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ranj\Desktop\excel_dataset\"/>
    </mc:Choice>
  </mc:AlternateContent>
  <xr:revisionPtr revIDLastSave="0" documentId="8_{B307753A-1D98-4CF7-BC38-4BDC39E58C83}" xr6:coauthVersionLast="47" xr6:coauthVersionMax="47" xr10:uidLastSave="{00000000-0000-0000-0000-000000000000}"/>
  <bookViews>
    <workbookView xWindow="-108" yWindow="-108" windowWidth="23256" windowHeight="12576" xr2:uid="{3ED095E0-5821-422C-9310-603EA9D5EDCD}"/>
  </bookViews>
  <sheets>
    <sheet name="Dashboard" sheetId="3" r:id="rId1"/>
    <sheet name="Data summary" sheetId="6" r:id="rId2"/>
    <sheet name="Details" sheetId="1" r:id="rId3"/>
    <sheet name="Orders" sheetId="5" r:id="rId4"/>
  </sheets>
  <definedNames>
    <definedName name="loss">'Data summary'!#REF!</definedName>
    <definedName name="profit">'Data summary'!#REF!</definedName>
    <definedName name="Slicer_Month">#N/A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0" i="6" l="1"/>
  <c r="F36" i="6"/>
  <c r="G40" i="6"/>
  <c r="G41" i="6" s="1"/>
  <c r="G36" i="6"/>
  <c r="G37" i="6" s="1"/>
  <c r="B1502" i="1"/>
  <c r="C1502" i="1"/>
  <c r="M150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2" i="1"/>
  <c r="N1502" i="1" s="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K2" i="1"/>
  <c r="H3" i="1"/>
  <c r="I3" i="1"/>
  <c r="J3" i="1"/>
  <c r="K3" i="1"/>
  <c r="H4" i="1"/>
  <c r="I4" i="1"/>
  <c r="J4" i="1"/>
  <c r="K4" i="1"/>
  <c r="H5" i="1"/>
  <c r="I5" i="1"/>
  <c r="J5" i="1"/>
  <c r="K5" i="1"/>
  <c r="H6" i="1"/>
  <c r="I6" i="1"/>
  <c r="J6" i="1"/>
  <c r="K6" i="1"/>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L1170" i="1" s="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L1180" i="1" s="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L1190" i="1" s="1"/>
  <c r="I1190" i="1"/>
  <c r="J1190" i="1"/>
  <c r="K1190" i="1"/>
  <c r="H1191" i="1"/>
  <c r="I1191" i="1"/>
  <c r="J1191" i="1"/>
  <c r="K1191" i="1"/>
  <c r="H1192" i="1"/>
  <c r="L1192" i="1" s="1"/>
  <c r="I1192" i="1"/>
  <c r="J1192" i="1"/>
  <c r="K1192" i="1"/>
  <c r="H1193" i="1"/>
  <c r="I1193" i="1"/>
  <c r="J1193" i="1"/>
  <c r="K1193" i="1"/>
  <c r="H1194" i="1"/>
  <c r="L1194" i="1" s="1"/>
  <c r="I1194" i="1"/>
  <c r="J1194" i="1"/>
  <c r="K1194" i="1"/>
  <c r="H1195" i="1"/>
  <c r="I1195" i="1"/>
  <c r="J1195" i="1"/>
  <c r="K1195" i="1"/>
  <c r="H1196" i="1"/>
  <c r="L1196" i="1" s="1"/>
  <c r="I1196" i="1"/>
  <c r="J1196" i="1"/>
  <c r="K1196" i="1"/>
  <c r="H1197" i="1"/>
  <c r="I1197" i="1"/>
  <c r="J1197" i="1"/>
  <c r="K1197" i="1"/>
  <c r="H1198" i="1"/>
  <c r="I1198" i="1"/>
  <c r="J1198" i="1"/>
  <c r="K1198" i="1"/>
  <c r="H1199" i="1"/>
  <c r="I1199" i="1"/>
  <c r="J1199" i="1"/>
  <c r="K1199" i="1"/>
  <c r="H1200" i="1"/>
  <c r="L1200" i="1" s="1"/>
  <c r="I1200" i="1"/>
  <c r="J1200" i="1"/>
  <c r="K1200" i="1"/>
  <c r="H1201" i="1"/>
  <c r="I1201" i="1"/>
  <c r="J1201" i="1"/>
  <c r="K1201" i="1"/>
  <c r="H1202" i="1"/>
  <c r="L1202" i="1" s="1"/>
  <c r="I1202" i="1"/>
  <c r="J1202" i="1"/>
  <c r="K1202" i="1"/>
  <c r="H1203" i="1"/>
  <c r="I1203" i="1"/>
  <c r="J1203" i="1"/>
  <c r="K1203" i="1"/>
  <c r="H1204" i="1"/>
  <c r="L1204" i="1" s="1"/>
  <c r="I1204" i="1"/>
  <c r="J1204" i="1"/>
  <c r="K1204" i="1"/>
  <c r="H1205" i="1"/>
  <c r="I1205" i="1"/>
  <c r="J1205" i="1"/>
  <c r="K1205" i="1"/>
  <c r="H1206" i="1"/>
  <c r="L1206" i="1" s="1"/>
  <c r="I1206" i="1"/>
  <c r="J1206" i="1"/>
  <c r="K1206" i="1"/>
  <c r="H1207" i="1"/>
  <c r="I1207" i="1"/>
  <c r="J1207" i="1"/>
  <c r="K1207" i="1"/>
  <c r="H1208" i="1"/>
  <c r="L1208" i="1" s="1"/>
  <c r="I1208" i="1"/>
  <c r="J1208" i="1"/>
  <c r="K1208" i="1"/>
  <c r="H1209" i="1"/>
  <c r="I1209" i="1"/>
  <c r="J1209" i="1"/>
  <c r="K1209" i="1"/>
  <c r="H1210" i="1"/>
  <c r="I1210" i="1"/>
  <c r="J1210" i="1"/>
  <c r="K1210" i="1"/>
  <c r="H1211" i="1"/>
  <c r="I1211" i="1"/>
  <c r="J1211" i="1"/>
  <c r="K1211" i="1"/>
  <c r="H1212" i="1"/>
  <c r="L1212" i="1" s="1"/>
  <c r="I1212" i="1"/>
  <c r="J1212" i="1"/>
  <c r="K1212" i="1"/>
  <c r="H1213" i="1"/>
  <c r="I1213" i="1"/>
  <c r="J1213" i="1"/>
  <c r="K1213" i="1"/>
  <c r="H1214" i="1"/>
  <c r="L1214" i="1" s="1"/>
  <c r="I1214" i="1"/>
  <c r="J1214" i="1"/>
  <c r="K1214" i="1"/>
  <c r="H1215" i="1"/>
  <c r="I1215" i="1"/>
  <c r="J1215" i="1"/>
  <c r="K1215" i="1"/>
  <c r="H1216" i="1"/>
  <c r="L1216" i="1" s="1"/>
  <c r="I1216" i="1"/>
  <c r="J1216" i="1"/>
  <c r="K1216" i="1"/>
  <c r="H1217" i="1"/>
  <c r="I1217" i="1"/>
  <c r="J1217" i="1"/>
  <c r="K1217" i="1"/>
  <c r="H1218" i="1"/>
  <c r="L1218" i="1" s="1"/>
  <c r="I1218" i="1"/>
  <c r="J1218" i="1"/>
  <c r="K1218" i="1"/>
  <c r="H1219" i="1"/>
  <c r="I1219" i="1"/>
  <c r="J1219" i="1"/>
  <c r="K1219" i="1"/>
  <c r="H1220" i="1"/>
  <c r="I1220" i="1"/>
  <c r="J1220" i="1"/>
  <c r="K1220" i="1"/>
  <c r="H1221" i="1"/>
  <c r="I1221" i="1"/>
  <c r="J1221" i="1"/>
  <c r="K1221" i="1"/>
  <c r="H1222" i="1"/>
  <c r="L1222" i="1" s="1"/>
  <c r="I1222" i="1"/>
  <c r="J1222" i="1"/>
  <c r="K1222" i="1"/>
  <c r="H1223" i="1"/>
  <c r="I1223" i="1"/>
  <c r="J1223" i="1"/>
  <c r="K1223" i="1"/>
  <c r="H1224" i="1"/>
  <c r="I1224" i="1"/>
  <c r="J1224" i="1"/>
  <c r="K1224" i="1"/>
  <c r="H1225" i="1"/>
  <c r="I1225" i="1"/>
  <c r="J1225" i="1"/>
  <c r="K1225" i="1"/>
  <c r="H1226" i="1"/>
  <c r="L1226" i="1" s="1"/>
  <c r="I1226" i="1"/>
  <c r="J1226" i="1"/>
  <c r="K1226" i="1"/>
  <c r="H1227" i="1"/>
  <c r="I1227" i="1"/>
  <c r="J1227" i="1"/>
  <c r="K1227" i="1"/>
  <c r="H1228" i="1"/>
  <c r="L1228" i="1" s="1"/>
  <c r="I1228" i="1"/>
  <c r="J1228" i="1"/>
  <c r="K1228" i="1"/>
  <c r="H1229" i="1"/>
  <c r="I1229" i="1"/>
  <c r="J1229" i="1"/>
  <c r="K1229" i="1"/>
  <c r="H1230" i="1"/>
  <c r="L1230" i="1" s="1"/>
  <c r="I1230" i="1"/>
  <c r="J1230" i="1"/>
  <c r="K1230" i="1"/>
  <c r="H1231" i="1"/>
  <c r="I1231" i="1"/>
  <c r="J1231" i="1"/>
  <c r="K1231" i="1"/>
  <c r="H1232" i="1"/>
  <c r="L1232" i="1" s="1"/>
  <c r="I1232" i="1"/>
  <c r="J1232" i="1"/>
  <c r="K1232" i="1"/>
  <c r="H1233" i="1"/>
  <c r="I1233" i="1"/>
  <c r="J1233" i="1"/>
  <c r="K1233" i="1"/>
  <c r="H1234" i="1"/>
  <c r="I1234" i="1"/>
  <c r="J1234" i="1"/>
  <c r="K1234" i="1"/>
  <c r="H1235" i="1"/>
  <c r="I1235" i="1"/>
  <c r="J1235" i="1"/>
  <c r="K1235" i="1"/>
  <c r="H1236" i="1"/>
  <c r="L1236" i="1" s="1"/>
  <c r="I1236" i="1"/>
  <c r="J1236" i="1"/>
  <c r="K1236" i="1"/>
  <c r="H1237" i="1"/>
  <c r="I1237" i="1"/>
  <c r="J1237" i="1"/>
  <c r="K1237" i="1"/>
  <c r="H1238" i="1"/>
  <c r="L1238" i="1" s="1"/>
  <c r="I1238" i="1"/>
  <c r="J1238" i="1"/>
  <c r="K1238" i="1"/>
  <c r="H1239" i="1"/>
  <c r="I1239" i="1"/>
  <c r="J1239" i="1"/>
  <c r="K1239" i="1"/>
  <c r="H1240" i="1"/>
  <c r="L1240" i="1" s="1"/>
  <c r="I1240" i="1"/>
  <c r="J1240" i="1"/>
  <c r="K1240" i="1"/>
  <c r="H1241" i="1"/>
  <c r="I1241" i="1"/>
  <c r="J1241" i="1"/>
  <c r="K1241" i="1"/>
  <c r="H1242" i="1"/>
  <c r="L1242" i="1" s="1"/>
  <c r="I1242" i="1"/>
  <c r="J1242" i="1"/>
  <c r="K1242" i="1"/>
  <c r="H1243" i="1"/>
  <c r="I1243" i="1"/>
  <c r="J1243" i="1"/>
  <c r="K1243" i="1"/>
  <c r="H1244" i="1"/>
  <c r="I1244" i="1"/>
  <c r="J1244" i="1"/>
  <c r="K1244" i="1"/>
  <c r="H1245" i="1"/>
  <c r="I1245" i="1"/>
  <c r="J1245" i="1"/>
  <c r="K1245" i="1"/>
  <c r="H1246" i="1"/>
  <c r="L1246" i="1" s="1"/>
  <c r="I1246" i="1"/>
  <c r="J1246" i="1"/>
  <c r="K1246" i="1"/>
  <c r="H1247" i="1"/>
  <c r="I1247" i="1"/>
  <c r="J1247" i="1"/>
  <c r="K1247" i="1"/>
  <c r="H1248" i="1"/>
  <c r="L1248" i="1" s="1"/>
  <c r="I1248" i="1"/>
  <c r="J1248" i="1"/>
  <c r="K1248" i="1"/>
  <c r="H1249" i="1"/>
  <c r="I1249" i="1"/>
  <c r="J1249" i="1"/>
  <c r="K1249" i="1"/>
  <c r="H1250" i="1"/>
  <c r="L1250" i="1" s="1"/>
  <c r="I1250" i="1"/>
  <c r="J1250" i="1"/>
  <c r="K1250" i="1"/>
  <c r="H1251" i="1"/>
  <c r="I1251" i="1"/>
  <c r="J1251" i="1"/>
  <c r="K1251" i="1"/>
  <c r="H1252" i="1"/>
  <c r="L1252" i="1" s="1"/>
  <c r="I1252" i="1"/>
  <c r="J1252" i="1"/>
  <c r="K1252" i="1"/>
  <c r="H1253" i="1"/>
  <c r="I1253" i="1"/>
  <c r="J1253" i="1"/>
  <c r="K1253" i="1"/>
  <c r="H1254" i="1"/>
  <c r="I1254" i="1"/>
  <c r="J1254" i="1"/>
  <c r="K1254" i="1"/>
  <c r="H1255" i="1"/>
  <c r="I1255" i="1"/>
  <c r="J1255" i="1"/>
  <c r="K1255" i="1"/>
  <c r="H1256" i="1"/>
  <c r="L1256" i="1" s="1"/>
  <c r="I1256" i="1"/>
  <c r="J1256" i="1"/>
  <c r="K1256" i="1"/>
  <c r="H1257" i="1"/>
  <c r="I1257" i="1"/>
  <c r="J1257" i="1"/>
  <c r="K1257" i="1"/>
  <c r="H1258" i="1"/>
  <c r="I1258" i="1"/>
  <c r="J1258" i="1"/>
  <c r="K1258" i="1"/>
  <c r="H1259" i="1"/>
  <c r="I1259" i="1"/>
  <c r="J1259" i="1"/>
  <c r="K1259" i="1"/>
  <c r="H1260" i="1"/>
  <c r="L1260" i="1" s="1"/>
  <c r="I1260" i="1"/>
  <c r="J1260" i="1"/>
  <c r="K1260" i="1"/>
  <c r="H1261" i="1"/>
  <c r="I1261" i="1"/>
  <c r="J1261" i="1"/>
  <c r="K1261" i="1"/>
  <c r="H1262" i="1"/>
  <c r="L1262" i="1" s="1"/>
  <c r="I1262" i="1"/>
  <c r="J1262" i="1"/>
  <c r="K1262" i="1"/>
  <c r="H1263" i="1"/>
  <c r="I1263" i="1"/>
  <c r="J1263" i="1"/>
  <c r="K1263" i="1"/>
  <c r="H1264" i="1"/>
  <c r="L1264" i="1" s="1"/>
  <c r="I1264" i="1"/>
  <c r="J1264" i="1"/>
  <c r="K1264" i="1"/>
  <c r="H1265" i="1"/>
  <c r="I1265" i="1"/>
  <c r="J1265" i="1"/>
  <c r="K1265" i="1"/>
  <c r="H1266" i="1"/>
  <c r="L1266" i="1" s="1"/>
  <c r="I1266" i="1"/>
  <c r="J1266" i="1"/>
  <c r="K1266" i="1"/>
  <c r="H1267" i="1"/>
  <c r="I1267" i="1"/>
  <c r="J1267" i="1"/>
  <c r="K1267" i="1"/>
  <c r="H1268" i="1"/>
  <c r="I1268" i="1"/>
  <c r="J1268" i="1"/>
  <c r="K1268" i="1"/>
  <c r="H1269" i="1"/>
  <c r="I1269" i="1"/>
  <c r="J1269" i="1"/>
  <c r="K1269" i="1"/>
  <c r="H1270" i="1"/>
  <c r="L1270" i="1" s="1"/>
  <c r="I1270" i="1"/>
  <c r="J1270" i="1"/>
  <c r="K1270" i="1"/>
  <c r="H1271" i="1"/>
  <c r="I1271" i="1"/>
  <c r="J1271" i="1"/>
  <c r="K1271" i="1"/>
  <c r="H1272" i="1"/>
  <c r="L1272" i="1" s="1"/>
  <c r="I1272" i="1"/>
  <c r="J1272" i="1"/>
  <c r="K1272" i="1"/>
  <c r="H1273" i="1"/>
  <c r="I1273" i="1"/>
  <c r="J1273" i="1"/>
  <c r="K1273" i="1"/>
  <c r="H1274" i="1"/>
  <c r="L1274" i="1" s="1"/>
  <c r="I1274" i="1"/>
  <c r="J1274" i="1"/>
  <c r="K1274" i="1"/>
  <c r="H1275" i="1"/>
  <c r="I1275" i="1"/>
  <c r="J1275" i="1"/>
  <c r="K1275" i="1"/>
  <c r="H1276" i="1"/>
  <c r="L1276" i="1" s="1"/>
  <c r="I1276" i="1"/>
  <c r="J1276" i="1"/>
  <c r="K1276" i="1"/>
  <c r="H1277" i="1"/>
  <c r="I1277" i="1"/>
  <c r="J1277" i="1"/>
  <c r="K1277" i="1"/>
  <c r="H1278" i="1"/>
  <c r="I1278" i="1"/>
  <c r="J1278" i="1"/>
  <c r="K1278" i="1"/>
  <c r="H1279" i="1"/>
  <c r="I1279" i="1"/>
  <c r="J1279" i="1"/>
  <c r="K1279" i="1"/>
  <c r="H1280" i="1"/>
  <c r="L1280" i="1" s="1"/>
  <c r="I1280" i="1"/>
  <c r="J1280" i="1"/>
  <c r="K1280" i="1"/>
  <c r="H1281" i="1"/>
  <c r="I1281" i="1"/>
  <c r="J1281" i="1"/>
  <c r="K1281" i="1"/>
  <c r="H1282" i="1"/>
  <c r="L1282" i="1" s="1"/>
  <c r="I1282" i="1"/>
  <c r="J1282" i="1"/>
  <c r="K1282" i="1"/>
  <c r="H1283" i="1"/>
  <c r="I1283" i="1"/>
  <c r="J1283" i="1"/>
  <c r="K1283" i="1"/>
  <c r="H1284" i="1"/>
  <c r="L1284" i="1" s="1"/>
  <c r="I1284" i="1"/>
  <c r="J1284" i="1"/>
  <c r="K1284" i="1"/>
  <c r="H1285" i="1"/>
  <c r="I1285" i="1"/>
  <c r="J1285" i="1"/>
  <c r="K1285" i="1"/>
  <c r="H1286" i="1"/>
  <c r="L1286" i="1" s="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L1292" i="1" s="1"/>
  <c r="I1292" i="1"/>
  <c r="J1292" i="1"/>
  <c r="K1292" i="1"/>
  <c r="H1293" i="1"/>
  <c r="I1293" i="1"/>
  <c r="J1293" i="1"/>
  <c r="K1293" i="1"/>
  <c r="H1294" i="1"/>
  <c r="L1294" i="1" s="1"/>
  <c r="I1294" i="1"/>
  <c r="J1294" i="1"/>
  <c r="K1294" i="1"/>
  <c r="H1295" i="1"/>
  <c r="I1295" i="1"/>
  <c r="J1295" i="1"/>
  <c r="K1295" i="1"/>
  <c r="H1296" i="1"/>
  <c r="L1296" i="1" s="1"/>
  <c r="I1296" i="1"/>
  <c r="J1296" i="1"/>
  <c r="K1296" i="1"/>
  <c r="H1297" i="1"/>
  <c r="I1297" i="1"/>
  <c r="J1297" i="1"/>
  <c r="K1297" i="1"/>
  <c r="H1298" i="1"/>
  <c r="I1298" i="1"/>
  <c r="J1298" i="1"/>
  <c r="K1298" i="1"/>
  <c r="H1299" i="1"/>
  <c r="I1299" i="1"/>
  <c r="J1299" i="1"/>
  <c r="K1299" i="1"/>
  <c r="H1300" i="1"/>
  <c r="L1300" i="1" s="1"/>
  <c r="I1300" i="1"/>
  <c r="J1300" i="1"/>
  <c r="K1300" i="1"/>
  <c r="H1301" i="1"/>
  <c r="I1301" i="1"/>
  <c r="J1301" i="1"/>
  <c r="K1301" i="1"/>
  <c r="H1302" i="1"/>
  <c r="L1302" i="1" s="1"/>
  <c r="I1302" i="1"/>
  <c r="J1302" i="1"/>
  <c r="K1302" i="1"/>
  <c r="H1303" i="1"/>
  <c r="I1303" i="1"/>
  <c r="J1303" i="1"/>
  <c r="K1303" i="1"/>
  <c r="H1304" i="1"/>
  <c r="L1304" i="1" s="1"/>
  <c r="I1304" i="1"/>
  <c r="J1304" i="1"/>
  <c r="K1304" i="1"/>
  <c r="H1305" i="1"/>
  <c r="I1305" i="1"/>
  <c r="J1305" i="1"/>
  <c r="K1305" i="1"/>
  <c r="H1306" i="1"/>
  <c r="L1306" i="1" s="1"/>
  <c r="I1306" i="1"/>
  <c r="J1306" i="1"/>
  <c r="K1306" i="1"/>
  <c r="H1307" i="1"/>
  <c r="I1307" i="1"/>
  <c r="J1307" i="1"/>
  <c r="K1307" i="1"/>
  <c r="H1308" i="1"/>
  <c r="I1308" i="1"/>
  <c r="J1308" i="1"/>
  <c r="K1308" i="1"/>
  <c r="H1309" i="1"/>
  <c r="I1309" i="1"/>
  <c r="J1309" i="1"/>
  <c r="K1309" i="1"/>
  <c r="H1310" i="1"/>
  <c r="L1310" i="1" s="1"/>
  <c r="I1310" i="1"/>
  <c r="J1310" i="1"/>
  <c r="K1310" i="1"/>
  <c r="H1311" i="1"/>
  <c r="I1311" i="1"/>
  <c r="J1311" i="1"/>
  <c r="K1311" i="1"/>
  <c r="H1312" i="1"/>
  <c r="L1312" i="1" s="1"/>
  <c r="I1312" i="1"/>
  <c r="J1312" i="1"/>
  <c r="K1312" i="1"/>
  <c r="H1313" i="1"/>
  <c r="I1313" i="1"/>
  <c r="J1313" i="1"/>
  <c r="K1313" i="1"/>
  <c r="H1314" i="1"/>
  <c r="L1314" i="1" s="1"/>
  <c r="I1314" i="1"/>
  <c r="J1314" i="1"/>
  <c r="K1314" i="1"/>
  <c r="H1315" i="1"/>
  <c r="I1315" i="1"/>
  <c r="J1315" i="1"/>
  <c r="K1315" i="1"/>
  <c r="H1316" i="1"/>
  <c r="L1316" i="1" s="1"/>
  <c r="I1316" i="1"/>
  <c r="J1316" i="1"/>
  <c r="K1316" i="1"/>
  <c r="H1317" i="1"/>
  <c r="I1317" i="1"/>
  <c r="J1317" i="1"/>
  <c r="K1317" i="1"/>
  <c r="H1318" i="1"/>
  <c r="L1318" i="1" s="1"/>
  <c r="I1318" i="1"/>
  <c r="J1318" i="1"/>
  <c r="K1318" i="1"/>
  <c r="H1319" i="1"/>
  <c r="I1319" i="1"/>
  <c r="J1319" i="1"/>
  <c r="K1319" i="1"/>
  <c r="H1320" i="1"/>
  <c r="L1320" i="1" s="1"/>
  <c r="I1320" i="1"/>
  <c r="J1320" i="1"/>
  <c r="K1320" i="1"/>
  <c r="H1321" i="1"/>
  <c r="I1321" i="1"/>
  <c r="J1321" i="1"/>
  <c r="K1321" i="1"/>
  <c r="H1322" i="1"/>
  <c r="I1322" i="1"/>
  <c r="J1322" i="1"/>
  <c r="K1322" i="1"/>
  <c r="H1323" i="1"/>
  <c r="I1323" i="1"/>
  <c r="J1323" i="1"/>
  <c r="K1323" i="1"/>
  <c r="H1324" i="1"/>
  <c r="L1324" i="1" s="1"/>
  <c r="I1324" i="1"/>
  <c r="J1324" i="1"/>
  <c r="K1324" i="1"/>
  <c r="H1325" i="1"/>
  <c r="I1325" i="1"/>
  <c r="J1325" i="1"/>
  <c r="K1325" i="1"/>
  <c r="H1326" i="1"/>
  <c r="L1326" i="1" s="1"/>
  <c r="I1326" i="1"/>
  <c r="J1326" i="1"/>
  <c r="K1326" i="1"/>
  <c r="H1327" i="1"/>
  <c r="I1327" i="1"/>
  <c r="J1327" i="1"/>
  <c r="K1327" i="1"/>
  <c r="H1328" i="1"/>
  <c r="I1328" i="1"/>
  <c r="J1328" i="1"/>
  <c r="K1328" i="1"/>
  <c r="H1329" i="1"/>
  <c r="I1329" i="1"/>
  <c r="J1329" i="1"/>
  <c r="K1329" i="1"/>
  <c r="H1330" i="1"/>
  <c r="L1330" i="1" s="1"/>
  <c r="I1330" i="1"/>
  <c r="J1330" i="1"/>
  <c r="K1330" i="1"/>
  <c r="H1331" i="1"/>
  <c r="I1331" i="1"/>
  <c r="J1331" i="1"/>
  <c r="K1331" i="1"/>
  <c r="H1332" i="1"/>
  <c r="I1332" i="1"/>
  <c r="J1332" i="1"/>
  <c r="K1332" i="1"/>
  <c r="H1333" i="1"/>
  <c r="I1333" i="1"/>
  <c r="J1333" i="1"/>
  <c r="K1333" i="1"/>
  <c r="H1334" i="1"/>
  <c r="L1334" i="1" s="1"/>
  <c r="I1334" i="1"/>
  <c r="J1334" i="1"/>
  <c r="K1334" i="1"/>
  <c r="H1335" i="1"/>
  <c r="I1335" i="1"/>
  <c r="J1335" i="1"/>
  <c r="K1335" i="1"/>
  <c r="H1336" i="1"/>
  <c r="L1336" i="1" s="1"/>
  <c r="I1336" i="1"/>
  <c r="J1336" i="1"/>
  <c r="K1336" i="1"/>
  <c r="H1337" i="1"/>
  <c r="I1337" i="1"/>
  <c r="J1337" i="1"/>
  <c r="K1337" i="1"/>
  <c r="H1338" i="1"/>
  <c r="L1338" i="1" s="1"/>
  <c r="I1338" i="1"/>
  <c r="J1338" i="1"/>
  <c r="K1338" i="1"/>
  <c r="H1339" i="1"/>
  <c r="I1339" i="1"/>
  <c r="J1339" i="1"/>
  <c r="K1339" i="1"/>
  <c r="H1340" i="1"/>
  <c r="L1340" i="1" s="1"/>
  <c r="I1340" i="1"/>
  <c r="J1340" i="1"/>
  <c r="K1340" i="1"/>
  <c r="H1341" i="1"/>
  <c r="I1341" i="1"/>
  <c r="J1341" i="1"/>
  <c r="K1341" i="1"/>
  <c r="H1342" i="1"/>
  <c r="I1342" i="1"/>
  <c r="J1342" i="1"/>
  <c r="K1342" i="1"/>
  <c r="H1343" i="1"/>
  <c r="I1343" i="1"/>
  <c r="J1343" i="1"/>
  <c r="K1343" i="1"/>
  <c r="H1344" i="1"/>
  <c r="L1344" i="1" s="1"/>
  <c r="I1344" i="1"/>
  <c r="J1344" i="1"/>
  <c r="K1344" i="1"/>
  <c r="H1345" i="1"/>
  <c r="I1345" i="1"/>
  <c r="J1345" i="1"/>
  <c r="K1345" i="1"/>
  <c r="H1346" i="1"/>
  <c r="L1346" i="1" s="1"/>
  <c r="I1346" i="1"/>
  <c r="J1346" i="1"/>
  <c r="K1346" i="1"/>
  <c r="H1347" i="1"/>
  <c r="I1347" i="1"/>
  <c r="J1347" i="1"/>
  <c r="K1347" i="1"/>
  <c r="H1348" i="1"/>
  <c r="L1348" i="1" s="1"/>
  <c r="I1348" i="1"/>
  <c r="J1348" i="1"/>
  <c r="K1348" i="1"/>
  <c r="H1349" i="1"/>
  <c r="I1349" i="1"/>
  <c r="J1349" i="1"/>
  <c r="K1349" i="1"/>
  <c r="H1350" i="1"/>
  <c r="L1350" i="1" s="1"/>
  <c r="I1350" i="1"/>
  <c r="J1350" i="1"/>
  <c r="K1350" i="1"/>
  <c r="H1351" i="1"/>
  <c r="I1351" i="1"/>
  <c r="J1351" i="1"/>
  <c r="K1351" i="1"/>
  <c r="H1352" i="1"/>
  <c r="L1352" i="1" s="1"/>
  <c r="I1352" i="1"/>
  <c r="J1352" i="1"/>
  <c r="K1352" i="1"/>
  <c r="H1353" i="1"/>
  <c r="I1353" i="1"/>
  <c r="J1353" i="1"/>
  <c r="K1353" i="1"/>
  <c r="H1354" i="1"/>
  <c r="L1354" i="1" s="1"/>
  <c r="I1354" i="1"/>
  <c r="J1354" i="1"/>
  <c r="K1354" i="1"/>
  <c r="H1355" i="1"/>
  <c r="I1355" i="1"/>
  <c r="J1355" i="1"/>
  <c r="K1355" i="1"/>
  <c r="H1356" i="1"/>
  <c r="L1356" i="1" s="1"/>
  <c r="I1356" i="1"/>
  <c r="J1356" i="1"/>
  <c r="K1356" i="1"/>
  <c r="H1357" i="1"/>
  <c r="I1357" i="1"/>
  <c r="J1357" i="1"/>
  <c r="K1357" i="1"/>
  <c r="H1358" i="1"/>
  <c r="L1358" i="1" s="1"/>
  <c r="I1358" i="1"/>
  <c r="J1358" i="1"/>
  <c r="K1358" i="1"/>
  <c r="H1359" i="1"/>
  <c r="I1359" i="1"/>
  <c r="J1359" i="1"/>
  <c r="K1359" i="1"/>
  <c r="H1360" i="1"/>
  <c r="L1360" i="1" s="1"/>
  <c r="I1360" i="1"/>
  <c r="J1360" i="1"/>
  <c r="K1360" i="1"/>
  <c r="H1361" i="1"/>
  <c r="I1361" i="1"/>
  <c r="J1361" i="1"/>
  <c r="K1361" i="1"/>
  <c r="H1362" i="1"/>
  <c r="I1362" i="1"/>
  <c r="J1362" i="1"/>
  <c r="K1362" i="1"/>
  <c r="H1363" i="1"/>
  <c r="I1363" i="1"/>
  <c r="J1363" i="1"/>
  <c r="K1363" i="1"/>
  <c r="H1364" i="1"/>
  <c r="L1364" i="1" s="1"/>
  <c r="I1364" i="1"/>
  <c r="J1364" i="1"/>
  <c r="K1364" i="1"/>
  <c r="H1365" i="1"/>
  <c r="I1365" i="1"/>
  <c r="J1365" i="1"/>
  <c r="K1365" i="1"/>
  <c r="H1366" i="1"/>
  <c r="L1366" i="1" s="1"/>
  <c r="I1366" i="1"/>
  <c r="J1366" i="1"/>
  <c r="K1366" i="1"/>
  <c r="H1367" i="1"/>
  <c r="I1367" i="1"/>
  <c r="J1367" i="1"/>
  <c r="K1367" i="1"/>
  <c r="H1368" i="1"/>
  <c r="L1368" i="1" s="1"/>
  <c r="I1368" i="1"/>
  <c r="J1368" i="1"/>
  <c r="K1368" i="1"/>
  <c r="H1369" i="1"/>
  <c r="I1369" i="1"/>
  <c r="J1369" i="1"/>
  <c r="K1369" i="1"/>
  <c r="H1370" i="1"/>
  <c r="L1370" i="1" s="1"/>
  <c r="I1370" i="1"/>
  <c r="J1370" i="1"/>
  <c r="K1370" i="1"/>
  <c r="H1371" i="1"/>
  <c r="I1371" i="1"/>
  <c r="J1371" i="1"/>
  <c r="K1371" i="1"/>
  <c r="H1372" i="1"/>
  <c r="I1372" i="1"/>
  <c r="J1372" i="1"/>
  <c r="K1372" i="1"/>
  <c r="H1373" i="1"/>
  <c r="I1373" i="1"/>
  <c r="J1373" i="1"/>
  <c r="K1373" i="1"/>
  <c r="H1374" i="1"/>
  <c r="L1374" i="1" s="1"/>
  <c r="I1374" i="1"/>
  <c r="J1374" i="1"/>
  <c r="K1374" i="1"/>
  <c r="H1375" i="1"/>
  <c r="I1375" i="1"/>
  <c r="J1375" i="1"/>
  <c r="K1375" i="1"/>
  <c r="H1376" i="1"/>
  <c r="L1376" i="1" s="1"/>
  <c r="I1376" i="1"/>
  <c r="J1376" i="1"/>
  <c r="K1376" i="1"/>
  <c r="H1377" i="1"/>
  <c r="I1377" i="1"/>
  <c r="J1377" i="1"/>
  <c r="K1377" i="1"/>
  <c r="H1378" i="1"/>
  <c r="L1378" i="1" s="1"/>
  <c r="I1378" i="1"/>
  <c r="J1378" i="1"/>
  <c r="K1378" i="1"/>
  <c r="H1379" i="1"/>
  <c r="I1379" i="1"/>
  <c r="J1379" i="1"/>
  <c r="K1379" i="1"/>
  <c r="H1380" i="1"/>
  <c r="L1380" i="1" s="1"/>
  <c r="I1380" i="1"/>
  <c r="J1380" i="1"/>
  <c r="K1380" i="1"/>
  <c r="H1381" i="1"/>
  <c r="I1381" i="1"/>
  <c r="J1381" i="1"/>
  <c r="K1381" i="1"/>
  <c r="H1382" i="1"/>
  <c r="I1382" i="1"/>
  <c r="J1382" i="1"/>
  <c r="K1382" i="1"/>
  <c r="H1383" i="1"/>
  <c r="I1383" i="1"/>
  <c r="J1383" i="1"/>
  <c r="K1383" i="1"/>
  <c r="H1384" i="1"/>
  <c r="L1384" i="1" s="1"/>
  <c r="I1384" i="1"/>
  <c r="J1384" i="1"/>
  <c r="K1384" i="1"/>
  <c r="H1385" i="1"/>
  <c r="I1385" i="1"/>
  <c r="J1385" i="1"/>
  <c r="K1385" i="1"/>
  <c r="H1386" i="1"/>
  <c r="I1386" i="1"/>
  <c r="J1386" i="1"/>
  <c r="K1386" i="1"/>
  <c r="H1387" i="1"/>
  <c r="I1387" i="1"/>
  <c r="J1387" i="1"/>
  <c r="K1387" i="1"/>
  <c r="H1388" i="1"/>
  <c r="L1388" i="1" s="1"/>
  <c r="I1388" i="1"/>
  <c r="J1388" i="1"/>
  <c r="K1388" i="1"/>
  <c r="H1389" i="1"/>
  <c r="I1389" i="1"/>
  <c r="J1389" i="1"/>
  <c r="K1389" i="1"/>
  <c r="H1390" i="1"/>
  <c r="L1390" i="1" s="1"/>
  <c r="I1390" i="1"/>
  <c r="J1390" i="1"/>
  <c r="K1390" i="1"/>
  <c r="H1391" i="1"/>
  <c r="I1391" i="1"/>
  <c r="J1391" i="1"/>
  <c r="K1391" i="1"/>
  <c r="H1392" i="1"/>
  <c r="L1392" i="1" s="1"/>
  <c r="I1392" i="1"/>
  <c r="J1392" i="1"/>
  <c r="K1392" i="1"/>
  <c r="H1393" i="1"/>
  <c r="I1393" i="1"/>
  <c r="J1393" i="1"/>
  <c r="K1393" i="1"/>
  <c r="H1394" i="1"/>
  <c r="L1394" i="1" s="1"/>
  <c r="I1394" i="1"/>
  <c r="J1394" i="1"/>
  <c r="K1394" i="1"/>
  <c r="H1395" i="1"/>
  <c r="I1395" i="1"/>
  <c r="J1395" i="1"/>
  <c r="K1395" i="1"/>
  <c r="H1396" i="1"/>
  <c r="I1396" i="1"/>
  <c r="J1396" i="1"/>
  <c r="K1396" i="1"/>
  <c r="H1397" i="1"/>
  <c r="I1397" i="1"/>
  <c r="J1397" i="1"/>
  <c r="K1397" i="1"/>
  <c r="H1398" i="1"/>
  <c r="L1398" i="1" s="1"/>
  <c r="I1398" i="1"/>
  <c r="J1398" i="1"/>
  <c r="K1398" i="1"/>
  <c r="H1399" i="1"/>
  <c r="I1399" i="1"/>
  <c r="J1399" i="1"/>
  <c r="K1399" i="1"/>
  <c r="H1400" i="1"/>
  <c r="L1400" i="1" s="1"/>
  <c r="I1400" i="1"/>
  <c r="J1400" i="1"/>
  <c r="K1400" i="1"/>
  <c r="H1401" i="1"/>
  <c r="I1401" i="1"/>
  <c r="J1401" i="1"/>
  <c r="K1401" i="1"/>
  <c r="H1402" i="1"/>
  <c r="L1402" i="1" s="1"/>
  <c r="I1402" i="1"/>
  <c r="J1402" i="1"/>
  <c r="K1402" i="1"/>
  <c r="H1403" i="1"/>
  <c r="I1403" i="1"/>
  <c r="J1403" i="1"/>
  <c r="K1403" i="1"/>
  <c r="H1404" i="1"/>
  <c r="L1404" i="1" s="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L1410" i="1" s="1"/>
  <c r="I1410" i="1"/>
  <c r="J1410" i="1"/>
  <c r="K1410" i="1"/>
  <c r="H1411" i="1"/>
  <c r="I1411" i="1"/>
  <c r="J1411" i="1"/>
  <c r="K1411" i="1"/>
  <c r="H1412" i="1"/>
  <c r="L1412" i="1" s="1"/>
  <c r="I1412" i="1"/>
  <c r="J1412" i="1"/>
  <c r="K1412" i="1"/>
  <c r="H1413" i="1"/>
  <c r="I1413" i="1"/>
  <c r="J1413" i="1"/>
  <c r="K1413" i="1"/>
  <c r="H1414" i="1"/>
  <c r="I1414" i="1"/>
  <c r="J1414" i="1"/>
  <c r="K1414" i="1"/>
  <c r="H1415" i="1"/>
  <c r="I1415" i="1"/>
  <c r="J1415" i="1"/>
  <c r="K1415" i="1"/>
  <c r="H1416" i="1"/>
  <c r="L1416" i="1" s="1"/>
  <c r="I1416" i="1"/>
  <c r="J1416" i="1"/>
  <c r="K1416" i="1"/>
  <c r="H1417" i="1"/>
  <c r="I1417" i="1"/>
  <c r="J1417" i="1"/>
  <c r="K1417" i="1"/>
  <c r="H1418" i="1"/>
  <c r="L1418" i="1" s="1"/>
  <c r="I1418" i="1"/>
  <c r="J1418" i="1"/>
  <c r="K1418" i="1"/>
  <c r="H1419" i="1"/>
  <c r="I1419" i="1"/>
  <c r="J1419" i="1"/>
  <c r="K1419" i="1"/>
  <c r="H1420" i="1"/>
  <c r="L1420" i="1" s="1"/>
  <c r="I1420" i="1"/>
  <c r="J1420" i="1"/>
  <c r="K1420" i="1"/>
  <c r="H1421" i="1"/>
  <c r="I1421" i="1"/>
  <c r="J1421" i="1"/>
  <c r="K1421" i="1"/>
  <c r="H1422" i="1"/>
  <c r="L1422" i="1" s="1"/>
  <c r="I1422" i="1"/>
  <c r="J1422" i="1"/>
  <c r="K1422" i="1"/>
  <c r="H1423" i="1"/>
  <c r="I1423" i="1"/>
  <c r="J1423" i="1"/>
  <c r="K1423" i="1"/>
  <c r="H1424" i="1"/>
  <c r="I1424" i="1"/>
  <c r="J1424" i="1"/>
  <c r="K1424" i="1"/>
  <c r="H1425" i="1"/>
  <c r="I1425" i="1"/>
  <c r="J1425" i="1"/>
  <c r="K1425" i="1"/>
  <c r="H1426" i="1"/>
  <c r="L1426" i="1" s="1"/>
  <c r="I1426" i="1"/>
  <c r="J1426" i="1"/>
  <c r="K1426" i="1"/>
  <c r="H1427" i="1"/>
  <c r="I1427" i="1"/>
  <c r="J1427" i="1"/>
  <c r="K1427" i="1"/>
  <c r="H1428" i="1"/>
  <c r="I1428" i="1"/>
  <c r="J1428" i="1"/>
  <c r="K1428" i="1"/>
  <c r="H1429" i="1"/>
  <c r="I1429" i="1"/>
  <c r="J1429" i="1"/>
  <c r="K1429" i="1"/>
  <c r="H1430" i="1"/>
  <c r="L1430" i="1" s="1"/>
  <c r="I1430" i="1"/>
  <c r="J1430" i="1"/>
  <c r="K1430" i="1"/>
  <c r="H1431" i="1"/>
  <c r="I1431" i="1"/>
  <c r="J1431" i="1"/>
  <c r="K1431" i="1"/>
  <c r="H1432" i="1"/>
  <c r="L1432" i="1" s="1"/>
  <c r="I1432" i="1"/>
  <c r="J1432" i="1"/>
  <c r="K1432" i="1"/>
  <c r="H1433" i="1"/>
  <c r="I1433" i="1"/>
  <c r="J1433" i="1"/>
  <c r="K1433" i="1"/>
  <c r="H1434" i="1"/>
  <c r="L1434" i="1" s="1"/>
  <c r="I1434" i="1"/>
  <c r="J1434" i="1"/>
  <c r="K1434" i="1"/>
  <c r="H1435" i="1"/>
  <c r="I1435" i="1"/>
  <c r="J1435" i="1"/>
  <c r="K1435" i="1"/>
  <c r="H1436" i="1"/>
  <c r="L1436" i="1" s="1"/>
  <c r="I1436" i="1"/>
  <c r="J1436" i="1"/>
  <c r="K1436" i="1"/>
  <c r="H1437" i="1"/>
  <c r="I1437" i="1"/>
  <c r="J1437" i="1"/>
  <c r="K1437" i="1"/>
  <c r="H1438" i="1"/>
  <c r="I1438" i="1"/>
  <c r="J1438" i="1"/>
  <c r="K1438" i="1"/>
  <c r="H1439" i="1"/>
  <c r="I1439" i="1"/>
  <c r="J1439" i="1"/>
  <c r="K1439" i="1"/>
  <c r="H1440" i="1"/>
  <c r="L1440" i="1" s="1"/>
  <c r="I1440" i="1"/>
  <c r="J1440" i="1"/>
  <c r="K1440" i="1"/>
  <c r="H1441" i="1"/>
  <c r="I1441" i="1"/>
  <c r="J1441" i="1"/>
  <c r="K1441" i="1"/>
  <c r="H1442" i="1"/>
  <c r="I1442" i="1"/>
  <c r="J1442" i="1"/>
  <c r="K1442" i="1"/>
  <c r="H1443" i="1"/>
  <c r="I1443" i="1"/>
  <c r="J1443" i="1"/>
  <c r="K1443" i="1"/>
  <c r="H1444" i="1"/>
  <c r="L1444" i="1" s="1"/>
  <c r="I1444" i="1"/>
  <c r="J1444" i="1"/>
  <c r="K1444" i="1"/>
  <c r="H1445" i="1"/>
  <c r="I1445" i="1"/>
  <c r="J1445" i="1"/>
  <c r="K1445" i="1"/>
  <c r="H1446" i="1"/>
  <c r="L1446" i="1" s="1"/>
  <c r="I1446" i="1"/>
  <c r="J1446" i="1"/>
  <c r="K1446" i="1"/>
  <c r="H1447" i="1"/>
  <c r="I1447" i="1"/>
  <c r="J1447" i="1"/>
  <c r="K1447" i="1"/>
  <c r="H1448" i="1"/>
  <c r="L1448" i="1" s="1"/>
  <c r="I1448" i="1"/>
  <c r="J1448" i="1"/>
  <c r="K1448" i="1"/>
  <c r="H1449" i="1"/>
  <c r="I1449" i="1"/>
  <c r="J1449" i="1"/>
  <c r="K1449" i="1"/>
  <c r="H1450" i="1"/>
  <c r="L1450" i="1" s="1"/>
  <c r="I1450" i="1"/>
  <c r="J1450" i="1"/>
  <c r="K1450" i="1"/>
  <c r="H1451" i="1"/>
  <c r="I1451" i="1"/>
  <c r="J1451" i="1"/>
  <c r="K1451" i="1"/>
  <c r="H1452" i="1"/>
  <c r="L1452" i="1" s="1"/>
  <c r="I1452" i="1"/>
  <c r="J1452" i="1"/>
  <c r="K1452" i="1"/>
  <c r="H1453" i="1"/>
  <c r="I1453" i="1"/>
  <c r="J1453" i="1"/>
  <c r="K1453" i="1"/>
  <c r="H1454" i="1"/>
  <c r="L1454" i="1" s="1"/>
  <c r="I1454" i="1"/>
  <c r="J1454" i="1"/>
  <c r="K1454" i="1"/>
  <c r="H1455" i="1"/>
  <c r="I1455" i="1"/>
  <c r="J1455" i="1"/>
  <c r="K1455" i="1"/>
  <c r="H1456" i="1"/>
  <c r="L1456" i="1" s="1"/>
  <c r="I1456" i="1"/>
  <c r="J1456" i="1"/>
  <c r="K1456" i="1"/>
  <c r="H1457" i="1"/>
  <c r="I1457" i="1"/>
  <c r="J1457" i="1"/>
  <c r="K1457" i="1"/>
  <c r="H1458" i="1"/>
  <c r="L1458" i="1" s="1"/>
  <c r="I1458" i="1"/>
  <c r="J1458" i="1"/>
  <c r="K1458" i="1"/>
  <c r="H1459" i="1"/>
  <c r="I1459" i="1"/>
  <c r="J1459" i="1"/>
  <c r="K1459" i="1"/>
  <c r="H1460" i="1"/>
  <c r="L1460" i="1" s="1"/>
  <c r="I1460" i="1"/>
  <c r="J1460" i="1"/>
  <c r="K1460" i="1"/>
  <c r="H1461" i="1"/>
  <c r="I1461" i="1"/>
  <c r="J1461" i="1"/>
  <c r="K1461" i="1"/>
  <c r="H1462" i="1"/>
  <c r="L1462" i="1" s="1"/>
  <c r="I1462" i="1"/>
  <c r="J1462" i="1"/>
  <c r="K1462" i="1"/>
  <c r="H1463" i="1"/>
  <c r="I1463" i="1"/>
  <c r="J1463" i="1"/>
  <c r="K1463" i="1"/>
  <c r="H1464" i="1"/>
  <c r="L1464" i="1" s="1"/>
  <c r="I1464" i="1"/>
  <c r="J1464" i="1"/>
  <c r="K1464" i="1"/>
  <c r="H1465" i="1"/>
  <c r="I1465" i="1"/>
  <c r="J1465" i="1"/>
  <c r="K1465" i="1"/>
  <c r="H1466" i="1"/>
  <c r="L1466" i="1" s="1"/>
  <c r="I1466" i="1"/>
  <c r="J1466" i="1"/>
  <c r="K1466" i="1"/>
  <c r="H1467" i="1"/>
  <c r="I1467" i="1"/>
  <c r="J1467" i="1"/>
  <c r="K1467" i="1"/>
  <c r="H1468" i="1"/>
  <c r="L1468" i="1" s="1"/>
  <c r="I1468" i="1"/>
  <c r="J1468" i="1"/>
  <c r="K1468" i="1"/>
  <c r="H1469" i="1"/>
  <c r="I1469" i="1"/>
  <c r="J1469" i="1"/>
  <c r="K1469" i="1"/>
  <c r="H1470" i="1"/>
  <c r="L1470" i="1" s="1"/>
  <c r="I1470" i="1"/>
  <c r="J1470" i="1"/>
  <c r="K1470" i="1"/>
  <c r="H1471" i="1"/>
  <c r="I1471" i="1"/>
  <c r="J1471" i="1"/>
  <c r="K1471" i="1"/>
  <c r="H1472" i="1"/>
  <c r="L1472" i="1" s="1"/>
  <c r="I1472" i="1"/>
  <c r="J1472" i="1"/>
  <c r="K1472" i="1"/>
  <c r="H1473" i="1"/>
  <c r="I1473" i="1"/>
  <c r="J1473" i="1"/>
  <c r="K1473" i="1"/>
  <c r="H1474" i="1"/>
  <c r="L1474" i="1" s="1"/>
  <c r="I1474" i="1"/>
  <c r="J1474" i="1"/>
  <c r="K1474" i="1"/>
  <c r="H1475" i="1"/>
  <c r="I1475" i="1"/>
  <c r="J1475" i="1"/>
  <c r="K1475" i="1"/>
  <c r="H1476" i="1"/>
  <c r="L1476" i="1" s="1"/>
  <c r="I1476" i="1"/>
  <c r="J1476" i="1"/>
  <c r="K1476" i="1"/>
  <c r="H1477" i="1"/>
  <c r="I1477" i="1"/>
  <c r="J1477" i="1"/>
  <c r="K1477" i="1"/>
  <c r="H1478" i="1"/>
  <c r="L1478" i="1" s="1"/>
  <c r="I1478" i="1"/>
  <c r="J1478" i="1"/>
  <c r="K1478" i="1"/>
  <c r="H1479" i="1"/>
  <c r="I1479" i="1"/>
  <c r="J1479" i="1"/>
  <c r="K1479" i="1"/>
  <c r="H1480" i="1"/>
  <c r="L1480" i="1" s="1"/>
  <c r="I1480" i="1"/>
  <c r="J1480" i="1"/>
  <c r="K1480" i="1"/>
  <c r="H1481" i="1"/>
  <c r="I1481" i="1"/>
  <c r="J1481" i="1"/>
  <c r="K1481" i="1"/>
  <c r="H1482" i="1"/>
  <c r="L1482" i="1" s="1"/>
  <c r="I1482" i="1"/>
  <c r="J1482" i="1"/>
  <c r="K1482" i="1"/>
  <c r="H1483" i="1"/>
  <c r="I1483" i="1"/>
  <c r="J1483" i="1"/>
  <c r="K1483" i="1"/>
  <c r="H1484" i="1"/>
  <c r="L1484" i="1" s="1"/>
  <c r="I1484" i="1"/>
  <c r="J1484" i="1"/>
  <c r="K1484" i="1"/>
  <c r="H1485" i="1"/>
  <c r="I1485" i="1"/>
  <c r="J1485" i="1"/>
  <c r="K1485" i="1"/>
  <c r="H1486" i="1"/>
  <c r="L1486" i="1" s="1"/>
  <c r="I1486" i="1"/>
  <c r="J1486" i="1"/>
  <c r="K1486" i="1"/>
  <c r="H1487" i="1"/>
  <c r="I1487" i="1"/>
  <c r="J1487" i="1"/>
  <c r="K1487" i="1"/>
  <c r="H1488" i="1"/>
  <c r="L1488" i="1" s="1"/>
  <c r="I1488" i="1"/>
  <c r="J1488" i="1"/>
  <c r="K1488" i="1"/>
  <c r="H1489" i="1"/>
  <c r="I1489" i="1"/>
  <c r="J1489" i="1"/>
  <c r="K1489" i="1"/>
  <c r="H1490" i="1"/>
  <c r="L1490" i="1" s="1"/>
  <c r="I1490" i="1"/>
  <c r="J1490" i="1"/>
  <c r="K1490" i="1"/>
  <c r="H1491" i="1"/>
  <c r="I1491" i="1"/>
  <c r="J1491" i="1"/>
  <c r="K1491" i="1"/>
  <c r="H1492" i="1"/>
  <c r="L1492" i="1" s="1"/>
  <c r="I1492" i="1"/>
  <c r="J1492" i="1"/>
  <c r="K1492" i="1"/>
  <c r="H1493" i="1"/>
  <c r="I1493" i="1"/>
  <c r="J1493" i="1"/>
  <c r="K1493" i="1"/>
  <c r="H1494" i="1"/>
  <c r="L1494" i="1" s="1"/>
  <c r="I1494" i="1"/>
  <c r="J1494" i="1"/>
  <c r="K1494" i="1"/>
  <c r="H1495" i="1"/>
  <c r="I1495" i="1"/>
  <c r="J1495" i="1"/>
  <c r="K1495" i="1"/>
  <c r="H1496" i="1"/>
  <c r="L1496" i="1" s="1"/>
  <c r="I1496" i="1"/>
  <c r="J1496" i="1"/>
  <c r="K1496" i="1"/>
  <c r="H1497" i="1"/>
  <c r="I1497" i="1"/>
  <c r="J1497" i="1"/>
  <c r="K1497" i="1"/>
  <c r="H1498" i="1"/>
  <c r="L1498" i="1" s="1"/>
  <c r="I1498" i="1"/>
  <c r="J1498" i="1"/>
  <c r="K1498" i="1"/>
  <c r="H1499" i="1"/>
  <c r="I1499" i="1"/>
  <c r="J1499" i="1"/>
  <c r="K1499" i="1"/>
  <c r="H1500" i="1"/>
  <c r="L1500" i="1" s="1"/>
  <c r="I1500" i="1"/>
  <c r="J1500" i="1"/>
  <c r="K1500" i="1"/>
  <c r="H1501" i="1"/>
  <c r="I1501" i="1"/>
  <c r="J1501" i="1"/>
  <c r="K1501" i="1"/>
  <c r="I2" i="1"/>
  <c r="J2" i="1"/>
  <c r="L8" i="1"/>
  <c r="L9" i="1"/>
  <c r="L16" i="1"/>
  <c r="L17" i="1"/>
  <c r="L25" i="1"/>
  <c r="L32" i="1"/>
  <c r="L33" i="1"/>
  <c r="L40" i="1"/>
  <c r="L41" i="1"/>
  <c r="L49" i="1"/>
  <c r="L56" i="1"/>
  <c r="L57" i="1"/>
  <c r="L65" i="1"/>
  <c r="L72" i="1"/>
  <c r="L73" i="1"/>
  <c r="L80" i="1"/>
  <c r="L81" i="1"/>
  <c r="L89" i="1"/>
  <c r="L96" i="1"/>
  <c r="L97" i="1"/>
  <c r="L105" i="1"/>
  <c r="L112" i="1"/>
  <c r="L113" i="1"/>
  <c r="L121" i="1"/>
  <c r="L128" i="1"/>
  <c r="L129" i="1"/>
  <c r="L136" i="1"/>
  <c r="L137" i="1"/>
  <c r="L145" i="1"/>
  <c r="L152" i="1"/>
  <c r="L153" i="1"/>
  <c r="L161" i="1"/>
  <c r="L168" i="1"/>
  <c r="L169" i="1"/>
  <c r="L177" i="1"/>
  <c r="L184" i="1"/>
  <c r="L185" i="1"/>
  <c r="L200" i="1"/>
  <c r="L201" i="1"/>
  <c r="L208" i="1"/>
  <c r="L209" i="1"/>
  <c r="L216" i="1"/>
  <c r="L217" i="1"/>
  <c r="L224" i="1"/>
  <c r="L233" i="1"/>
  <c r="L240" i="1"/>
  <c r="L241" i="1"/>
  <c r="L248" i="1"/>
  <c r="L249" i="1"/>
  <c r="L256" i="1"/>
  <c r="L257" i="1"/>
  <c r="L264" i="1"/>
  <c r="L265" i="1"/>
  <c r="L273" i="1"/>
  <c r="L280" i="1"/>
  <c r="L281" i="1"/>
  <c r="L288" i="1"/>
  <c r="L289" i="1"/>
  <c r="L296" i="1"/>
  <c r="L297" i="1"/>
  <c r="L304" i="1"/>
  <c r="L305" i="1"/>
  <c r="L312" i="1"/>
  <c r="L313" i="1"/>
  <c r="L320" i="1"/>
  <c r="L329" i="1"/>
  <c r="L336" i="1"/>
  <c r="L337" i="1"/>
  <c r="L345" i="1"/>
  <c r="L352" i="1"/>
  <c r="L360" i="1"/>
  <c r="L361" i="1"/>
  <c r="L368" i="1"/>
  <c r="L369" i="1"/>
  <c r="L376" i="1"/>
  <c r="L377" i="1"/>
  <c r="L385" i="1"/>
  <c r="L392" i="1"/>
  <c r="L393" i="1"/>
  <c r="L400" i="1"/>
  <c r="L401" i="1"/>
  <c r="L409" i="1"/>
  <c r="L416" i="1"/>
  <c r="L417" i="1"/>
  <c r="L425" i="1"/>
  <c r="L432" i="1"/>
  <c r="L433" i="1"/>
  <c r="L440" i="1"/>
  <c r="L441" i="1"/>
  <c r="L449" i="1"/>
  <c r="L456" i="1"/>
  <c r="L464" i="1"/>
  <c r="L465" i="1"/>
  <c r="L472" i="1"/>
  <c r="L473" i="1"/>
  <c r="L480" i="1"/>
  <c r="L481" i="1"/>
  <c r="L489" i="1"/>
  <c r="L496" i="1"/>
  <c r="L504" i="1"/>
  <c r="L505" i="1"/>
  <c r="L512" i="1"/>
  <c r="L513" i="1"/>
  <c r="L520" i="1"/>
  <c r="L521" i="1"/>
  <c r="L529" i="1"/>
  <c r="L536" i="1"/>
  <c r="L537" i="1"/>
  <c r="L544" i="1"/>
  <c r="L545" i="1"/>
  <c r="L552" i="1"/>
  <c r="L553" i="1"/>
  <c r="L560" i="1"/>
  <c r="L561" i="1"/>
  <c r="L569" i="1"/>
  <c r="L576" i="1"/>
  <c r="L584" i="1"/>
  <c r="L585" i="1"/>
  <c r="L592" i="1"/>
  <c r="L593" i="1"/>
  <c r="L600" i="1"/>
  <c r="L601" i="1"/>
  <c r="L609" i="1"/>
  <c r="L616" i="1"/>
  <c r="L624" i="1"/>
  <c r="L625" i="1"/>
  <c r="L632" i="1"/>
  <c r="L633" i="1"/>
  <c r="L640" i="1"/>
  <c r="L648" i="1"/>
  <c r="L649" i="1"/>
  <c r="L656" i="1"/>
  <c r="L657" i="1"/>
  <c r="L664" i="1"/>
  <c r="L665" i="1"/>
  <c r="L672" i="1"/>
  <c r="L673" i="1"/>
  <c r="L681" i="1"/>
  <c r="L688" i="1"/>
  <c r="L696" i="1"/>
  <c r="L697" i="1"/>
  <c r="L704" i="1"/>
  <c r="L705" i="1"/>
  <c r="L712" i="1"/>
  <c r="L713" i="1"/>
  <c r="L720" i="1"/>
  <c r="L721" i="1"/>
  <c r="L729" i="1"/>
  <c r="L736" i="1"/>
  <c r="L737" i="1"/>
  <c r="L744" i="1"/>
  <c r="L745" i="1"/>
  <c r="L753" i="1"/>
  <c r="L760" i="1"/>
  <c r="L768" i="1"/>
  <c r="L769" i="1"/>
  <c r="L776" i="1"/>
  <c r="L777" i="1"/>
  <c r="L784" i="1"/>
  <c r="L792" i="1"/>
  <c r="L793" i="1"/>
  <c r="L801" i="1"/>
  <c r="L808" i="1"/>
  <c r="L809" i="1"/>
  <c r="L816" i="1"/>
  <c r="L817" i="1"/>
  <c r="L824" i="1"/>
  <c r="L825" i="1"/>
  <c r="L833" i="1"/>
  <c r="L840" i="1"/>
  <c r="L841" i="1"/>
  <c r="L848" i="1"/>
  <c r="L849" i="1"/>
  <c r="L864" i="1"/>
  <c r="L865" i="1"/>
  <c r="L872" i="1"/>
  <c r="L873" i="1"/>
  <c r="L880" i="1"/>
  <c r="L881" i="1"/>
  <c r="L889" i="1"/>
  <c r="L896" i="1"/>
  <c r="L897" i="1"/>
  <c r="L904" i="1"/>
  <c r="L905" i="1"/>
  <c r="L920" i="1"/>
  <c r="L921" i="1"/>
  <c r="L928" i="1"/>
  <c r="L929" i="1"/>
  <c r="L937" i="1"/>
  <c r="L944" i="1"/>
  <c r="L945" i="1"/>
  <c r="L952" i="1"/>
  <c r="L953" i="1"/>
  <c r="L968" i="1"/>
  <c r="L969" i="1"/>
  <c r="L976" i="1"/>
  <c r="L977" i="1"/>
  <c r="L984" i="1"/>
  <c r="L985" i="1"/>
  <c r="L992" i="1"/>
  <c r="L993" i="1"/>
  <c r="L1000" i="1"/>
  <c r="L1001" i="1"/>
  <c r="L1008" i="1"/>
  <c r="L1009" i="1"/>
  <c r="L1016" i="1"/>
  <c r="L1017" i="1"/>
  <c r="L1025" i="1"/>
  <c r="L1032" i="1"/>
  <c r="L1033" i="1"/>
  <c r="L1040" i="1"/>
  <c r="L1041" i="1"/>
  <c r="L1056" i="1"/>
  <c r="L1057" i="1"/>
  <c r="L1064" i="1"/>
  <c r="L1065" i="1"/>
  <c r="L1072" i="1"/>
  <c r="L1073" i="1"/>
  <c r="L1081" i="1"/>
  <c r="L1088" i="1"/>
  <c r="L1089" i="1"/>
  <c r="L1096" i="1"/>
  <c r="L1097" i="1"/>
  <c r="L1104" i="1"/>
  <c r="L1105" i="1"/>
  <c r="L1112" i="1"/>
  <c r="L1121" i="1"/>
  <c r="L1128" i="1"/>
  <c r="L1129" i="1"/>
  <c r="L1136" i="1"/>
  <c r="L1137" i="1"/>
  <c r="L1144" i="1"/>
  <c r="L1145" i="1"/>
  <c r="L1152" i="1"/>
  <c r="L1153" i="1"/>
  <c r="L1160" i="1"/>
  <c r="L1161" i="1"/>
  <c r="L1169" i="1"/>
  <c r="L1177" i="1"/>
  <c r="L1184" i="1"/>
  <c r="L1185" i="1"/>
  <c r="L1193" i="1"/>
  <c r="L1201" i="1"/>
  <c r="L1217" i="1"/>
  <c r="L1224" i="1"/>
  <c r="L1225" i="1"/>
  <c r="L1233" i="1"/>
  <c r="L1241" i="1"/>
  <c r="L1249" i="1"/>
  <c r="L1257" i="1"/>
  <c r="L1265" i="1"/>
  <c r="L1273" i="1"/>
  <c r="L1281" i="1"/>
  <c r="L1288" i="1"/>
  <c r="L1289" i="1"/>
  <c r="L1305" i="1"/>
  <c r="L1313" i="1"/>
  <c r="L1321" i="1"/>
  <c r="L1328" i="1"/>
  <c r="L1329" i="1"/>
  <c r="L1337" i="1"/>
  <c r="L1345" i="1"/>
  <c r="L1361" i="1"/>
  <c r="L1369" i="1"/>
  <c r="L1377" i="1"/>
  <c r="L1385" i="1"/>
  <c r="L1393" i="1"/>
  <c r="L1401" i="1"/>
  <c r="L1408" i="1"/>
  <c r="L1417" i="1"/>
  <c r="L1425" i="1"/>
  <c r="L1433" i="1"/>
  <c r="L1438" i="1"/>
  <c r="L1441" i="1"/>
  <c r="L1449" i="1"/>
  <c r="L1465" i="1"/>
  <c r="L1473" i="1"/>
  <c r="L1481" i="1"/>
  <c r="L1489" i="1"/>
  <c r="L1497" i="1"/>
  <c r="H2" i="1"/>
  <c r="L2" i="1" s="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2" i="5"/>
  <c r="F3" i="5"/>
  <c r="F4" i="5"/>
  <c r="F6" i="5"/>
  <c r="F5" i="5"/>
  <c r="F8" i="5"/>
  <c r="F7" i="5"/>
  <c r="F9" i="5"/>
  <c r="F11" i="5"/>
  <c r="F10" i="5"/>
  <c r="F13" i="5"/>
  <c r="F12" i="5"/>
  <c r="F14" i="5"/>
  <c r="F15" i="5"/>
  <c r="F19" i="5"/>
  <c r="F17" i="5"/>
  <c r="F18" i="5"/>
  <c r="F16" i="5"/>
  <c r="F20" i="5"/>
  <c r="F21" i="5"/>
  <c r="F64" i="5"/>
  <c r="F65" i="5"/>
  <c r="F66" i="5"/>
  <c r="F67" i="5"/>
  <c r="F68" i="5"/>
  <c r="F70" i="5"/>
  <c r="F69" i="5"/>
  <c r="F71" i="5"/>
  <c r="F72" i="5"/>
  <c r="F73" i="5"/>
  <c r="F74" i="5"/>
  <c r="F106" i="5"/>
  <c r="F108" i="5"/>
  <c r="F110" i="5"/>
  <c r="F109" i="5"/>
  <c r="F107" i="5"/>
  <c r="F111" i="5"/>
  <c r="F113" i="5"/>
  <c r="F112" i="5"/>
  <c r="F114" i="5"/>
  <c r="F115" i="5"/>
  <c r="F118" i="5"/>
  <c r="F117" i="5"/>
  <c r="F119" i="5"/>
  <c r="F116" i="5"/>
  <c r="F123" i="5"/>
  <c r="F122" i="5"/>
  <c r="F120" i="5"/>
  <c r="F121" i="5"/>
  <c r="F124" i="5"/>
  <c r="F125" i="5"/>
  <c r="F126" i="5"/>
  <c r="F172" i="5"/>
  <c r="F170" i="5"/>
  <c r="F169" i="5"/>
  <c r="F171" i="5"/>
  <c r="F168" i="5"/>
  <c r="F175" i="5"/>
  <c r="F176" i="5"/>
  <c r="F174" i="5"/>
  <c r="F173" i="5"/>
  <c r="F179" i="5"/>
  <c r="F177" i="5"/>
  <c r="F178" i="5"/>
  <c r="F180" i="5"/>
  <c r="F183" i="5"/>
  <c r="F182" i="5"/>
  <c r="F181" i="5"/>
  <c r="F184" i="5"/>
  <c r="F187" i="5"/>
  <c r="F190" i="5"/>
  <c r="F186" i="5"/>
  <c r="F188" i="5"/>
  <c r="F185" i="5"/>
  <c r="F189" i="5"/>
  <c r="F222" i="5"/>
  <c r="F225" i="5"/>
  <c r="F223" i="5"/>
  <c r="F224" i="5"/>
  <c r="F226" i="5"/>
  <c r="F227" i="5"/>
  <c r="F228" i="5"/>
  <c r="F229" i="5"/>
  <c r="F230" i="5"/>
  <c r="F232" i="5"/>
  <c r="F234" i="5"/>
  <c r="F233" i="5"/>
  <c r="F231" i="5"/>
  <c r="F235" i="5"/>
  <c r="F236" i="5"/>
  <c r="F256" i="5"/>
  <c r="F257" i="5"/>
  <c r="F258" i="5"/>
  <c r="F259" i="5"/>
  <c r="F260" i="5"/>
  <c r="F261" i="5"/>
  <c r="F262" i="5"/>
  <c r="F263" i="5"/>
  <c r="F264" i="5"/>
  <c r="F265" i="5"/>
  <c r="F266" i="5"/>
  <c r="F284" i="5"/>
  <c r="F285" i="5"/>
  <c r="F286" i="5"/>
  <c r="F287" i="5"/>
  <c r="F288" i="5"/>
  <c r="F289" i="5"/>
  <c r="F290" i="5"/>
  <c r="F291" i="5"/>
  <c r="F292" i="5"/>
  <c r="F293" i="5"/>
  <c r="F294" i="5"/>
  <c r="F312" i="5"/>
  <c r="F314" i="5"/>
  <c r="F313" i="5"/>
  <c r="F315" i="5"/>
  <c r="F316" i="5"/>
  <c r="F317" i="5"/>
  <c r="F318" i="5"/>
  <c r="F319" i="5"/>
  <c r="F320" i="5"/>
  <c r="F321" i="5"/>
  <c r="F322" i="5"/>
  <c r="F323" i="5"/>
  <c r="F324" i="5"/>
  <c r="F325" i="5"/>
  <c r="F327" i="5"/>
  <c r="F326" i="5"/>
  <c r="F328" i="5"/>
  <c r="F329" i="5"/>
  <c r="F349" i="5"/>
  <c r="F350" i="5"/>
  <c r="F352" i="5"/>
  <c r="F351" i="5"/>
  <c r="F353" i="5"/>
  <c r="F355" i="5"/>
  <c r="F354" i="5"/>
  <c r="F356" i="5"/>
  <c r="F357" i="5"/>
  <c r="F358" i="5"/>
  <c r="F359" i="5"/>
  <c r="F360" i="5"/>
  <c r="F361" i="5"/>
  <c r="F380" i="5"/>
  <c r="F381" i="5"/>
  <c r="F382" i="5"/>
  <c r="F384" i="5"/>
  <c r="F383" i="5"/>
  <c r="F385" i="5"/>
  <c r="F386" i="5"/>
  <c r="F387" i="5"/>
  <c r="F388" i="5"/>
  <c r="F389" i="5"/>
  <c r="F390" i="5"/>
  <c r="F394" i="5"/>
  <c r="F392" i="5"/>
  <c r="F395" i="5"/>
  <c r="F393" i="5"/>
  <c r="F396" i="5"/>
  <c r="F391" i="5"/>
  <c r="F397" i="5"/>
  <c r="F398" i="5"/>
  <c r="F400" i="5"/>
  <c r="F402" i="5"/>
  <c r="F399" i="5"/>
  <c r="F401" i="5"/>
  <c r="F427" i="5"/>
  <c r="F428" i="5"/>
  <c r="F429" i="5"/>
  <c r="F430" i="5"/>
  <c r="F432" i="5"/>
  <c r="F431" i="5"/>
  <c r="F433" i="5"/>
  <c r="F434" i="5"/>
  <c r="F435" i="5"/>
  <c r="F436" i="5"/>
  <c r="F437" i="5"/>
  <c r="F438" i="5"/>
  <c r="F440" i="5"/>
  <c r="F439" i="5"/>
  <c r="F441" i="5"/>
  <c r="F471" i="5"/>
  <c r="F472" i="5"/>
  <c r="F473" i="5"/>
  <c r="F474" i="5"/>
  <c r="F475" i="5"/>
  <c r="F477" i="5"/>
  <c r="F476" i="5"/>
  <c r="F478" i="5"/>
  <c r="F479" i="5"/>
  <c r="F480" i="5"/>
  <c r="F481" i="5"/>
  <c r="F482" i="5"/>
  <c r="F27" i="5"/>
  <c r="F25" i="5"/>
  <c r="F23" i="5"/>
  <c r="F22" i="5"/>
  <c r="F24" i="5"/>
  <c r="F26" i="5"/>
  <c r="F75" i="5"/>
  <c r="F76" i="5"/>
  <c r="F77" i="5"/>
  <c r="F127" i="5"/>
  <c r="F191" i="5"/>
  <c r="F237" i="5"/>
  <c r="F330" i="5"/>
  <c r="F362" i="5"/>
  <c r="F403" i="5"/>
  <c r="F442" i="5"/>
  <c r="F483" i="5"/>
  <c r="F28" i="5"/>
  <c r="F29" i="5"/>
  <c r="F79" i="5"/>
  <c r="F78" i="5"/>
  <c r="F80" i="5"/>
  <c r="F81" i="5"/>
  <c r="F128" i="5"/>
  <c r="F238" i="5"/>
  <c r="F267" i="5"/>
  <c r="F333" i="5"/>
  <c r="F332" i="5"/>
  <c r="F331" i="5"/>
  <c r="F363" i="5"/>
  <c r="F404" i="5"/>
  <c r="F443" i="5"/>
  <c r="F484" i="5"/>
  <c r="F82" i="5"/>
  <c r="F129" i="5"/>
  <c r="F130" i="5"/>
  <c r="F193" i="5"/>
  <c r="F192" i="5"/>
  <c r="F239" i="5"/>
  <c r="F268" i="5"/>
  <c r="F295" i="5"/>
  <c r="F365" i="5"/>
  <c r="F364" i="5"/>
  <c r="F367" i="5"/>
  <c r="F366" i="5"/>
  <c r="F405" i="5"/>
  <c r="F446" i="5"/>
  <c r="F444" i="5"/>
  <c r="F449" i="5"/>
  <c r="F445" i="5"/>
  <c r="F447" i="5"/>
  <c r="F448" i="5"/>
  <c r="F485" i="5"/>
  <c r="F30" i="5"/>
  <c r="F83" i="5"/>
  <c r="F135" i="5"/>
  <c r="F134" i="5"/>
  <c r="F132" i="5"/>
  <c r="F131" i="5"/>
  <c r="F133" i="5"/>
  <c r="F240" i="5"/>
  <c r="F269" i="5"/>
  <c r="F296" i="5"/>
  <c r="F406" i="5"/>
  <c r="F407" i="5"/>
  <c r="F450" i="5"/>
  <c r="F486" i="5"/>
  <c r="F31" i="5"/>
  <c r="F84" i="5"/>
  <c r="F136" i="5"/>
  <c r="F194" i="5"/>
  <c r="F242" i="5"/>
  <c r="F241" i="5"/>
  <c r="F270" i="5"/>
  <c r="F297" i="5"/>
  <c r="F334" i="5"/>
  <c r="F451" i="5"/>
  <c r="F487" i="5"/>
  <c r="F33" i="5"/>
  <c r="F34" i="5"/>
  <c r="F36" i="5"/>
  <c r="F32" i="5"/>
  <c r="F35" i="5"/>
  <c r="F85" i="5"/>
  <c r="F137" i="5"/>
  <c r="F195" i="5"/>
  <c r="F196" i="5"/>
  <c r="F271" i="5"/>
  <c r="F273" i="5"/>
  <c r="F272" i="5"/>
  <c r="F298" i="5"/>
  <c r="F335" i="5"/>
  <c r="F408" i="5"/>
  <c r="F409" i="5"/>
  <c r="F452" i="5"/>
  <c r="F488" i="5"/>
  <c r="F38" i="5"/>
  <c r="F37" i="5"/>
  <c r="F88" i="5"/>
  <c r="F87" i="5"/>
  <c r="F89" i="5"/>
  <c r="F86" i="5"/>
  <c r="F138" i="5"/>
  <c r="F243" i="5"/>
  <c r="F299" i="5"/>
  <c r="F336" i="5"/>
  <c r="F368" i="5"/>
  <c r="F453" i="5"/>
  <c r="F489" i="5"/>
  <c r="F39" i="5"/>
  <c r="F90" i="5"/>
  <c r="F92" i="5"/>
  <c r="F91" i="5"/>
  <c r="F139" i="5"/>
  <c r="F197" i="5"/>
  <c r="F198" i="5"/>
  <c r="F244" i="5"/>
  <c r="F300" i="5"/>
  <c r="F337" i="5"/>
  <c r="F369" i="5"/>
  <c r="F410" i="5"/>
  <c r="F454" i="5"/>
  <c r="F490" i="5"/>
  <c r="F44" i="5"/>
  <c r="F42" i="5"/>
  <c r="F40" i="5"/>
  <c r="F43" i="5"/>
  <c r="F41" i="5"/>
  <c r="F93" i="5"/>
  <c r="F143" i="5"/>
  <c r="F141" i="5"/>
  <c r="F140" i="5"/>
  <c r="F142" i="5"/>
  <c r="F245" i="5"/>
  <c r="F274" i="5"/>
  <c r="F301" i="5"/>
  <c r="F338" i="5"/>
  <c r="F370" i="5"/>
  <c r="F411" i="5"/>
  <c r="F455" i="5"/>
  <c r="F491" i="5"/>
  <c r="F46" i="5"/>
  <c r="F45" i="5"/>
  <c r="F94" i="5"/>
  <c r="F95" i="5"/>
  <c r="F96" i="5"/>
  <c r="F144" i="5"/>
  <c r="F147" i="5"/>
  <c r="F148" i="5"/>
  <c r="F145" i="5"/>
  <c r="F146" i="5"/>
  <c r="F200" i="5"/>
  <c r="F199" i="5"/>
  <c r="F201" i="5"/>
  <c r="F246" i="5"/>
  <c r="F275" i="5"/>
  <c r="F303" i="5"/>
  <c r="F304" i="5"/>
  <c r="F302" i="5"/>
  <c r="F305" i="5"/>
  <c r="F339" i="5"/>
  <c r="F371" i="5"/>
  <c r="F412" i="5"/>
  <c r="F456" i="5"/>
  <c r="F492" i="5"/>
  <c r="F47" i="5"/>
  <c r="F99" i="5"/>
  <c r="F100" i="5"/>
  <c r="F97" i="5"/>
  <c r="F98" i="5"/>
  <c r="F149" i="5"/>
  <c r="F202" i="5"/>
  <c r="F204" i="5"/>
  <c r="F203" i="5"/>
  <c r="F247" i="5"/>
  <c r="F276" i="5"/>
  <c r="F340" i="5"/>
  <c r="F372" i="5"/>
  <c r="F413" i="5"/>
  <c r="F457" i="5"/>
  <c r="F493" i="5"/>
  <c r="F48" i="5"/>
  <c r="F101" i="5"/>
  <c r="F150" i="5"/>
  <c r="F205" i="5"/>
  <c r="F208" i="5"/>
  <c r="F207" i="5"/>
  <c r="F206" i="5"/>
  <c r="F248" i="5"/>
  <c r="F277" i="5"/>
  <c r="F341" i="5"/>
  <c r="F376" i="5"/>
  <c r="F378" i="5"/>
  <c r="F375" i="5"/>
  <c r="F377" i="5"/>
  <c r="F374" i="5"/>
  <c r="F373" i="5"/>
  <c r="F414" i="5"/>
  <c r="F460" i="5"/>
  <c r="F463" i="5"/>
  <c r="F459" i="5"/>
  <c r="F461" i="5"/>
  <c r="F462" i="5"/>
  <c r="F458" i="5"/>
  <c r="F464" i="5"/>
  <c r="F494" i="5"/>
  <c r="F49" i="5"/>
  <c r="F51" i="5"/>
  <c r="F50" i="5"/>
  <c r="F102" i="5"/>
  <c r="F151" i="5"/>
  <c r="F209" i="5"/>
  <c r="F249" i="5"/>
  <c r="F250" i="5"/>
  <c r="F278" i="5"/>
  <c r="F342" i="5"/>
  <c r="F415" i="5"/>
  <c r="F465" i="5"/>
  <c r="F495" i="5"/>
  <c r="F103" i="5"/>
  <c r="F155" i="5"/>
  <c r="F154" i="5"/>
  <c r="F156" i="5"/>
  <c r="F153" i="5"/>
  <c r="F152" i="5"/>
  <c r="F214" i="5"/>
  <c r="F210" i="5"/>
  <c r="F213" i="5"/>
  <c r="F215" i="5"/>
  <c r="F212" i="5"/>
  <c r="F211" i="5"/>
  <c r="F279" i="5"/>
  <c r="F306" i="5"/>
  <c r="F343" i="5"/>
  <c r="F416" i="5"/>
  <c r="F466" i="5"/>
  <c r="F496" i="5"/>
  <c r="F53" i="5"/>
  <c r="F54" i="5"/>
  <c r="F52" i="5"/>
  <c r="F55" i="5"/>
  <c r="F104" i="5"/>
  <c r="F161" i="5"/>
  <c r="F158" i="5"/>
  <c r="F157" i="5"/>
  <c r="F159" i="5"/>
  <c r="F160" i="5"/>
  <c r="F216" i="5"/>
  <c r="F217" i="5"/>
  <c r="F218" i="5"/>
  <c r="F251" i="5"/>
  <c r="F280" i="5"/>
  <c r="F307" i="5"/>
  <c r="F344" i="5"/>
  <c r="F417" i="5"/>
  <c r="F467" i="5"/>
  <c r="F497" i="5"/>
  <c r="F56" i="5"/>
  <c r="F105" i="5"/>
  <c r="F164" i="5"/>
  <c r="F162" i="5"/>
  <c r="F163" i="5"/>
  <c r="F219" i="5"/>
  <c r="F253" i="5"/>
  <c r="F252" i="5"/>
  <c r="F254" i="5"/>
  <c r="F281" i="5"/>
  <c r="F308" i="5"/>
  <c r="F345" i="5"/>
  <c r="F418" i="5"/>
  <c r="F469" i="5"/>
  <c r="F468" i="5"/>
  <c r="F470" i="5"/>
  <c r="F498" i="5"/>
  <c r="F57" i="5"/>
  <c r="F165" i="5"/>
  <c r="F220" i="5"/>
  <c r="F282" i="5"/>
  <c r="F309" i="5"/>
  <c r="F346" i="5"/>
  <c r="F420" i="5"/>
  <c r="F424" i="5"/>
  <c r="F423" i="5"/>
  <c r="F422" i="5"/>
  <c r="F421" i="5"/>
  <c r="F419" i="5"/>
  <c r="F499" i="5"/>
  <c r="F58" i="5"/>
  <c r="F59" i="5"/>
  <c r="F166" i="5"/>
  <c r="F221" i="5"/>
  <c r="F283" i="5"/>
  <c r="F310" i="5"/>
  <c r="F347" i="5"/>
  <c r="F379" i="5"/>
  <c r="F425" i="5"/>
  <c r="F500" i="5"/>
  <c r="F63" i="5"/>
  <c r="F61" i="5"/>
  <c r="F60" i="5"/>
  <c r="F62" i="5"/>
  <c r="F167" i="5"/>
  <c r="F255" i="5"/>
  <c r="F311" i="5"/>
  <c r="F348" i="5"/>
  <c r="F426" i="5"/>
  <c r="F501" i="5"/>
  <c r="F2" i="5"/>
  <c r="L6" i="1"/>
  <c r="L10" i="1"/>
  <c r="L12" i="1"/>
  <c r="L13" i="1"/>
  <c r="L14" i="1"/>
  <c r="L18" i="1"/>
  <c r="L20" i="1"/>
  <c r="L21" i="1"/>
  <c r="L22" i="1"/>
  <c r="L26" i="1"/>
  <c r="L28" i="1"/>
  <c r="L29" i="1"/>
  <c r="L30" i="1"/>
  <c r="L34" i="1"/>
  <c r="L36" i="1"/>
  <c r="L37" i="1"/>
  <c r="L38" i="1"/>
  <c r="L42" i="1"/>
  <c r="L44" i="1"/>
  <c r="L45" i="1"/>
  <c r="L46" i="1"/>
  <c r="L50" i="1"/>
  <c r="L52" i="1"/>
  <c r="L53" i="1"/>
  <c r="L54" i="1"/>
  <c r="L58" i="1"/>
  <c r="L60" i="1"/>
  <c r="L62" i="1"/>
  <c r="L66" i="1"/>
  <c r="L68" i="1"/>
  <c r="L69" i="1"/>
  <c r="L70" i="1"/>
  <c r="L74" i="1"/>
  <c r="L76" i="1"/>
  <c r="L77" i="1"/>
  <c r="L78" i="1"/>
  <c r="L82" i="1"/>
  <c r="L84" i="1"/>
  <c r="L85" i="1"/>
  <c r="L86" i="1"/>
  <c r="L90" i="1"/>
  <c r="L92" i="1"/>
  <c r="L93" i="1"/>
  <c r="L94" i="1"/>
  <c r="L98" i="1"/>
  <c r="L100" i="1"/>
  <c r="L101" i="1"/>
  <c r="L102" i="1"/>
  <c r="L106" i="1"/>
  <c r="L108" i="1"/>
  <c r="L109" i="1"/>
  <c r="L110" i="1"/>
  <c r="L114" i="1"/>
  <c r="L116" i="1"/>
  <c r="L117" i="1"/>
  <c r="L122" i="1"/>
  <c r="L124" i="1"/>
  <c r="L125" i="1"/>
  <c r="L126" i="1"/>
  <c r="L130" i="1"/>
  <c r="L132" i="1"/>
  <c r="L133" i="1"/>
  <c r="L134" i="1"/>
  <c r="L138" i="1"/>
  <c r="L140" i="1"/>
  <c r="L141" i="1"/>
  <c r="L142" i="1"/>
  <c r="L146" i="1"/>
  <c r="L149" i="1"/>
  <c r="L150" i="1"/>
  <c r="L154" i="1"/>
  <c r="L156" i="1"/>
  <c r="L158" i="1"/>
  <c r="L162" i="1"/>
  <c r="L164" i="1"/>
  <c r="L165" i="1"/>
  <c r="L166" i="1"/>
  <c r="L170" i="1"/>
  <c r="L172" i="1"/>
  <c r="L173" i="1"/>
  <c r="L174" i="1"/>
  <c r="L178" i="1"/>
  <c r="L180" i="1"/>
  <c r="L181" i="1"/>
  <c r="L182" i="1"/>
  <c r="L186" i="1"/>
  <c r="L190" i="1"/>
  <c r="L194" i="1"/>
  <c r="L196" i="1"/>
  <c r="L197" i="1"/>
  <c r="L198" i="1"/>
  <c r="L202" i="1"/>
  <c r="L204" i="1"/>
  <c r="L205" i="1"/>
  <c r="L206" i="1"/>
  <c r="L210" i="1"/>
  <c r="L212" i="1"/>
  <c r="L213" i="1"/>
  <c r="L214" i="1"/>
  <c r="L218" i="1"/>
  <c r="L220" i="1"/>
  <c r="L221" i="1"/>
  <c r="L225" i="1"/>
  <c r="L226" i="1"/>
  <c r="L228" i="1"/>
  <c r="L229" i="1"/>
  <c r="L230" i="1"/>
  <c r="L234" i="1"/>
  <c r="L236" i="1"/>
  <c r="L237" i="1"/>
  <c r="L238" i="1"/>
  <c r="L242" i="1"/>
  <c r="L244" i="1"/>
  <c r="L245" i="1"/>
  <c r="L246" i="1"/>
  <c r="L250" i="1"/>
  <c r="L252" i="1"/>
  <c r="L253" i="1"/>
  <c r="L254" i="1"/>
  <c r="L258" i="1"/>
  <c r="L260" i="1"/>
  <c r="L261" i="1"/>
  <c r="L262" i="1"/>
  <c r="L266" i="1"/>
  <c r="L268" i="1"/>
  <c r="L269" i="1"/>
  <c r="L270" i="1"/>
  <c r="L274" i="1"/>
  <c r="L276" i="1"/>
  <c r="L277" i="1"/>
  <c r="L278" i="1"/>
  <c r="L282" i="1"/>
  <c r="L284" i="1"/>
  <c r="L285" i="1"/>
  <c r="L290" i="1"/>
  <c r="L293" i="1"/>
  <c r="L294" i="1"/>
  <c r="L298" i="1"/>
  <c r="L300" i="1"/>
  <c r="L301" i="1"/>
  <c r="L302" i="1"/>
  <c r="L306" i="1"/>
  <c r="L309" i="1"/>
  <c r="L310" i="1"/>
  <c r="L314" i="1"/>
  <c r="L316" i="1"/>
  <c r="L317" i="1"/>
  <c r="L318" i="1"/>
  <c r="L321" i="1"/>
  <c r="L322" i="1"/>
  <c r="L325" i="1"/>
  <c r="L326" i="1"/>
  <c r="L330" i="1"/>
  <c r="L332" i="1"/>
  <c r="L333" i="1"/>
  <c r="L334" i="1"/>
  <c r="L338" i="1"/>
  <c r="L341" i="1"/>
  <c r="L342" i="1"/>
  <c r="L346" i="1"/>
  <c r="L348" i="1"/>
  <c r="L349" i="1"/>
  <c r="L353" i="1"/>
  <c r="L354" i="1"/>
  <c r="L356" i="1"/>
  <c r="L357" i="1"/>
  <c r="L358" i="1"/>
  <c r="L362" i="1"/>
  <c r="L364" i="1"/>
  <c r="L365" i="1"/>
  <c r="L366" i="1"/>
  <c r="L370" i="1"/>
  <c r="L372" i="1"/>
  <c r="L373" i="1"/>
  <c r="L374" i="1"/>
  <c r="L378" i="1"/>
  <c r="L380" i="1"/>
  <c r="L381" i="1"/>
  <c r="L382" i="1"/>
  <c r="L386" i="1"/>
  <c r="L388" i="1"/>
  <c r="L389" i="1"/>
  <c r="L390" i="1"/>
  <c r="L394" i="1"/>
  <c r="L396" i="1"/>
  <c r="L397" i="1"/>
  <c r="L398" i="1"/>
  <c r="L402" i="1"/>
  <c r="L404" i="1"/>
  <c r="L405" i="1"/>
  <c r="L406" i="1"/>
  <c r="L410" i="1"/>
  <c r="L412" i="1"/>
  <c r="L413" i="1"/>
  <c r="L418" i="1"/>
  <c r="L420" i="1"/>
  <c r="L421" i="1"/>
  <c r="L422" i="1"/>
  <c r="L426" i="1"/>
  <c r="L428" i="1"/>
  <c r="L429" i="1"/>
  <c r="L430" i="1"/>
  <c r="L434" i="1"/>
  <c r="L436" i="1"/>
  <c r="L437" i="1"/>
  <c r="L438" i="1"/>
  <c r="L442" i="1"/>
  <c r="L444" i="1"/>
  <c r="L445" i="1"/>
  <c r="L446" i="1"/>
  <c r="L450" i="1"/>
  <c r="L452" i="1"/>
  <c r="L453" i="1"/>
  <c r="L454" i="1"/>
  <c r="L457" i="1"/>
  <c r="L458" i="1"/>
  <c r="L460" i="1"/>
  <c r="L461" i="1"/>
  <c r="L462" i="1"/>
  <c r="L466" i="1"/>
  <c r="L468" i="1"/>
  <c r="L469" i="1"/>
  <c r="L470" i="1"/>
  <c r="L474" i="1"/>
  <c r="L476" i="1"/>
  <c r="L477" i="1"/>
  <c r="L482" i="1"/>
  <c r="L484" i="1"/>
  <c r="L485" i="1"/>
  <c r="L486" i="1"/>
  <c r="L490" i="1"/>
  <c r="L492" i="1"/>
  <c r="L493" i="1"/>
  <c r="L494" i="1"/>
  <c r="L497" i="1"/>
  <c r="L498" i="1"/>
  <c r="L500" i="1"/>
  <c r="L501" i="1"/>
  <c r="L502" i="1"/>
  <c r="L506" i="1"/>
  <c r="L508" i="1"/>
  <c r="L509" i="1"/>
  <c r="L510" i="1"/>
  <c r="L514" i="1"/>
  <c r="L516" i="1"/>
  <c r="L517" i="1"/>
  <c r="L518" i="1"/>
  <c r="L522" i="1"/>
  <c r="L524" i="1"/>
  <c r="L525" i="1"/>
  <c r="L526" i="1"/>
  <c r="L530" i="1"/>
  <c r="L532" i="1"/>
  <c r="L533" i="1"/>
  <c r="L534" i="1"/>
  <c r="L538" i="1"/>
  <c r="L540" i="1"/>
  <c r="L541" i="1"/>
  <c r="L546" i="1"/>
  <c r="L548" i="1"/>
  <c r="L549" i="1"/>
  <c r="L550" i="1"/>
  <c r="L554" i="1"/>
  <c r="L556" i="1"/>
  <c r="L557" i="1"/>
  <c r="L558" i="1"/>
  <c r="L562" i="1"/>
  <c r="L564" i="1"/>
  <c r="L565" i="1"/>
  <c r="L566" i="1"/>
  <c r="L570" i="1"/>
  <c r="L572" i="1"/>
  <c r="L573" i="1"/>
  <c r="L574" i="1"/>
  <c r="L577" i="1"/>
  <c r="L578" i="1"/>
  <c r="L580" i="1"/>
  <c r="L581" i="1"/>
  <c r="L586" i="1"/>
  <c r="L588" i="1"/>
  <c r="L589" i="1"/>
  <c r="L590" i="1"/>
  <c r="L594" i="1"/>
  <c r="L596" i="1"/>
  <c r="L597" i="1"/>
  <c r="L598" i="1"/>
  <c r="L602" i="1"/>
  <c r="L604" i="1"/>
  <c r="L605" i="1"/>
  <c r="L606" i="1"/>
  <c r="L610" i="1"/>
  <c r="L612" i="1"/>
  <c r="L613" i="1"/>
  <c r="L614" i="1"/>
  <c r="L615" i="1"/>
  <c r="L617" i="1"/>
  <c r="L618" i="1"/>
  <c r="L620" i="1"/>
  <c r="L621" i="1"/>
  <c r="L622" i="1"/>
  <c r="L623" i="1"/>
  <c r="L626" i="1"/>
  <c r="L628" i="1"/>
  <c r="L629" i="1"/>
  <c r="L630" i="1"/>
  <c r="L631" i="1"/>
  <c r="L634" i="1"/>
  <c r="L636" i="1"/>
  <c r="L639" i="1"/>
  <c r="L641" i="1"/>
  <c r="L642" i="1"/>
  <c r="L644" i="1"/>
  <c r="L645" i="1"/>
  <c r="L646" i="1"/>
  <c r="L650" i="1"/>
  <c r="L652" i="1"/>
  <c r="L653" i="1"/>
  <c r="L654" i="1"/>
  <c r="L655" i="1"/>
  <c r="L658" i="1"/>
  <c r="L661" i="1"/>
  <c r="L662" i="1"/>
  <c r="L666" i="1"/>
  <c r="L668" i="1"/>
  <c r="L669" i="1"/>
  <c r="L670" i="1"/>
  <c r="L674" i="1"/>
  <c r="L676" i="1"/>
  <c r="L677" i="1"/>
  <c r="L678" i="1"/>
  <c r="L679" i="1"/>
  <c r="L682" i="1"/>
  <c r="L684" i="1"/>
  <c r="L685" i="1"/>
  <c r="L686" i="1"/>
  <c r="L687" i="1"/>
  <c r="L689" i="1"/>
  <c r="L690" i="1"/>
  <c r="L692" i="1"/>
  <c r="L693" i="1"/>
  <c r="L694" i="1"/>
  <c r="L695" i="1"/>
  <c r="L698" i="1"/>
  <c r="L701" i="1"/>
  <c r="L702" i="1"/>
  <c r="L703" i="1"/>
  <c r="L706" i="1"/>
  <c r="L708" i="1"/>
  <c r="L710" i="1"/>
  <c r="L714" i="1"/>
  <c r="L716" i="1"/>
  <c r="L717" i="1"/>
  <c r="L718" i="1"/>
  <c r="L719" i="1"/>
  <c r="L722" i="1"/>
  <c r="L724" i="1"/>
  <c r="L725" i="1"/>
  <c r="L726" i="1"/>
  <c r="L730" i="1"/>
  <c r="L732" i="1"/>
  <c r="L733" i="1"/>
  <c r="L734" i="1"/>
  <c r="L738" i="1"/>
  <c r="L740" i="1"/>
  <c r="L741" i="1"/>
  <c r="L743" i="1"/>
  <c r="L746" i="1"/>
  <c r="L748" i="1"/>
  <c r="L749" i="1"/>
  <c r="L750" i="1"/>
  <c r="L751" i="1"/>
  <c r="L754" i="1"/>
  <c r="L756" i="1"/>
  <c r="L757" i="1"/>
  <c r="L758" i="1"/>
  <c r="L759" i="1"/>
  <c r="L761" i="1"/>
  <c r="L762" i="1"/>
  <c r="L764" i="1"/>
  <c r="L765" i="1"/>
  <c r="L766" i="1"/>
  <c r="L767" i="1"/>
  <c r="L770" i="1"/>
  <c r="L772" i="1"/>
  <c r="L773" i="1"/>
  <c r="L774" i="1"/>
  <c r="L778" i="1"/>
  <c r="L781" i="1"/>
  <c r="L782" i="1"/>
  <c r="L783" i="1"/>
  <c r="L785" i="1"/>
  <c r="L786" i="1"/>
  <c r="L788" i="1"/>
  <c r="L789" i="1"/>
  <c r="L790" i="1"/>
  <c r="L794" i="1"/>
  <c r="L796" i="1"/>
  <c r="L797" i="1"/>
  <c r="L798" i="1"/>
  <c r="L802" i="1"/>
  <c r="L804" i="1"/>
  <c r="L805" i="1"/>
  <c r="L806" i="1"/>
  <c r="L807" i="1"/>
  <c r="L810" i="1"/>
  <c r="L812" i="1"/>
  <c r="L813" i="1"/>
  <c r="L814" i="1"/>
  <c r="L815" i="1"/>
  <c r="L818" i="1"/>
  <c r="L820" i="1"/>
  <c r="L821" i="1"/>
  <c r="L822" i="1"/>
  <c r="L823" i="1"/>
  <c r="L826" i="1"/>
  <c r="L828" i="1"/>
  <c r="L829" i="1"/>
  <c r="L830" i="1"/>
  <c r="L831" i="1"/>
  <c r="L834" i="1"/>
  <c r="L836" i="1"/>
  <c r="L837" i="1"/>
  <c r="L838" i="1"/>
  <c r="L842" i="1"/>
  <c r="L844" i="1"/>
  <c r="L845" i="1"/>
  <c r="L846" i="1"/>
  <c r="L847" i="1"/>
  <c r="L850" i="1"/>
  <c r="L852" i="1"/>
  <c r="L853" i="1"/>
  <c r="L854" i="1"/>
  <c r="L858" i="1"/>
  <c r="L860" i="1"/>
  <c r="L861" i="1"/>
  <c r="L862" i="1"/>
  <c r="L866" i="1"/>
  <c r="L868" i="1"/>
  <c r="L869" i="1"/>
  <c r="L870" i="1"/>
  <c r="L871" i="1"/>
  <c r="L874" i="1"/>
  <c r="L876" i="1"/>
  <c r="L877" i="1"/>
  <c r="L878" i="1"/>
  <c r="L879" i="1"/>
  <c r="L882" i="1"/>
  <c r="L884" i="1"/>
  <c r="L885" i="1"/>
  <c r="L886" i="1"/>
  <c r="L887" i="1"/>
  <c r="L890" i="1"/>
  <c r="L892" i="1"/>
  <c r="L893" i="1"/>
  <c r="L894" i="1"/>
  <c r="L895" i="1"/>
  <c r="L898" i="1"/>
  <c r="L900" i="1"/>
  <c r="L901" i="1"/>
  <c r="L902" i="1"/>
  <c r="L906" i="1"/>
  <c r="L908" i="1"/>
  <c r="L909" i="1"/>
  <c r="L910" i="1"/>
  <c r="L911" i="1"/>
  <c r="L913" i="1"/>
  <c r="L914" i="1"/>
  <c r="L916" i="1"/>
  <c r="L917" i="1"/>
  <c r="L922" i="1"/>
  <c r="L924" i="1"/>
  <c r="L925" i="1"/>
  <c r="L926" i="1"/>
  <c r="L930" i="1"/>
  <c r="L932" i="1"/>
  <c r="L933" i="1"/>
  <c r="L934" i="1"/>
  <c r="L935" i="1"/>
  <c r="L938" i="1"/>
  <c r="L940" i="1"/>
  <c r="L941" i="1"/>
  <c r="L942" i="1"/>
  <c r="L943" i="1"/>
  <c r="L946" i="1"/>
  <c r="L948" i="1"/>
  <c r="L949" i="1"/>
  <c r="L951" i="1"/>
  <c r="L954" i="1"/>
  <c r="L956" i="1"/>
  <c r="L957" i="1"/>
  <c r="L958" i="1"/>
  <c r="L959" i="1"/>
  <c r="L961" i="1"/>
  <c r="L962" i="1"/>
  <c r="L964" i="1"/>
  <c r="L965" i="1"/>
  <c r="L966" i="1"/>
  <c r="L970" i="1"/>
  <c r="L972" i="1"/>
  <c r="L973" i="1"/>
  <c r="L974" i="1"/>
  <c r="L975" i="1"/>
  <c r="L978" i="1"/>
  <c r="L980" i="1"/>
  <c r="L981" i="1"/>
  <c r="L982" i="1"/>
  <c r="L983" i="1"/>
  <c r="L986" i="1"/>
  <c r="L988" i="1"/>
  <c r="L989" i="1"/>
  <c r="L990" i="1"/>
  <c r="L994" i="1"/>
  <c r="L996" i="1"/>
  <c r="L997" i="1"/>
  <c r="L998" i="1"/>
  <c r="L999" i="1"/>
  <c r="L1002" i="1"/>
  <c r="L1004" i="1"/>
  <c r="L1005" i="1"/>
  <c r="L1006" i="1"/>
  <c r="L1007" i="1"/>
  <c r="L1010" i="1"/>
  <c r="L1011" i="1"/>
  <c r="L1012" i="1"/>
  <c r="L1013" i="1"/>
  <c r="L1014" i="1"/>
  <c r="L1015" i="1"/>
  <c r="L1018" i="1"/>
  <c r="L1020" i="1"/>
  <c r="L1021" i="1"/>
  <c r="L1022" i="1"/>
  <c r="L1023" i="1"/>
  <c r="L1026" i="1"/>
  <c r="L1028" i="1"/>
  <c r="L1029" i="1"/>
  <c r="L1030" i="1"/>
  <c r="L1031" i="1"/>
  <c r="L1034" i="1"/>
  <c r="L1036" i="1"/>
  <c r="L1037" i="1"/>
  <c r="L1038" i="1"/>
  <c r="L1039" i="1"/>
  <c r="L1042" i="1"/>
  <c r="L1044" i="1"/>
  <c r="L1045" i="1"/>
  <c r="L1046" i="1"/>
  <c r="L1049" i="1"/>
  <c r="L1050" i="1"/>
  <c r="L1052" i="1"/>
  <c r="L1053" i="1"/>
  <c r="L1054" i="1"/>
  <c r="L1058" i="1"/>
  <c r="L1060" i="1"/>
  <c r="L1061" i="1"/>
  <c r="L1062" i="1"/>
  <c r="L1063" i="1"/>
  <c r="L1066" i="1"/>
  <c r="L1068" i="1"/>
  <c r="L1069" i="1"/>
  <c r="L1070" i="1"/>
  <c r="L1071" i="1"/>
  <c r="L1074" i="1"/>
  <c r="L1076" i="1"/>
  <c r="L1077" i="1"/>
  <c r="L1078" i="1"/>
  <c r="L1079" i="1"/>
  <c r="L1082" i="1"/>
  <c r="L1084" i="1"/>
  <c r="L1085" i="1"/>
  <c r="L1086" i="1"/>
  <c r="L1090" i="1"/>
  <c r="L1091" i="1"/>
  <c r="L1092" i="1"/>
  <c r="L1093" i="1"/>
  <c r="L1094" i="1"/>
  <c r="L1098" i="1"/>
  <c r="L1099" i="1"/>
  <c r="L1100" i="1"/>
  <c r="L1101" i="1"/>
  <c r="L1102" i="1"/>
  <c r="L1103" i="1"/>
  <c r="L1106" i="1"/>
  <c r="L1107" i="1"/>
  <c r="L1108" i="1"/>
  <c r="L1109" i="1"/>
  <c r="L1110" i="1"/>
  <c r="L1111" i="1"/>
  <c r="L1113" i="1"/>
  <c r="L1114" i="1"/>
  <c r="L1116" i="1"/>
  <c r="L1117" i="1"/>
  <c r="L1118" i="1"/>
  <c r="L1122" i="1"/>
  <c r="L1123" i="1"/>
  <c r="L1124" i="1"/>
  <c r="L1125" i="1"/>
  <c r="L1126" i="1"/>
  <c r="L1127" i="1"/>
  <c r="L1130" i="1"/>
  <c r="L1131" i="1"/>
  <c r="L1132" i="1"/>
  <c r="L1133" i="1"/>
  <c r="L1134" i="1"/>
  <c r="L1135" i="1"/>
  <c r="L1138" i="1"/>
  <c r="L1139" i="1"/>
  <c r="L1140" i="1"/>
  <c r="L1141" i="1"/>
  <c r="L1142" i="1"/>
  <c r="L1143" i="1"/>
  <c r="L1146" i="1"/>
  <c r="L1147" i="1"/>
  <c r="L1148" i="1"/>
  <c r="L1149" i="1"/>
  <c r="L1150" i="1"/>
  <c r="L1151" i="1"/>
  <c r="L1154" i="1"/>
  <c r="L1155" i="1"/>
  <c r="L1156" i="1"/>
  <c r="L1157" i="1"/>
  <c r="L1158" i="1"/>
  <c r="L1162" i="1"/>
  <c r="L1163" i="1"/>
  <c r="L1164" i="1"/>
  <c r="L1165" i="1"/>
  <c r="L1166" i="1"/>
  <c r="L1167" i="1"/>
  <c r="L1171" i="1"/>
  <c r="L1172" i="1"/>
  <c r="L1173" i="1"/>
  <c r="L1174" i="1"/>
  <c r="L1175" i="1"/>
  <c r="L1178" i="1"/>
  <c r="L1179" i="1"/>
  <c r="L1181" i="1"/>
  <c r="L1182" i="1"/>
  <c r="L1186" i="1"/>
  <c r="L1187" i="1"/>
  <c r="L1188" i="1"/>
  <c r="L1189" i="1"/>
  <c r="L1191" i="1"/>
  <c r="L1195" i="1"/>
  <c r="L1197" i="1"/>
  <c r="L1198" i="1"/>
  <c r="L1199" i="1"/>
  <c r="L1203" i="1"/>
  <c r="L1205" i="1"/>
  <c r="L1207" i="1"/>
  <c r="L1209" i="1"/>
  <c r="L1210" i="1"/>
  <c r="L1211" i="1"/>
  <c r="L1213" i="1"/>
  <c r="L1219" i="1"/>
  <c r="L1220" i="1"/>
  <c r="L1221" i="1"/>
  <c r="L1227" i="1"/>
  <c r="L1229" i="1"/>
  <c r="L1231" i="1"/>
  <c r="L1234" i="1"/>
  <c r="L1235" i="1"/>
  <c r="L1237" i="1"/>
  <c r="L1239" i="1"/>
  <c r="L1243" i="1"/>
  <c r="L1244" i="1"/>
  <c r="L1245" i="1"/>
  <c r="L1251" i="1"/>
  <c r="L1253" i="1"/>
  <c r="L1254" i="1"/>
  <c r="L1258" i="1"/>
  <c r="L1259" i="1"/>
  <c r="L1261" i="1"/>
  <c r="L1263" i="1"/>
  <c r="L1267" i="1"/>
  <c r="L1268" i="1"/>
  <c r="L1269" i="1"/>
  <c r="L1271" i="1"/>
  <c r="L1275" i="1"/>
  <c r="L1277" i="1"/>
  <c r="L1278" i="1"/>
  <c r="L1279" i="1"/>
  <c r="L1283" i="1"/>
  <c r="L1285" i="1"/>
  <c r="L1287" i="1"/>
  <c r="L1290" i="1"/>
  <c r="L1291" i="1"/>
  <c r="L1293" i="1"/>
  <c r="L1295" i="1"/>
  <c r="L1297" i="1"/>
  <c r="L1298" i="1"/>
  <c r="L1299" i="1"/>
  <c r="L1301" i="1"/>
  <c r="L1303" i="1"/>
  <c r="L1307" i="1"/>
  <c r="L1308" i="1"/>
  <c r="L1309" i="1"/>
  <c r="L1315" i="1"/>
  <c r="L1317" i="1"/>
  <c r="L1319" i="1"/>
  <c r="L1322" i="1"/>
  <c r="L1323" i="1"/>
  <c r="L1325" i="1"/>
  <c r="L1327" i="1"/>
  <c r="L1331" i="1"/>
  <c r="L1332" i="1"/>
  <c r="L1333" i="1"/>
  <c r="L1335" i="1"/>
  <c r="L1339" i="1"/>
  <c r="L1341" i="1"/>
  <c r="L1342" i="1"/>
  <c r="L1343" i="1"/>
  <c r="L1347" i="1"/>
  <c r="L1349" i="1"/>
  <c r="L1351" i="1"/>
  <c r="L1353" i="1"/>
  <c r="L1355" i="1"/>
  <c r="L1357" i="1"/>
  <c r="L1359" i="1"/>
  <c r="L1362" i="1"/>
  <c r="L1363" i="1"/>
  <c r="L1365" i="1"/>
  <c r="L1367" i="1"/>
  <c r="L1371" i="1"/>
  <c r="L1372" i="1"/>
  <c r="L1373" i="1"/>
  <c r="L1375" i="1"/>
  <c r="L1379" i="1"/>
  <c r="L1381" i="1"/>
  <c r="L1382" i="1"/>
  <c r="L1386" i="1"/>
  <c r="L1387" i="1"/>
  <c r="L1389" i="1"/>
  <c r="L1391" i="1"/>
  <c r="L1395" i="1"/>
  <c r="L1396" i="1"/>
  <c r="L1397" i="1"/>
  <c r="L1399" i="1"/>
  <c r="L1403" i="1"/>
  <c r="L1405" i="1"/>
  <c r="L1406" i="1"/>
  <c r="L1407" i="1"/>
  <c r="L1409" i="1"/>
  <c r="L1411" i="1"/>
  <c r="L1413" i="1"/>
  <c r="L1414" i="1"/>
  <c r="L1415" i="1"/>
  <c r="L1419" i="1"/>
  <c r="L1421" i="1"/>
  <c r="L1423" i="1"/>
  <c r="L1427" i="1"/>
  <c r="L1428" i="1"/>
  <c r="L1429" i="1"/>
  <c r="L1435" i="1"/>
  <c r="L1437" i="1"/>
  <c r="L1439" i="1"/>
  <c r="L1442" i="1"/>
  <c r="L1443" i="1"/>
  <c r="L1445" i="1"/>
  <c r="L1447" i="1"/>
  <c r="L1451" i="1"/>
  <c r="L1453" i="1"/>
  <c r="L1457" i="1"/>
  <c r="L1459" i="1"/>
  <c r="L1461" i="1"/>
  <c r="L1463" i="1"/>
  <c r="L1467" i="1"/>
  <c r="L1469" i="1"/>
  <c r="L1471" i="1"/>
  <c r="L1475" i="1"/>
  <c r="L1477" i="1"/>
  <c r="L1479" i="1"/>
  <c r="L1483" i="1"/>
  <c r="L1485" i="1"/>
  <c r="L1487" i="1"/>
  <c r="L1491" i="1"/>
  <c r="L1493" i="1"/>
  <c r="L1495" i="1"/>
  <c r="L1499" i="1"/>
  <c r="L1501" i="1"/>
  <c r="L857" i="1"/>
  <c r="L1083" i="1"/>
  <c r="L1115" i="1"/>
  <c r="L3" i="1"/>
  <c r="L4" i="1"/>
  <c r="L5" i="1"/>
  <c r="L7" i="1"/>
  <c r="L11" i="1"/>
  <c r="L15" i="1"/>
  <c r="L19" i="1"/>
  <c r="L23" i="1"/>
  <c r="L24" i="1"/>
  <c r="L27" i="1"/>
  <c r="L31" i="1"/>
  <c r="L35" i="1"/>
  <c r="L39" i="1"/>
  <c r="L43" i="1"/>
  <c r="L47" i="1"/>
  <c r="L48" i="1"/>
  <c r="L51" i="1"/>
  <c r="L55" i="1"/>
  <c r="L59" i="1"/>
  <c r="L61" i="1"/>
  <c r="L63" i="1"/>
  <c r="L64" i="1"/>
  <c r="L67" i="1"/>
  <c r="L71" i="1"/>
  <c r="L75" i="1"/>
  <c r="L79" i="1"/>
  <c r="L83" i="1"/>
  <c r="L87" i="1"/>
  <c r="L88" i="1"/>
  <c r="L91" i="1"/>
  <c r="L95" i="1"/>
  <c r="L99" i="1"/>
  <c r="L103" i="1"/>
  <c r="L104" i="1"/>
  <c r="L107" i="1"/>
  <c r="L111" i="1"/>
  <c r="L115" i="1"/>
  <c r="L118" i="1"/>
  <c r="L119" i="1"/>
  <c r="L120" i="1"/>
  <c r="L123" i="1"/>
  <c r="L127" i="1"/>
  <c r="L131" i="1"/>
  <c r="L135" i="1"/>
  <c r="L139" i="1"/>
  <c r="L143" i="1"/>
  <c r="L144" i="1"/>
  <c r="L147" i="1"/>
  <c r="L148" i="1"/>
  <c r="L151" i="1"/>
  <c r="L155" i="1"/>
  <c r="L157" i="1"/>
  <c r="L159" i="1"/>
  <c r="L160" i="1"/>
  <c r="L163" i="1"/>
  <c r="L167" i="1"/>
  <c r="L171" i="1"/>
  <c r="L175" i="1"/>
  <c r="L176" i="1"/>
  <c r="L179" i="1"/>
  <c r="L183" i="1"/>
  <c r="L187" i="1"/>
  <c r="L188" i="1"/>
  <c r="L189" i="1"/>
  <c r="L191" i="1"/>
  <c r="L192" i="1"/>
  <c r="L193" i="1"/>
  <c r="L195" i="1"/>
  <c r="L199" i="1"/>
  <c r="L203" i="1"/>
  <c r="L207" i="1"/>
  <c r="L211" i="1"/>
  <c r="L215" i="1"/>
  <c r="L219" i="1"/>
  <c r="L222" i="1"/>
  <c r="L223" i="1"/>
  <c r="L227" i="1"/>
  <c r="L231" i="1"/>
  <c r="L232" i="1"/>
  <c r="L235" i="1"/>
  <c r="L239" i="1"/>
  <c r="L243" i="1"/>
  <c r="L247" i="1"/>
  <c r="L251" i="1"/>
  <c r="L255" i="1"/>
  <c r="L259" i="1"/>
  <c r="L263" i="1"/>
  <c r="L267" i="1"/>
  <c r="L271" i="1"/>
  <c r="L272" i="1"/>
  <c r="L275" i="1"/>
  <c r="L279" i="1"/>
  <c r="L283" i="1"/>
  <c r="L286" i="1"/>
  <c r="L287" i="1"/>
  <c r="L291" i="1"/>
  <c r="L292" i="1"/>
  <c r="L295" i="1"/>
  <c r="L299" i="1"/>
  <c r="L303" i="1"/>
  <c r="L307" i="1"/>
  <c r="L308" i="1"/>
  <c r="L311" i="1"/>
  <c r="L315" i="1"/>
  <c r="L319" i="1"/>
  <c r="L323" i="1"/>
  <c r="L324" i="1"/>
  <c r="L327" i="1"/>
  <c r="L328" i="1"/>
  <c r="L331" i="1"/>
  <c r="L335" i="1"/>
  <c r="L339" i="1"/>
  <c r="L340" i="1"/>
  <c r="L343" i="1"/>
  <c r="L344" i="1"/>
  <c r="L347" i="1"/>
  <c r="L350" i="1"/>
  <c r="L351" i="1"/>
  <c r="L355" i="1"/>
  <c r="L359" i="1"/>
  <c r="L363" i="1"/>
  <c r="L367" i="1"/>
  <c r="L371" i="1"/>
  <c r="L375" i="1"/>
  <c r="L379" i="1"/>
  <c r="L383" i="1"/>
  <c r="L384" i="1"/>
  <c r="L387" i="1"/>
  <c r="L391" i="1"/>
  <c r="L395" i="1"/>
  <c r="L399" i="1"/>
  <c r="L403" i="1"/>
  <c r="L407" i="1"/>
  <c r="L408" i="1"/>
  <c r="L411" i="1"/>
  <c r="L414" i="1"/>
  <c r="L415" i="1"/>
  <c r="L419" i="1"/>
  <c r="L423" i="1"/>
  <c r="L424" i="1"/>
  <c r="L427" i="1"/>
  <c r="L431" i="1"/>
  <c r="L435" i="1"/>
  <c r="L439" i="1"/>
  <c r="L443" i="1"/>
  <c r="L447" i="1"/>
  <c r="L448" i="1"/>
  <c r="L451" i="1"/>
  <c r="L455" i="1"/>
  <c r="L459" i="1"/>
  <c r="L463" i="1"/>
  <c r="L467" i="1"/>
  <c r="L471" i="1"/>
  <c r="L475" i="1"/>
  <c r="L478" i="1"/>
  <c r="L479" i="1"/>
  <c r="L483" i="1"/>
  <c r="L487" i="1"/>
  <c r="L488" i="1"/>
  <c r="L491" i="1"/>
  <c r="L495" i="1"/>
  <c r="L499" i="1"/>
  <c r="L503" i="1"/>
  <c r="L507" i="1"/>
  <c r="L511" i="1"/>
  <c r="L515" i="1"/>
  <c r="L519" i="1"/>
  <c r="L523" i="1"/>
  <c r="L527" i="1"/>
  <c r="L528" i="1"/>
  <c r="L531" i="1"/>
  <c r="L535" i="1"/>
  <c r="L539" i="1"/>
  <c r="L542" i="1"/>
  <c r="L543" i="1"/>
  <c r="L547" i="1"/>
  <c r="L551" i="1"/>
  <c r="L555" i="1"/>
  <c r="L559" i="1"/>
  <c r="L563" i="1"/>
  <c r="L567" i="1"/>
  <c r="L568" i="1"/>
  <c r="L571" i="1"/>
  <c r="L575" i="1"/>
  <c r="L579" i="1"/>
  <c r="L582" i="1"/>
  <c r="L583" i="1"/>
  <c r="L587" i="1"/>
  <c r="L591" i="1"/>
  <c r="L595" i="1"/>
  <c r="L599" i="1"/>
  <c r="L603" i="1"/>
  <c r="L607" i="1"/>
  <c r="L608" i="1"/>
  <c r="L611" i="1"/>
  <c r="L619" i="1"/>
  <c r="L627" i="1"/>
  <c r="L635" i="1"/>
  <c r="L637" i="1"/>
  <c r="L638" i="1"/>
  <c r="L643" i="1"/>
  <c r="L647" i="1"/>
  <c r="L651" i="1"/>
  <c r="L659" i="1"/>
  <c r="L660" i="1"/>
  <c r="L663" i="1"/>
  <c r="L667" i="1"/>
  <c r="L671" i="1"/>
  <c r="L675" i="1"/>
  <c r="L680" i="1"/>
  <c r="L683" i="1"/>
  <c r="L691" i="1"/>
  <c r="L699" i="1"/>
  <c r="L700" i="1"/>
  <c r="L707" i="1"/>
  <c r="L709" i="1"/>
  <c r="L711" i="1"/>
  <c r="L715" i="1"/>
  <c r="L723" i="1"/>
  <c r="L727" i="1"/>
  <c r="L728" i="1"/>
  <c r="L731" i="1"/>
  <c r="L735" i="1"/>
  <c r="L739" i="1"/>
  <c r="L742" i="1"/>
  <c r="L747" i="1"/>
  <c r="L752" i="1"/>
  <c r="L755" i="1"/>
  <c r="L763" i="1"/>
  <c r="L771" i="1"/>
  <c r="L775" i="1"/>
  <c r="L779" i="1"/>
  <c r="L780" i="1"/>
  <c r="L787" i="1"/>
  <c r="L791" i="1"/>
  <c r="L795" i="1"/>
  <c r="L799" i="1"/>
  <c r="L800" i="1"/>
  <c r="L803" i="1"/>
  <c r="L811" i="1"/>
  <c r="L819" i="1"/>
  <c r="L827" i="1"/>
  <c r="L832" i="1"/>
  <c r="L835" i="1"/>
  <c r="L839" i="1"/>
  <c r="L843" i="1"/>
  <c r="L851" i="1"/>
  <c r="L855" i="1"/>
  <c r="L856" i="1"/>
  <c r="L859" i="1"/>
  <c r="L863" i="1"/>
  <c r="L867" i="1"/>
  <c r="L875" i="1"/>
  <c r="L883" i="1"/>
  <c r="L888" i="1"/>
  <c r="L891" i="1"/>
  <c r="L899" i="1"/>
  <c r="L903" i="1"/>
  <c r="L907" i="1"/>
  <c r="L912" i="1"/>
  <c r="L915" i="1"/>
  <c r="L918" i="1"/>
  <c r="L919" i="1"/>
  <c r="L923" i="1"/>
  <c r="L927" i="1"/>
  <c r="L931" i="1"/>
  <c r="L936" i="1"/>
  <c r="L939" i="1"/>
  <c r="L947" i="1"/>
  <c r="L950" i="1"/>
  <c r="L955" i="1"/>
  <c r="L960" i="1"/>
  <c r="L963" i="1"/>
  <c r="L967" i="1"/>
  <c r="L971" i="1"/>
  <c r="L979" i="1"/>
  <c r="L987" i="1"/>
  <c r="L991" i="1"/>
  <c r="L995" i="1"/>
  <c r="L1003" i="1"/>
  <c r="L1019" i="1"/>
  <c r="L1024" i="1"/>
  <c r="L1027" i="1"/>
  <c r="L1035" i="1"/>
  <c r="L1043" i="1"/>
  <c r="L1047" i="1"/>
  <c r="L1048" i="1"/>
  <c r="L1051" i="1"/>
  <c r="L1055" i="1"/>
  <c r="L1059" i="1"/>
  <c r="L1067" i="1"/>
  <c r="L1075" i="1"/>
  <c r="L1080" i="1"/>
  <c r="L1087" i="1"/>
  <c r="L1095" i="1"/>
  <c r="L1119" i="1"/>
  <c r="L1120" i="1"/>
  <c r="L1159" i="1"/>
  <c r="L1168" i="1"/>
  <c r="L1176" i="1"/>
  <c r="L1183" i="1"/>
  <c r="L1215" i="1"/>
  <c r="L1223" i="1"/>
  <c r="L1247" i="1"/>
  <c r="L1255" i="1"/>
  <c r="L1311" i="1"/>
  <c r="L1383" i="1"/>
  <c r="L1424" i="1"/>
  <c r="L1431" i="1"/>
  <c r="L1455" i="1"/>
</calcChain>
</file>

<file path=xl/sharedStrings.xml><?xml version="1.0" encoding="utf-8"?>
<sst xmlns="http://schemas.openxmlformats.org/spreadsheetml/2006/main" count="8165" uniqueCount="929">
  <si>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</si>
  <si>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</si>
  <si>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</si>
  <si>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</si>
  <si>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</si>
  <si>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</si>
  <si>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</si>
  <si>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</si>
  <si>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</si>
  <si>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</si>
  <si>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</si>
  <si>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</si>
  <si>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</si>
  <si>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</si>
  <si>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</si>
  <si>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</si>
  <si>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</si>
  <si>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</si>
  <si>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</si>
  <si>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</si>
  <si>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</si>
  <si>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</si>
  <si>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</si>
  <si>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</si>
  <si>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</si>
  <si>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</si>
  <si>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</si>
  <si>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</si>
  <si>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</si>
  <si>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</si>
  <si>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</si>
  <si>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</si>
  <si>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</si>
  <si>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</si>
  <si>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</si>
  <si>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</si>
  <si>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</si>
  <si>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</si>
  <si>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</si>
  <si>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</si>
  <si>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</si>
  <si>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</si>
  <si>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</si>
  <si>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</si>
  <si>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</si>
  <si>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</si>
  <si>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</si>
  <si>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</si>
  <si>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</si>
  <si>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</si>
  <si>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</si>
  <si>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</si>
  <si>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</si>
  <si>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</si>
  <si>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</si>
  <si>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</si>
  <si>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</si>
  <si>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</si>
  <si>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</si>
  <si>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</si>
  <si>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</si>
  <si>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</si>
  <si>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</si>
  <si>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</si>
  <si>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</si>
  <si>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</si>
  <si>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</si>
  <si>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</si>
  <si>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</si>
  <si>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</si>
  <si>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</si>
  <si>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</si>
  <si>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</si>
  <si>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</si>
  <si>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</si>
  <si>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</si>
  <si>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</si>
  <si>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</si>
  <si>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</si>
  <si>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</si>
  <si>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</si>
  <si>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</si>
  <si>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</si>
  <si>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</si>
  <si>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</si>
  <si>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</si>
  <si>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</si>
  <si>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</si>
  <si>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</si>
  <si>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</si>
  <si>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</si>
  <si>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</si>
  <si>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</si>
  <si>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</si>
  <si>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</si>
  <si>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</si>
  <si>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</si>
  <si>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</si>
  <si>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</si>
  <si>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</si>
  <si>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</si>
  <si>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</si>
  <si>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</si>
  <si>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</si>
  <si>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</si>
  <si>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</si>
  <si>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</si>
  <si>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</si>
  <si>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</si>
  <si>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</si>
  <si>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</si>
  <si>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</si>
  <si>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</si>
  <si>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</si>
  <si>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</si>
  <si>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</si>
  <si>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</si>
  <si>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</si>
  <si>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</si>
  <si>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</si>
  <si>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</si>
  <si>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</si>
  <si>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</si>
  <si>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</si>
  <si>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</si>
  <si>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</si>
  <si>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</si>
  <si>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</si>
  <si>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</si>
  <si>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</si>
  <si>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</si>
  <si>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</si>
  <si>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</si>
  <si>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</si>
  <si>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</si>
  <si>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</si>
  <si>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</si>
  <si>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</si>
  <si>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</si>
  <si>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</si>
  <si>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</si>
  <si>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</si>
  <si>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</si>
  <si>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</si>
  <si>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</si>
  <si>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</si>
  <si>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</si>
  <si>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</si>
  <si>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</si>
  <si>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</si>
  <si>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</si>
  <si>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</si>
  <si>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</si>
  <si>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</si>
  <si>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</si>
  <si>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</si>
  <si>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</si>
  <si>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</si>
  <si>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</si>
  <si>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</si>
  <si>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</si>
  <si>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</si>
  <si>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</si>
  <si>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</si>
  <si>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</si>
  <si>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</si>
  <si>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</si>
  <si>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</si>
  <si>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</si>
  <si>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</si>
  <si>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</si>
  <si>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</si>
  <si>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</si>
  <si>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</si>
  <si>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</si>
  <si>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</si>
  <si>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</si>
  <si>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</si>
  <si>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</si>
  <si>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</si>
  <si>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</si>
  <si>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</si>
  <si>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</si>
  <si>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</si>
  <si>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</si>
  <si>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</si>
  <si>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</si>
  <si>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</si>
  <si>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</si>
  <si>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</si>
  <si>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</si>
  <si>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</si>
  <si>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</si>
  <si>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</si>
  <si>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</si>
  <si>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</si>
  <si>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</si>
  <si>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</si>
  <si>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</si>
  <si>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</si>
  <si>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</si>
  <si>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</si>
  <si>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</si>
  <si>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</si>
  <si>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</si>
  <si>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</si>
  <si>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</si>
  <si>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</si>
  <si>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</si>
  <si>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</si>
  <si>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</si>
  <si>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</si>
  <si>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</si>
  <si>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</si>
  <si>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</si>
  <si>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</si>
  <si>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</si>
  <si>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</si>
  <si>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</si>
  <si>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</si>
  <si>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</si>
  <si>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</si>
  <si>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</si>
  <si>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</si>
  <si>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</si>
  <si>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</si>
  <si>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</si>
  <si>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</si>
  <si>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</si>
  <si>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</si>
  <si>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</si>
  <si>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</si>
  <si>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</si>
  <si>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</si>
  <si>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</si>
  <si>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</si>
  <si>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</si>
  <si>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</si>
  <si>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</si>
  <si>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</si>
  <si>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</si>
  <si>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</si>
  <si>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</si>
  <si>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</si>
  <si>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</si>
  <si>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</si>
  <si>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</si>
  <si>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</si>
  <si>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</si>
  <si>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</si>
  <si>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</si>
  <si>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</si>
  <si>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</si>
  <si>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</si>
  <si>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</si>
  <si>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</si>
  <si>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</si>
  <si>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</si>
  <si>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</si>
  <si>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</si>
  <si>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</si>
  <si>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</si>
  <si>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</si>
  <si>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</si>
  <si>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</si>
  <si>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</si>
  <si>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</si>
  <si>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</si>
  <si>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</si>
  <si>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</si>
  <si>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</si>
  <si>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</si>
  <si>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</si>
  <si>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</si>
  <si>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</si>
  <si>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</si>
  <si>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</si>
  <si>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</si>
  <si>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</si>
  <si>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</si>
  <si>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</si>
  <si>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</si>
  <si>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</si>
  <si>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</si>
  <si>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</si>
  <si>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</si>
  <si>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</si>
  <si>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</si>
  <si>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</si>
  <si>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</si>
  <si>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</si>
  <si>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</si>
  <si>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</si>
  <si>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</si>
  <si>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</si>
  <si>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</si>
  <si>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</si>
  <si>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</si>
  <si>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</si>
  <si>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</si>
  <si>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</si>
  <si>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</si>
  <si>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</si>
  <si>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</si>
  <si>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</si>
  <si>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</si>
  <si>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</si>
  <si>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</si>
  <si>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</si>
  <si>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</si>
  <si>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</si>
  <si>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</si>
  <si>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</si>
  <si>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</si>
  <si>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</si>
  <si>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</si>
  <si>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</si>
  <si>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</si>
  <si>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</si>
  <si>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</si>
  <si>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</si>
  <si>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</si>
  <si>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</si>
  <si>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</si>
  <si>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</si>
  <si>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</si>
  <si>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</si>
  <si>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</si>
  <si>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</si>
  <si>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</si>
  <si>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</si>
  <si>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</si>
  <si>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</si>
  <si>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</si>
  <si>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</si>
  <si>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</si>
  <si>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</si>
  <si>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</si>
  <si>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</si>
  <si>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</si>
  <si>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</si>
  <si>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</si>
  <si>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</si>
  <si>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</si>
  <si>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</si>
  <si>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</si>
  <si>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</si>
  <si>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</si>
  <si>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</si>
  <si>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</si>
  <si>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</si>
  <si>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</si>
  <si>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</si>
  <si>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</si>
  <si>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</si>
  <si>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</si>
  <si>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</si>
  <si>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</si>
  <si>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</si>
  <si>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</si>
  <si>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</si>
  <si>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</si>
  <si>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</si>
  <si>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</si>
  <si>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</si>
  <si>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</si>
  <si>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</si>
  <si>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</si>
  <si>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</si>
  <si>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</si>
  <si>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</si>
  <si>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</si>
  <si>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</si>
  <si>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</si>
  <si>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</si>
  <si>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</si>
  <si>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</si>
  <si>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</si>
  <si>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</si>
  <si>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</si>
  <si>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</si>
  <si>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</si>
  <si>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</si>
  <si>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</si>
  <si>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</si>
  <si>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</si>
  <si>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</si>
  <si>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</si>
  <si>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</si>
  <si>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</si>
  <si>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</si>
  <si>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</si>
  <si>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</si>
  <si>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</si>
  <si>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</si>
  <si>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</si>
  <si>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</si>
  <si>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</si>
  <si>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</si>
  <si>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</si>
  <si>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</si>
  <si>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</si>
  <si>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</si>
  <si>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</si>
  <si>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</si>
  <si>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</si>
  <si>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</si>
  <si>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</si>
  <si>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</si>
  <si>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</si>
  <si>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</si>
  <si>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</si>
  <si>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</si>
  <si>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</si>
  <si>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</si>
  <si>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</si>
  <si>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</si>
  <si>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</si>
  <si>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</si>
  <si>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</si>
  <si>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</si>
  <si>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</si>
  <si>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</si>
  <si>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</si>
  <si>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</si>
  <si>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</si>
  <si>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</si>
  <si>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</si>
  <si>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</si>
  <si>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</si>
  <si>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</si>
  <si>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</si>
  <si>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</si>
  <si>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</si>
  <si>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</si>
  <si>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</si>
  <si>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</si>
  <si>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</si>
  <si>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</si>
  <si>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</si>
  <si>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</si>
  <si>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</si>
  <si>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</si>
  <si>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</si>
  <si>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</si>
  <si>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</si>
  <si>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</si>
  <si>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</si>
  <si>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</si>
  <si>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</si>
  <si>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</si>
  <si>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</si>
  <si>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</si>
  <si>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</si>
  <si>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</si>
  <si>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</si>
  <si>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</si>
  <si>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</si>
  <si>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</si>
  <si>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</si>
  <si>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</si>
  <si>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</si>
  <si>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</si>
  <si>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</si>
  <si>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</si>
  <si>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</si>
  <si>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</si>
  <si>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</si>
  <si>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</si>
  <si>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</si>
  <si>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</si>
  <si>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</si>
  <si>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</si>
  <si>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</si>
  <si>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</si>
  <si>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</si>
  <si>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</si>
  <si>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</si>
  <si>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</si>
  <si>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</si>
  <si>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</si>
  <si>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</si>
  <si>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</si>
  <si>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</si>
  <si>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</si>
  <si>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</si>
  <si>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</si>
  <si>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</si>
  <si>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</si>
  <si>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</si>
  <si>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</si>
  <si>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</si>
  <si>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</si>
  <si>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</si>
  <si>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</si>
  <si>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</si>
  <si>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</si>
  <si>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</si>
  <si>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</si>
  <si>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</si>
  <si>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</si>
  <si>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</si>
  <si>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</si>
  <si>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</si>
  <si>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</si>
  <si>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</si>
  <si>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</si>
  <si>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</si>
  <si>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</si>
  <si>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</si>
  <si>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</si>
  <si>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</si>
  <si>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</si>
  <si>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</si>
  <si>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</si>
  <si>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</si>
  <si>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</si>
  <si>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</si>
  <si>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</si>
  <si>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</si>
  <si>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</si>
  <si>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</si>
  <si>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</si>
  <si>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</si>
  <si>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</si>
  <si>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</si>
  <si>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</si>
  <si>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</si>
  <si>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</si>
  <si>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</si>
  <si>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</si>
  <si>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</si>
  <si>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Jaipur</t>
  </si>
  <si>
    <t>Rajasthan</t>
  </si>
  <si>
    <t>Monisha</t>
  </si>
  <si>
    <t>Simla</t>
  </si>
  <si>
    <t>Himachal Pradesh</t>
  </si>
  <si>
    <t>Shubham</t>
  </si>
  <si>
    <t>Mumbai</t>
  </si>
  <si>
    <t>Maharashtra</t>
  </si>
  <si>
    <t>Shivani</t>
  </si>
  <si>
    <t>Gangtok</t>
  </si>
  <si>
    <t>Sikkim</t>
  </si>
  <si>
    <t>Bhavna</t>
  </si>
  <si>
    <t>Goa</t>
  </si>
  <si>
    <t>Ashwin</t>
  </si>
  <si>
    <t>Chennai</t>
  </si>
  <si>
    <t>Tamil Nadu</t>
  </si>
  <si>
    <t>Dinesh</t>
  </si>
  <si>
    <t>Delhi</t>
  </si>
  <si>
    <t>Hemangi</t>
  </si>
  <si>
    <t>Rohit</t>
  </si>
  <si>
    <t>Hyderabad</t>
  </si>
  <si>
    <t>Andhra Pradesh</t>
  </si>
  <si>
    <t>Ananya</t>
  </si>
  <si>
    <t>Bangalore</t>
  </si>
  <si>
    <t>Karnataka</t>
  </si>
  <si>
    <t>Anubhaw</t>
  </si>
  <si>
    <t>Kolkata</t>
  </si>
  <si>
    <t>West Bengal</t>
  </si>
  <si>
    <t>Saloni</t>
  </si>
  <si>
    <t>Pune</t>
  </si>
  <si>
    <t>Mahima</t>
  </si>
  <si>
    <t>Hazel</t>
  </si>
  <si>
    <t>Manish</t>
  </si>
  <si>
    <t>Chandigarh</t>
  </si>
  <si>
    <t>Haryana</t>
  </si>
  <si>
    <t>Rachna</t>
  </si>
  <si>
    <t>Soumya</t>
  </si>
  <si>
    <t>Ekta</t>
  </si>
  <si>
    <t>Patna</t>
  </si>
  <si>
    <t>Bihar</t>
  </si>
  <si>
    <t>Sonal</t>
  </si>
  <si>
    <t>Kashmir</t>
  </si>
  <si>
    <t>Jammu and Kashmir</t>
  </si>
  <si>
    <t>Subhashree</t>
  </si>
  <si>
    <t>Ahmedabad</t>
  </si>
  <si>
    <t>Gujarat</t>
  </si>
  <si>
    <t>Ramesh</t>
  </si>
  <si>
    <t>Pearl</t>
  </si>
  <si>
    <t>Udaipur</t>
  </si>
  <si>
    <t>Shweta</t>
  </si>
  <si>
    <t>Ashvini</t>
  </si>
  <si>
    <t>Parishi</t>
  </si>
  <si>
    <t>Sumeet</t>
  </si>
  <si>
    <t>Vini</t>
  </si>
  <si>
    <t>Akanksha</t>
  </si>
  <si>
    <t>Shefali</t>
  </si>
  <si>
    <t>Sanjay</t>
  </si>
  <si>
    <t>Bhopal</t>
  </si>
  <si>
    <t>Madhya Pradesh</t>
  </si>
  <si>
    <t>Jahan</t>
  </si>
  <si>
    <t>Indore</t>
  </si>
  <si>
    <t>Rashmi</t>
  </si>
  <si>
    <t>Jaydeep</t>
  </si>
  <si>
    <t>Punjab</t>
  </si>
  <si>
    <t>Namrata</t>
  </si>
  <si>
    <t>Akshat</t>
  </si>
  <si>
    <t>Swetlana</t>
  </si>
  <si>
    <t>Gunjan</t>
  </si>
  <si>
    <t>Nishi</t>
  </si>
  <si>
    <t>Shivangi</t>
  </si>
  <si>
    <t>Tejas</t>
  </si>
  <si>
    <t>Kohima</t>
  </si>
  <si>
    <t>Nagaland</t>
  </si>
  <si>
    <t>Harsh</t>
  </si>
  <si>
    <t>Snehal</t>
  </si>
  <si>
    <t>Phalguni</t>
  </si>
  <si>
    <t>Aakanksha</t>
  </si>
  <si>
    <t>Sajal</t>
  </si>
  <si>
    <t>Thiruvananthapuram</t>
  </si>
  <si>
    <t xml:space="preserve">Kerala </t>
  </si>
  <si>
    <t>Sharda</t>
  </si>
  <si>
    <t>Dhirajendu</t>
  </si>
  <si>
    <t>Pooja</t>
  </si>
  <si>
    <t>Mousam</t>
  </si>
  <si>
    <t>Inderpreet</t>
  </si>
  <si>
    <t>Tushina</t>
  </si>
  <si>
    <t>Anmol</t>
  </si>
  <si>
    <t>Duhita</t>
  </si>
  <si>
    <t>Sonakshi</t>
  </si>
  <si>
    <t>Komal</t>
  </si>
  <si>
    <t>Surat</t>
  </si>
  <si>
    <t>Akshata</t>
  </si>
  <si>
    <t>Pratiksha</t>
  </si>
  <si>
    <t>Sagar</t>
  </si>
  <si>
    <t>Sanskriti</t>
  </si>
  <si>
    <t>Ashmi</t>
  </si>
  <si>
    <t>Vivek</t>
  </si>
  <si>
    <t>Hitika</t>
  </si>
  <si>
    <t>Bharat</t>
  </si>
  <si>
    <t>Dipali</t>
  </si>
  <si>
    <t>Siddharth</t>
  </si>
  <si>
    <t>Saurabh</t>
  </si>
  <si>
    <t>Noshiba</t>
  </si>
  <si>
    <t>Rane</t>
  </si>
  <si>
    <t>Surabhi</t>
  </si>
  <si>
    <t>Shikhar</t>
  </si>
  <si>
    <t>Nikhil</t>
  </si>
  <si>
    <t>Divsha</t>
  </si>
  <si>
    <t>Krishna</t>
  </si>
  <si>
    <t>Aryan</t>
  </si>
  <si>
    <t>Deepak</t>
  </si>
  <si>
    <t>Mugdha</t>
  </si>
  <si>
    <t>Bhutekar</t>
  </si>
  <si>
    <t>Sidharth</t>
  </si>
  <si>
    <t>Aayushi</t>
  </si>
  <si>
    <t>Abhishek</t>
  </si>
  <si>
    <t>Kasheen</t>
  </si>
  <si>
    <t>Wale</t>
  </si>
  <si>
    <t>Avni</t>
  </si>
  <si>
    <t>Mayank</t>
  </si>
  <si>
    <t>Abhijit</t>
  </si>
  <si>
    <t>Nirja</t>
  </si>
  <si>
    <t>Utkarsh</t>
  </si>
  <si>
    <t>Hemant</t>
  </si>
  <si>
    <t>Arun</t>
  </si>
  <si>
    <t>Priyanka</t>
  </si>
  <si>
    <t>Parakh</t>
  </si>
  <si>
    <t>Swati</t>
  </si>
  <si>
    <t>Parnavi</t>
  </si>
  <si>
    <t>Shivam</t>
  </si>
  <si>
    <t>Ritu</t>
  </si>
  <si>
    <t>Soodesh</t>
  </si>
  <si>
    <t>Sandeep</t>
  </si>
  <si>
    <t>Lucknow</t>
  </si>
  <si>
    <t>Uttar Pradesh</t>
  </si>
  <si>
    <t>Jitesh</t>
  </si>
  <si>
    <t>Maithilee</t>
  </si>
  <si>
    <t>Arindam</t>
  </si>
  <si>
    <t>Kritika</t>
  </si>
  <si>
    <t>Prayagraj</t>
  </si>
  <si>
    <t>Jayanti</t>
  </si>
  <si>
    <t>Lisha</t>
  </si>
  <si>
    <t>Aromal</t>
  </si>
  <si>
    <t>Sakshi</t>
  </si>
  <si>
    <t>Shyam</t>
  </si>
  <si>
    <t>Preksha</t>
  </si>
  <si>
    <t>Geetanjali</t>
  </si>
  <si>
    <t>Rahul</t>
  </si>
  <si>
    <t>Apoorv</t>
  </si>
  <si>
    <t>Pranav</t>
  </si>
  <si>
    <t>Vipul</t>
  </si>
  <si>
    <t>Akshay</t>
  </si>
  <si>
    <t>Ankit</t>
  </si>
  <si>
    <t>Jesslyn</t>
  </si>
  <si>
    <t>Kanak</t>
  </si>
  <si>
    <t>Gunjal</t>
  </si>
  <si>
    <t>Dheeraj</t>
  </si>
  <si>
    <t>Amritsar</t>
  </si>
  <si>
    <t>Masurkar</t>
  </si>
  <si>
    <t>Ankita</t>
  </si>
  <si>
    <t>Anita</t>
  </si>
  <si>
    <t>Smriti</t>
  </si>
  <si>
    <t>Ishit</t>
  </si>
  <si>
    <t>Rhea</t>
  </si>
  <si>
    <t>Megha</t>
  </si>
  <si>
    <t>Ajay</t>
  </si>
  <si>
    <t>Utsav</t>
  </si>
  <si>
    <t>Riya</t>
  </si>
  <si>
    <t>Shubhi</t>
  </si>
  <si>
    <t>Aditya</t>
  </si>
  <si>
    <t>Akash</t>
  </si>
  <si>
    <t>Daksh</t>
  </si>
  <si>
    <t>Samiksha</t>
  </si>
  <si>
    <t>Teena</t>
  </si>
  <si>
    <t>Aditi</t>
  </si>
  <si>
    <t>Meghana</t>
  </si>
  <si>
    <t>Gaurav</t>
  </si>
  <si>
    <t>Arsheen</t>
  </si>
  <si>
    <t>Sahil</t>
  </si>
  <si>
    <t>Anisha</t>
  </si>
  <si>
    <t>Yogesh</t>
  </si>
  <si>
    <t>Nida</t>
  </si>
  <si>
    <t>Saptadeep</t>
  </si>
  <si>
    <t>Prajakta</t>
  </si>
  <si>
    <t>Vaibhavi</t>
  </si>
  <si>
    <t>Patil</t>
  </si>
  <si>
    <t>Shantanu</t>
  </si>
  <si>
    <t>Mukund</t>
  </si>
  <si>
    <t>Bhargav</t>
  </si>
  <si>
    <t>Suman</t>
  </si>
  <si>
    <t>Moumita</t>
  </si>
  <si>
    <t>Sheetal</t>
  </si>
  <si>
    <t>Manju</t>
  </si>
  <si>
    <t>Raksha</t>
  </si>
  <si>
    <t>Atharv</t>
  </si>
  <si>
    <t>Suraj</t>
  </si>
  <si>
    <t>Nandita</t>
  </si>
  <si>
    <t>Chayanika</t>
  </si>
  <si>
    <t>Subhasmita</t>
  </si>
  <si>
    <t>Vandana</t>
  </si>
  <si>
    <t>Syed</t>
  </si>
  <si>
    <t>Sandra</t>
  </si>
  <si>
    <t>Shreya</t>
  </si>
  <si>
    <t>Suhani</t>
  </si>
  <si>
    <t>Jaideep</t>
  </si>
  <si>
    <t>Pradeep</t>
  </si>
  <si>
    <t>Amit</t>
  </si>
  <si>
    <t>Mansi</t>
  </si>
  <si>
    <t>Manibalan</t>
  </si>
  <si>
    <t>Anchal</t>
  </si>
  <si>
    <t>Piyam</t>
  </si>
  <si>
    <t>Adhvaita</t>
  </si>
  <si>
    <t>Sarita</t>
  </si>
  <si>
    <t>Omkar</t>
  </si>
  <si>
    <t>Ginny</t>
  </si>
  <si>
    <t>Divyansh</t>
  </si>
  <si>
    <t>Kalyani</t>
  </si>
  <si>
    <t>Anand</t>
  </si>
  <si>
    <t>Apsingekar</t>
  </si>
  <si>
    <t>Aayush</t>
  </si>
  <si>
    <t>Nitant</t>
  </si>
  <si>
    <t>Farah</t>
  </si>
  <si>
    <t>Mitali</t>
  </si>
  <si>
    <t>Karandeep</t>
  </si>
  <si>
    <t>Shruti</t>
  </si>
  <si>
    <t>Divyeshkumar</t>
  </si>
  <si>
    <t>Mrunal</t>
  </si>
  <si>
    <t>Kshitij</t>
  </si>
  <si>
    <t>Shrichand</t>
  </si>
  <si>
    <t>Palak</t>
  </si>
  <si>
    <t>Yaanvi</t>
  </si>
  <si>
    <t>Sukant</t>
  </si>
  <si>
    <t>Sukruta</t>
  </si>
  <si>
    <t>Bhosale</t>
  </si>
  <si>
    <t>Aman</t>
  </si>
  <si>
    <t>Chetan</t>
  </si>
  <si>
    <t>Pournamasi</t>
  </si>
  <si>
    <t>Sneha</t>
  </si>
  <si>
    <t>Manjiri</t>
  </si>
  <si>
    <t>Ashmeet</t>
  </si>
  <si>
    <t>Kajal</t>
  </si>
  <si>
    <t>Sweta</t>
  </si>
  <si>
    <t>Paridhi</t>
  </si>
  <si>
    <t>Sudheer</t>
  </si>
  <si>
    <t>Aarushi</t>
  </si>
  <si>
    <t>Turumella</t>
  </si>
  <si>
    <t>Bathina</t>
  </si>
  <si>
    <t>Prashant</t>
  </si>
  <si>
    <t>Kushal</t>
  </si>
  <si>
    <t>K</t>
  </si>
  <si>
    <t>Anjali</t>
  </si>
  <si>
    <t>Stuti</t>
  </si>
  <si>
    <t>Bhishm</t>
  </si>
  <si>
    <t>Apoorva</t>
  </si>
  <si>
    <t>Swetha</t>
  </si>
  <si>
    <t>Surbhi</t>
  </si>
  <si>
    <t>Aparajita</t>
  </si>
  <si>
    <t>Devendra</t>
  </si>
  <si>
    <t>Nidhi</t>
  </si>
  <si>
    <t>Chirag</t>
  </si>
  <si>
    <t>Sanjna</t>
  </si>
  <si>
    <t>Sathya</t>
  </si>
  <si>
    <t>Mane</t>
  </si>
  <si>
    <t>Srishti</t>
  </si>
  <si>
    <t>Ankur</t>
  </si>
  <si>
    <t>Sabah</t>
  </si>
  <si>
    <t>Amlan</t>
  </si>
  <si>
    <t>Swapnil</t>
  </si>
  <si>
    <t>Divyansha</t>
  </si>
  <si>
    <t>Vineet</t>
  </si>
  <si>
    <t>Bhaggyasree</t>
  </si>
  <si>
    <t>Navdeep</t>
  </si>
  <si>
    <t>Kiran</t>
  </si>
  <si>
    <t>Pinky</t>
  </si>
  <si>
    <t>Brijesh</t>
  </si>
  <si>
    <t>Harshita</t>
  </si>
  <si>
    <t>Amisha</t>
  </si>
  <si>
    <t>Kartikay</t>
  </si>
  <si>
    <t>Nishant</t>
  </si>
  <si>
    <t>Nikita</t>
  </si>
  <si>
    <t>Priyanshu</t>
  </si>
  <si>
    <t>Tejeswini</t>
  </si>
  <si>
    <t>Krutika</t>
  </si>
  <si>
    <t>Asish</t>
  </si>
  <si>
    <t>Atul</t>
  </si>
  <si>
    <t>Avish</t>
  </si>
  <si>
    <t>Kirti</t>
  </si>
  <si>
    <t>Monica</t>
  </si>
  <si>
    <t>Ayush</t>
  </si>
  <si>
    <t>Piyali</t>
  </si>
  <si>
    <t>Dhanraj</t>
  </si>
  <si>
    <t>Sukrith</t>
  </si>
  <si>
    <t>Parna</t>
  </si>
  <si>
    <t>Yash</t>
  </si>
  <si>
    <t>Tanushree</t>
  </si>
  <si>
    <t>Aniket</t>
  </si>
  <si>
    <t>Rohan</t>
  </si>
  <si>
    <t>Charika</t>
  </si>
  <si>
    <t>Manisha</t>
  </si>
  <si>
    <t>Kartik</t>
  </si>
  <si>
    <t>Muskan</t>
  </si>
  <si>
    <t>Mathura</t>
  </si>
  <si>
    <t>Vrinda</t>
  </si>
  <si>
    <t>Abhijeet</t>
  </si>
  <si>
    <t>Kishwar</t>
  </si>
  <si>
    <t>Akancha</t>
  </si>
  <si>
    <t>Chikku</t>
  </si>
  <si>
    <t>Mohan</t>
  </si>
  <si>
    <t>Shatayu</t>
  </si>
  <si>
    <t>Mrinal</t>
  </si>
  <si>
    <t>Jesal</t>
  </si>
  <si>
    <t>Praneet</t>
  </si>
  <si>
    <t>Snel</t>
  </si>
  <si>
    <t>Mukesh</t>
  </si>
  <si>
    <t>Mhatre</t>
  </si>
  <si>
    <t>Shivanshu</t>
  </si>
  <si>
    <t>Sanjova</t>
  </si>
  <si>
    <t>Rutuja</t>
  </si>
  <si>
    <t>Diwakar</t>
  </si>
  <si>
    <t>Pratyusmita</t>
  </si>
  <si>
    <t>Paromita</t>
  </si>
  <si>
    <t>Anurag</t>
  </si>
  <si>
    <t>Aishwarya</t>
  </si>
  <si>
    <t>Amruta</t>
  </si>
  <si>
    <t>Soumyabrata</t>
  </si>
  <si>
    <t>Parth</t>
  </si>
  <si>
    <t>Noopur</t>
  </si>
  <si>
    <t>Trupti</t>
  </si>
  <si>
    <t>Hrisheekesh</t>
  </si>
  <si>
    <t>Tanvi</t>
  </si>
  <si>
    <t>Shaily</t>
  </si>
  <si>
    <t>Sanjana</t>
  </si>
  <si>
    <t>Tulika</t>
  </si>
  <si>
    <t>Ameesha</t>
  </si>
  <si>
    <t>Parin</t>
  </si>
  <si>
    <t>Vikash</t>
  </si>
  <si>
    <t>Nripraj</t>
  </si>
  <si>
    <t>Dashyam</t>
  </si>
  <si>
    <t>Rishabh</t>
  </si>
  <si>
    <t>Monu</t>
  </si>
  <si>
    <t>Pranjali</t>
  </si>
  <si>
    <t>Chandni</t>
  </si>
  <si>
    <t>Oshin</t>
  </si>
  <si>
    <t>Divyeta</t>
  </si>
  <si>
    <t>Arti</t>
  </si>
  <si>
    <t>Vijay</t>
  </si>
  <si>
    <t>Arpita</t>
  </si>
  <si>
    <t>Girase</t>
  </si>
  <si>
    <t>Yohann</t>
  </si>
  <si>
    <t>Anudeep</t>
  </si>
  <si>
    <t>Savi</t>
  </si>
  <si>
    <t>Vaibhav</t>
  </si>
  <si>
    <t>Manshul</t>
  </si>
  <si>
    <t>Shardul</t>
  </si>
  <si>
    <t>Madhulika</t>
  </si>
  <si>
    <t>Shreyoshe</t>
  </si>
  <si>
    <t>Neha</t>
  </si>
  <si>
    <t>Jay</t>
  </si>
  <si>
    <t>Sujay</t>
  </si>
  <si>
    <t>Bhawna</t>
  </si>
  <si>
    <t>Sauptik</t>
  </si>
  <si>
    <t>Sudhir</t>
  </si>
  <si>
    <t>Ishpreet</t>
  </si>
  <si>
    <t>Shourya</t>
  </si>
  <si>
    <t>Hitesh</t>
  </si>
  <si>
    <t>Madan Mohan</t>
  </si>
  <si>
    <t>Aastha</t>
  </si>
  <si>
    <t>Amol</t>
  </si>
  <si>
    <t>Vishakha</t>
  </si>
  <si>
    <t>Madhav</t>
  </si>
  <si>
    <t>Lalita</t>
  </si>
  <si>
    <t>Shreyshi</t>
  </si>
  <si>
    <t>Uudhav</t>
  </si>
  <si>
    <t>Shishu</t>
  </si>
  <si>
    <t>Shiva</t>
  </si>
  <si>
    <t>Sudevi</t>
  </si>
  <si>
    <t>Gopal</t>
  </si>
  <si>
    <t>Harivansh</t>
  </si>
  <si>
    <t>City</t>
  </si>
  <si>
    <t>State</t>
  </si>
  <si>
    <t>CustomerName</t>
  </si>
  <si>
    <t>Order Date</t>
  </si>
  <si>
    <t>Month</t>
  </si>
  <si>
    <t>month</t>
  </si>
  <si>
    <t>Grand Total</t>
  </si>
  <si>
    <t>Sum of Amount</t>
  </si>
  <si>
    <t>Sum of Profit</t>
  </si>
  <si>
    <t>True_Profit</t>
  </si>
  <si>
    <t>True_Loss</t>
  </si>
  <si>
    <t>Count of Order ID</t>
  </si>
  <si>
    <t>Total</t>
  </si>
  <si>
    <t>Sales</t>
  </si>
  <si>
    <t>Profit on Sales</t>
  </si>
  <si>
    <t>Max Profit</t>
  </si>
  <si>
    <t>Max Loss</t>
  </si>
  <si>
    <t>Category for Max Profit</t>
  </si>
  <si>
    <t>Category for Max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</si>
</sst>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m"/>
    <numFmt numFmtId="165" formatCode="dd\-mm\-yyyy"/>
    <numFmt numFmtId="166" formatCode="dd/mmm/yyyy"/>
    <numFmt numFmtId="167" formatCode="[$₹-43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xf numFmtId="0" fontId="0" fillId="0" borderId="0" xfId="0" pivotButton="1"/>
    <xf numFmtId="167" fontId="0" fillId="0" borderId="0" xfId="0" applyNumberFormat="1"/>
    <xf numFmtId="9" fontId="0" fillId="0" borderId="0" xfId="0" applyNumberFormat="1"/>
    <xf numFmtId="167" fontId="0" fillId="0" borderId="0" xfId="0" applyNumberFormat="1" applyAlignment="1">
      <alignment horizontal="center" vertical="center"/>
    </xf>
    <xf numFmtId="10" fontId="0" fillId="0" borderId="0" xfId="0" applyNumberFormat="1"/>
    <xf numFmtId="0" fontId="13" fillId="34" borderId="13" xfId="0" applyFont="1" applyFill="1" applyBorder="1"/>
    <xf numFmtId="0" fontId="0" fillId="0" borderId="0" xfId="0" applyNumberFormat="1"/>
    <xf numFmtId="0" fontId="0" fillId="33" borderId="10" xfId="0" applyFont="1" applyFill="1" applyBorder="1"/>
    <xf numFmtId="0" fontId="0" fillId="0" borderId="0" xfId="0" applyFill="1"/>
    <xf numFmtId="167" fontId="0" fillId="0" borderId="0" xfId="0" applyNumberFormat="1" applyFill="1"/>
    <xf numFmtId="0" fontId="0" fillId="0" borderId="0" xfId="0" applyFill="1" applyBorder="1"/>
    <xf numFmtId="0" fontId="16" fillId="0" borderId="0" xfId="0" applyFont="1" applyFill="1" applyBorder="1"/>
    <xf numFmtId="167" fontId="0" fillId="0" borderId="0" xfId="0" applyNumberFormat="1" applyFill="1" applyBorder="1"/>
    <xf numFmtId="167" fontId="13" fillId="0" borderId="0" xfId="0" applyNumberFormat="1" applyFont="1" applyFill="1" applyBorder="1"/>
    <xf numFmtId="0" fontId="13" fillId="0" borderId="0" xfId="0" applyFont="1" applyFill="1" applyBorder="1"/>
    <xf numFmtId="9" fontId="0" fillId="0" borderId="0" xfId="0" applyNumberFormat="1" applyFill="1" applyBorder="1"/>
    <xf numFmtId="10" fontId="0" fillId="33" borderId="11" xfId="0" applyNumberFormat="1" applyFont="1" applyFill="1" applyBorder="1"/>
    <xf numFmtId="0" fontId="13" fillId="34"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3">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numFmt numFmtId="167" formatCode="[$₹-439]#,##0.00"/>
    </dxf>
    <dxf>
      <font>
        <b/>
        <i val="0"/>
        <color theme="1" tint="0.24994659260841701"/>
        <name val="Aptos Display"/>
        <family val="2"/>
        <scheme val="none"/>
      </font>
      <fill>
        <patternFill patternType="none">
          <fgColor auto="1"/>
          <bgColor auto="1"/>
        </patternFill>
      </fill>
      <border diagonalUp="0" diagonalDown="0">
        <left/>
        <right/>
        <top/>
        <bottom/>
        <vertical/>
        <horizontal/>
      </border>
    </dxf>
    <dxf>
      <font>
        <b val="0"/>
        <i val="0"/>
        <color theme="0"/>
        <name val="Aptos Display"/>
        <family val="2"/>
        <scheme val="none"/>
      </font>
      <fill>
        <patternFill patternType="solid">
          <fgColor auto="1"/>
          <bgColor theme="0" tint="-0.24994659260841701"/>
        </patternFill>
      </fill>
      <border diagonalUp="0" diagonalDown="0">
        <left/>
        <right/>
        <top/>
        <bottom/>
        <vertical/>
        <horizontal/>
      </border>
    </dxf>
    <dxf>
      <numFmt numFmtId="167" formatCode="[$₹-439]#,##0.00"/>
    </dxf>
    <dxf>
      <numFmt numFmtId="167" formatCode="[$₹-439]#,##0.00"/>
    </dxf>
    <dxf>
      <numFmt numFmtId="167" formatCode="[$₹-439]#,##0.00"/>
    </dxf>
    <dxf>
      <numFmt numFmtId="167" formatCode="[$₹-439]#,##0.00"/>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border outline="0">
        <top style="thin">
          <color theme="4" tint="0.39997558519241921"/>
        </top>
      </border>
    </dxf>
    <dxf>
      <numFmt numFmtId="167" formatCode="[$₹-439]#,##0.00"/>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numFmt numFmtId="167" formatCode="[$₹-439]#,##0.00"/>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numFmt numFmtId="164" formatCode="mmm"/>
    </dxf>
    <dxf>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dd\-mm\-yyyy"/>
      <alignment horizontal="center" vertical="center" textRotation="0" wrapText="0" indent="0" justifyLastLine="0" shrinkToFit="0" readingOrder="0"/>
    </dxf>
    <dxf>
      <numFmt numFmtId="167" formatCode="[$₹-439]#,##0.00"/>
    </dxf>
    <dxf>
      <numFmt numFmtId="167" formatCode="[$₹-439]#,##0.00"/>
    </dxf>
    <dxf>
      <numFmt numFmtId="167" formatCode="[$₹-439]#,##0.00"/>
    </dxf>
    <dxf>
      <numFmt numFmtId="167" formatCode="[$₹-439]#,##0.00"/>
    </dxf>
    <dxf>
      <alignment horizontal="center" vertical="center" textRotation="0" wrapText="0" indent="0" justifyLastLine="0" shrinkToFit="0" readingOrder="0"/>
    </dxf>
    <dxf>
      <font>
        <b/>
        <i val="0"/>
        <name val="Aptos Display"/>
        <family val="2"/>
        <scheme val="none"/>
      </font>
      <fill>
        <patternFill>
          <bgColor theme="0"/>
        </patternFill>
      </fill>
      <border>
        <left style="thin">
          <color auto="1"/>
        </left>
        <right style="thin">
          <color auto="1"/>
        </right>
        <top style="thin">
          <color auto="1"/>
        </top>
        <bottom style="thin">
          <color auto="1"/>
        </bottom>
      </border>
    </dxf>
    <dxf>
      <font>
        <b val="0"/>
        <i val="0"/>
        <name val="Aptos Display"/>
        <family val="2"/>
        <scheme val="none"/>
      </font>
      <fill>
        <patternFill>
          <bgColor theme="3" tint="-0.499984740745262"/>
        </patternFill>
      </fill>
      <border>
        <left style="thin">
          <color auto="1"/>
        </left>
        <right style="thin">
          <color auto="1"/>
        </right>
        <top style="thin">
          <color auto="1"/>
        </top>
        <bottom style="thin">
          <color auto="1"/>
        </bottom>
      </border>
    </dxf>
  </dxfs>
  <tableStyles count="2" defaultTableStyle="TableStyleMedium2" defaultPivotStyle="PivotStyleLight16">
    <tableStyle name="Monthly Sales Slicer" pivot="0" table="0" count="6" xr9:uid="{EB5A5F9A-C208-48C2-9F25-0FFD8A9A6D3C}">
      <tableStyleElement type="wholeTable" dxfId="240"/>
      <tableStyleElement type="headerRow" dxfId="239"/>
    </tableStyle>
    <tableStyle name="Slicer Style 1" pivot="0" table="0" count="6" xr9:uid="{E2A5E69D-0BEE-4520-9B6A-06D5555332A4}">
      <tableStyleElement type="wholeTable" dxfId="272"/>
      <tableStyleElement type="headerRow" dxfId="271"/>
    </tableStyle>
  </tableStyles>
  <colors>
    <mruColors>
      <color rgb="FF4D4D4D"/>
      <color rgb="FF5F5F5F"/>
      <color rgb="FFFF3B3B"/>
      <color rgb="FF969696"/>
      <color rgb="FF0099CC"/>
      <color rgb="FFFF66FF"/>
      <color rgb="FF99FFCC"/>
      <color rgb="FF003399"/>
      <color rgb="FF0066FF"/>
      <color rgb="FF00FFCC"/>
    </mruColors>
  </colors>
  <extLst>
    <ext xmlns:x14="http://schemas.microsoft.com/office/spreadsheetml/2009/9/main" uri="{46F421CA-312F-682f-3DD2-61675219B42D}">
      <x14:dxfs count="8">
        <dxf>
          <font>
            <b val="0"/>
            <i val="0"/>
            <color theme="0" tint="-0.24994659260841701"/>
            <name val="Aptos"/>
            <family val="2"/>
            <scheme val="none"/>
          </font>
          <fill>
            <gradientFill degree="270">
              <stop position="0">
                <color theme="3" tint="-0.49803155613879818"/>
              </stop>
              <stop position="1">
                <color theme="4" tint="-0.49803155613879818"/>
              </stop>
            </gradientFill>
          </fill>
          <border>
            <left style="thin">
              <color auto="1"/>
            </left>
            <right style="thin">
              <color auto="1"/>
            </right>
            <top style="thin">
              <color auto="1"/>
            </top>
            <bottom style="thin">
              <color auto="1"/>
            </bottom>
          </border>
        </dxf>
        <dxf>
          <font>
            <b val="0"/>
            <i val="0"/>
            <color theme="0" tint="-0.24994659260841701"/>
            <name val="Aptos"/>
            <family val="2"/>
            <scheme val="none"/>
          </font>
          <fill>
            <gradientFill degree="270">
              <stop position="0">
                <color theme="3" tint="-0.49803155613879818"/>
              </stop>
              <stop position="1">
                <color theme="4" tint="-0.49803155613879818"/>
              </stop>
            </gradientFill>
          </fill>
          <border>
            <left style="thin">
              <color theme="0"/>
            </left>
            <right style="thin">
              <color theme="0"/>
            </right>
            <top style="thin">
              <color theme="0"/>
            </top>
            <bottom style="thin">
              <color theme="0"/>
            </bottom>
          </border>
        </dxf>
        <dxf>
          <font>
            <b val="0"/>
            <i val="0"/>
            <color theme="1" tint="0.24994659260841701"/>
            <name val="Aptos"/>
            <family val="2"/>
            <scheme val="none"/>
          </font>
          <fill>
            <gradientFill degree="90">
              <stop position="0">
                <color theme="0" tint="-5.0965910824915313E-2"/>
              </stop>
              <stop position="1">
                <color theme="0" tint="-0.49803155613879818"/>
              </stop>
            </gradientFill>
          </fill>
          <border>
            <left style="thin">
              <color theme="0"/>
            </left>
            <right style="thin">
              <color theme="0"/>
            </right>
            <top style="thin">
              <color theme="0"/>
            </top>
            <bottom style="thin">
              <color theme="0"/>
            </bottom>
          </border>
        </dxf>
        <dxf>
          <font>
            <b val="0"/>
            <i val="0"/>
            <color theme="1" tint="0.24994659260841701"/>
            <name val="Aptos"/>
            <family val="2"/>
            <scheme val="none"/>
          </font>
          <fill>
            <gradientFill degree="90">
              <stop position="0">
                <color theme="0" tint="-5.0965910824915313E-2"/>
              </stop>
              <stop position="1">
                <color theme="0" tint="-0.49803155613879818"/>
              </stop>
            </gradientFill>
          </fill>
          <border>
            <left style="thin">
              <color theme="0"/>
            </left>
            <right style="thin">
              <color theme="0"/>
            </right>
            <top style="thin">
              <color theme="0"/>
            </top>
            <bottom style="thin">
              <color theme="0"/>
            </bottom>
          </border>
        </dxf>
        <dxf>
          <font>
            <b val="0"/>
            <i val="0"/>
            <name val="Aptos"/>
            <family val="2"/>
            <scheme val="none"/>
          </font>
          <fill>
            <gradientFill degree="270">
              <stop position="0">
                <color rgb="FF0099FF"/>
              </stop>
              <stop position="1">
                <color theme="4" tint="-0.25098422193060094"/>
              </stop>
            </gradientFill>
          </fill>
        </dxf>
        <dxf>
          <font>
            <b val="0"/>
            <i val="0"/>
            <name val="Aptos"/>
            <family val="2"/>
            <scheme val="none"/>
          </font>
          <fill>
            <gradientFill degree="270">
              <stop position="0">
                <color rgb="FF0099FF"/>
              </stop>
              <stop position="1">
                <color theme="4" tint="-0.25098422193060094"/>
              </stop>
            </gradientFill>
          </fill>
          <border>
            <left style="thin">
              <color auto="1"/>
            </left>
            <right style="thin">
              <color auto="1"/>
            </right>
            <top style="thin">
              <color auto="1"/>
            </top>
            <bottom style="thin">
              <color auto="1"/>
            </bottom>
          </border>
        </dxf>
        <dxf>
          <font>
            <b val="0"/>
            <i val="0"/>
            <name val="Aptos"/>
            <family val="2"/>
            <scheme val="none"/>
          </font>
          <fill>
            <patternFill>
              <bgColor rgb="FF003399"/>
            </patternFill>
          </fill>
          <border>
            <left style="thin">
              <color theme="0"/>
            </left>
            <right style="thin">
              <color theme="0"/>
            </right>
            <top style="thin">
              <color theme="0"/>
            </top>
            <bottom style="thin">
              <color theme="0"/>
            </bottom>
          </border>
        </dxf>
        <dxf>
          <font>
            <b val="0"/>
            <i val="0"/>
            <name val="Aptos"/>
            <family val="2"/>
            <scheme val="none"/>
          </font>
          <fill>
            <gradientFill degree="90">
              <stop position="0">
                <color rgb="FFFF66FF"/>
              </stop>
              <stop position="1">
                <color rgb="FFFF0066"/>
              </stop>
            </gradientFill>
          </fill>
        </dxf>
      </x14:dxfs>
    </ext>
    <ext xmlns:x14="http://schemas.microsoft.com/office/spreadsheetml/2009/9/main" uri="{EB79DEF2-80B8-43e5-95BD-54CBDDF9020C}">
      <x14:slicerStyles defaultSlicerStyle="SlicerStyleLight1">
        <x14:slicerStyle name="Monthly Sales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summary!Amout_Category_Wise</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ptos Display" panose="020B0004020202020204" pitchFamily="34" charset="0"/>
                <a:ea typeface="+mn-ea"/>
                <a:cs typeface="+mn-cs"/>
              </a:defRPr>
            </a:pPr>
            <a:r>
              <a:rPr lang="en-US" b="1">
                <a:latin typeface="Aptos Display" panose="020B0004020202020204" pitchFamily="34" charset="0"/>
              </a:rPr>
              <a:t>Sales</a:t>
            </a:r>
          </a:p>
        </c:rich>
      </c:tx>
      <c:layout>
        <c:manualLayout>
          <c:xMode val="edge"/>
          <c:yMode val="edge"/>
          <c:x val="1.0320975503062138E-2"/>
          <c:y val="0.1458333333333333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summary'!$B$3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summary'!$A$4:$A$7</c:f>
              <c:strCache>
                <c:ptCount val="3"/>
                <c:pt idx="0">
                  <c:v>Furniture</c:v>
                </c:pt>
                <c:pt idx="1">
                  <c:v>Clothing</c:v>
                </c:pt>
                <c:pt idx="2">
                  <c:v>Electronics</c:v>
                </c:pt>
              </c:strCache>
            </c:strRef>
          </c:cat>
          <c:val>
            <c:numRef>
              <c:f>'Data summary'!$B$4:$B$7</c:f>
              <c:numCache>
                <c:formatCode>[$₹-439]#,##0.00</c:formatCode>
                <c:ptCount val="3"/>
                <c:pt idx="0">
                  <c:v>127181</c:v>
                </c:pt>
                <c:pt idx="1">
                  <c:v>144323</c:v>
                </c:pt>
                <c:pt idx="2">
                  <c:v>166267</c:v>
                </c:pt>
              </c:numCache>
            </c:numRef>
          </c:val>
          <c:extLst>
            <c:ext xmlns:c16="http://schemas.microsoft.com/office/drawing/2014/chart" uri="{C3380CC4-5D6E-409C-BE32-E72D297353CC}">
              <c16:uniqueId val="{00000000-639F-442E-94CF-6C2DFC8572CB}"/>
            </c:ext>
          </c:extLst>
        </c:ser>
        <c:dLbls>
          <c:dLblPos val="inEnd"/>
          <c:showLegendKey val="0"/>
          <c:showVal val="1"/>
          <c:showCatName val="0"/>
          <c:showSerName val="0"/>
          <c:showPercent val="0"/>
          <c:showBubbleSize val="0"/>
        </c:dLbls>
        <c:gapWidth val="65"/>
        <c:axId val="592318040"/>
        <c:axId val="592317320"/>
      </c:barChart>
      <c:catAx>
        <c:axId val="592318040"/>
        <c:scaling>
          <c:orientation val="minMax"/>
        </c:scaling>
        <c:delete val="0"/>
        <c:axPos val="l"/>
        <c:numFmt formatCode="General" sourceLinked="1"/>
        <c:majorTickMark val="none"/>
        <c:minorTickMark val="none"/>
        <c:tickLblPos val="high"/>
        <c:spPr>
          <a:solidFill>
            <a:schemeClr val="bg1"/>
          </a:solidFill>
          <a:ln w="1905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1050" b="1" i="0" u="none" strike="noStrike" kern="1200" cap="all" baseline="0">
                <a:solidFill>
                  <a:schemeClr val="tx1">
                    <a:lumMod val="75000"/>
                    <a:lumOff val="25000"/>
                  </a:schemeClr>
                </a:solidFill>
                <a:latin typeface="+mn-lt"/>
                <a:ea typeface="+mn-ea"/>
                <a:cs typeface="+mn-cs"/>
              </a:defRPr>
            </a:pPr>
            <a:endParaRPr lang="en-US"/>
          </a:p>
        </c:txPr>
        <c:crossAx val="592317320"/>
        <c:crosses val="autoZero"/>
        <c:auto val="1"/>
        <c:lblAlgn val="ctr"/>
        <c:lblOffset val="100"/>
        <c:noMultiLvlLbl val="0"/>
      </c:catAx>
      <c:valAx>
        <c:axId val="592317320"/>
        <c:scaling>
          <c:orientation val="minMax"/>
        </c:scaling>
        <c:delete val="1"/>
        <c:axPos val="b"/>
        <c:majorGridlines>
          <c:spPr>
            <a:ln w="9525" cap="flat" cmpd="sng" algn="ctr">
              <a:noFill/>
              <a:round/>
            </a:ln>
            <a:effectLst/>
          </c:spPr>
        </c:majorGridlines>
        <c:numFmt formatCode="[$₹-439]#,##0.00" sourceLinked="1"/>
        <c:majorTickMark val="none"/>
        <c:minorTickMark val="none"/>
        <c:tickLblPos val="nextTo"/>
        <c:crossAx val="59231804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summary!PivotTable5</c:name>
    <c:fmtId val="4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ptos Display" panose="020B0004020202020204" pitchFamily="34" charset="0"/>
                <a:ea typeface="+mn-ea"/>
                <a:cs typeface="+mn-cs"/>
              </a:defRPr>
            </a:pPr>
            <a:r>
              <a:rPr lang="en-US">
                <a:latin typeface="Aptos Display" panose="020B0004020202020204" pitchFamily="34" charset="0"/>
              </a:rPr>
              <a:t>Profit</a:t>
            </a:r>
          </a:p>
        </c:rich>
      </c:tx>
      <c:layout>
        <c:manualLayout>
          <c:xMode val="edge"/>
          <c:yMode val="edge"/>
          <c:x val="3.8366688538932626E-3"/>
          <c:y val="0.13194444444444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ptos Display"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summary'!$E$3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summary'!$D$4:$D$7</c:f>
              <c:strCache>
                <c:ptCount val="3"/>
                <c:pt idx="0">
                  <c:v>Furniture</c:v>
                </c:pt>
                <c:pt idx="1">
                  <c:v>Electronics</c:v>
                </c:pt>
                <c:pt idx="2">
                  <c:v>Clothing</c:v>
                </c:pt>
              </c:strCache>
            </c:strRef>
          </c:cat>
          <c:val>
            <c:numRef>
              <c:f>'Data summary'!$E$4:$E$7</c:f>
              <c:numCache>
                <c:formatCode>[$₹-439]#,##0.00</c:formatCode>
                <c:ptCount val="3"/>
                <c:pt idx="0">
                  <c:v>10476</c:v>
                </c:pt>
                <c:pt idx="1">
                  <c:v>13162</c:v>
                </c:pt>
                <c:pt idx="2">
                  <c:v>13325</c:v>
                </c:pt>
              </c:numCache>
            </c:numRef>
          </c:val>
          <c:extLst>
            <c:ext xmlns:c16="http://schemas.microsoft.com/office/drawing/2014/chart" uri="{C3380CC4-5D6E-409C-BE32-E72D297353CC}">
              <c16:uniqueId val="{00000000-2B9D-49C5-9091-AB44F8FA7A4E}"/>
            </c:ext>
          </c:extLst>
        </c:ser>
        <c:dLbls>
          <c:dLblPos val="inEnd"/>
          <c:showLegendKey val="0"/>
          <c:showVal val="1"/>
          <c:showCatName val="0"/>
          <c:showSerName val="0"/>
          <c:showPercent val="0"/>
          <c:showBubbleSize val="0"/>
        </c:dLbls>
        <c:gapWidth val="65"/>
        <c:axId val="543451048"/>
        <c:axId val="543451408"/>
      </c:barChart>
      <c:catAx>
        <c:axId val="543451048"/>
        <c:scaling>
          <c:orientation val="minMax"/>
        </c:scaling>
        <c:delete val="0"/>
        <c:axPos val="l"/>
        <c:numFmt formatCode="General" sourceLinked="1"/>
        <c:majorTickMark val="none"/>
        <c:minorTickMark val="none"/>
        <c:tickLblPos val="high"/>
        <c:spPr>
          <a:noFill/>
          <a:ln w="19050" cap="flat" cmpd="sng" algn="ctr">
            <a:solidFill>
              <a:schemeClr val="lt1">
                <a:shade val="50000"/>
              </a:schemeClr>
            </a:solidFill>
            <a:round/>
          </a:ln>
          <a:effectLst/>
        </c:spPr>
        <c:txPr>
          <a:bodyPr rot="0" spcFirstLastPara="1" vertOverflow="ellipsis" wrap="square" anchor="t" anchorCtr="0"/>
          <a:lstStyle/>
          <a:p>
            <a:pPr>
              <a:defRPr sz="1050" b="1" i="0" u="none" strike="noStrike" kern="1200" cap="all" baseline="0">
                <a:solidFill>
                  <a:schemeClr val="tx1">
                    <a:lumMod val="75000"/>
                    <a:lumOff val="25000"/>
                  </a:schemeClr>
                </a:solidFill>
                <a:latin typeface="+mn-lt"/>
                <a:ea typeface="+mn-ea"/>
                <a:cs typeface="+mn-cs"/>
              </a:defRPr>
            </a:pPr>
            <a:endParaRPr lang="en-US"/>
          </a:p>
        </c:txPr>
        <c:crossAx val="543451408"/>
        <c:crosses val="autoZero"/>
        <c:auto val="1"/>
        <c:lblAlgn val="ctr"/>
        <c:lblOffset val="100"/>
        <c:noMultiLvlLbl val="0"/>
      </c:catAx>
      <c:valAx>
        <c:axId val="543451408"/>
        <c:scaling>
          <c:orientation val="minMax"/>
        </c:scaling>
        <c:delete val="1"/>
        <c:axPos val="b"/>
        <c:majorGridlines>
          <c:spPr>
            <a:ln w="9525" cap="flat" cmpd="sng" algn="ctr">
              <a:noFill/>
              <a:round/>
            </a:ln>
            <a:effectLst/>
          </c:spPr>
        </c:majorGridlines>
        <c:numFmt formatCode="[$₹-439]#,##0.00" sourceLinked="1"/>
        <c:majorTickMark val="none"/>
        <c:minorTickMark val="none"/>
        <c:tickLblPos val="nextTo"/>
        <c:crossAx val="54345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9696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38687823971404E-2"/>
          <c:y val="6.542942514675705E-2"/>
          <c:w val="0.93732094047904546"/>
          <c:h val="0.72032763622090767"/>
        </c:manualLayout>
      </c:layout>
      <c:lineChart>
        <c:grouping val="stacked"/>
        <c:varyColors val="0"/>
        <c:ser>
          <c:idx val="0"/>
          <c:order val="0"/>
          <c:tx>
            <c:strRef>
              <c:f>'Data summary'!$B$10</c:f>
              <c:strCache>
                <c:ptCount val="1"/>
                <c:pt idx="0">
                  <c:v>Sales</c:v>
                </c:pt>
              </c:strCache>
            </c:strRef>
          </c:tx>
          <c:spPr>
            <a:ln w="28575" cap="rnd">
              <a:solidFill>
                <a:srgbClr val="969696"/>
              </a:solidFill>
              <a:round/>
            </a:ln>
            <a:effectLst/>
          </c:spPr>
          <c:marker>
            <c:symbol val="none"/>
          </c:marker>
          <c:cat>
            <c:strRef>
              <c:f>'Data summary'!$A$11:$A$28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'Data summary'!$B$11:$B$28</c:f>
              <c:numCache>
                <c:formatCode>[$₹-439]#,##0.00</c:formatCode>
                <c:ptCount val="17"/>
                <c:pt idx="0">
                  <c:v>21728</c:v>
                </c:pt>
                <c:pt idx="1">
                  <c:v>56861</c:v>
                </c:pt>
                <c:pt idx="2">
                  <c:v>34222</c:v>
                </c:pt>
                <c:pt idx="3">
                  <c:v>39168</c:v>
                </c:pt>
                <c:pt idx="4">
                  <c:v>13484</c:v>
                </c:pt>
                <c:pt idx="5">
                  <c:v>14294</c:v>
                </c:pt>
                <c:pt idx="6">
                  <c:v>3361</c:v>
                </c:pt>
                <c:pt idx="7">
                  <c:v>2106</c:v>
                </c:pt>
                <c:pt idx="8">
                  <c:v>46119</c:v>
                </c:pt>
                <c:pt idx="9">
                  <c:v>59252</c:v>
                </c:pt>
                <c:pt idx="10">
                  <c:v>59094</c:v>
                </c:pt>
                <c:pt idx="11">
                  <c:v>7555</c:v>
                </c:pt>
                <c:pt idx="12">
                  <c:v>1946</c:v>
                </c:pt>
                <c:pt idx="13">
                  <c:v>18546</c:v>
                </c:pt>
                <c:pt idx="14">
                  <c:v>22614</c:v>
                </c:pt>
                <c:pt idx="15">
                  <c:v>30039</c:v>
                </c:pt>
                <c:pt idx="16">
                  <c:v>7382</c:v>
                </c:pt>
              </c:numCache>
            </c:numRef>
          </c:val>
          <c:smooth val="0"/>
          <c:extLst>
            <c:ext xmlns:c16="http://schemas.microsoft.com/office/drawing/2014/chart" uri="{C3380CC4-5D6E-409C-BE32-E72D297353CC}">
              <c16:uniqueId val="{00000000-AA21-40D5-8974-52DF1DB8615C}"/>
            </c:ext>
          </c:extLst>
        </c:ser>
        <c:ser>
          <c:idx val="1"/>
          <c:order val="1"/>
          <c:tx>
            <c:strRef>
              <c:f>'Data summary'!$C$10</c:f>
              <c:strCache>
                <c:ptCount val="1"/>
                <c:pt idx="0">
                  <c:v>Profit on Sales</c:v>
                </c:pt>
              </c:strCache>
            </c:strRef>
          </c:tx>
          <c:spPr>
            <a:ln w="28575" cap="rnd">
              <a:solidFill>
                <a:srgbClr val="003399"/>
              </a:solidFill>
              <a:round/>
            </a:ln>
            <a:effectLst/>
          </c:spPr>
          <c:marker>
            <c:symbol val="none"/>
          </c:marker>
          <c:cat>
            <c:strRef>
              <c:f>'Data summary'!$A$11:$A$28</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'Data summary'!$C$11:$C$28</c:f>
              <c:numCache>
                <c:formatCode>[$₹-439]#,##0.00</c:formatCode>
                <c:ptCount val="17"/>
                <c:pt idx="0">
                  <c:v>3353</c:v>
                </c:pt>
                <c:pt idx="1">
                  <c:v>6516</c:v>
                </c:pt>
                <c:pt idx="2">
                  <c:v>1627</c:v>
                </c:pt>
                <c:pt idx="3">
                  <c:v>-644</c:v>
                </c:pt>
                <c:pt idx="4">
                  <c:v>-806</c:v>
                </c:pt>
                <c:pt idx="5">
                  <c:v>1823</c:v>
                </c:pt>
                <c:pt idx="6">
                  <c:v>-401</c:v>
                </c:pt>
                <c:pt idx="7">
                  <c:v>-130</c:v>
                </c:pt>
                <c:pt idx="8">
                  <c:v>1847</c:v>
                </c:pt>
                <c:pt idx="9">
                  <c:v>8606</c:v>
                </c:pt>
                <c:pt idx="10">
                  <c:v>4057</c:v>
                </c:pt>
                <c:pt idx="11">
                  <c:v>1513</c:v>
                </c:pt>
                <c:pt idx="12">
                  <c:v>-315</c:v>
                </c:pt>
                <c:pt idx="13">
                  <c:v>2431</c:v>
                </c:pt>
                <c:pt idx="14">
                  <c:v>3139</c:v>
                </c:pt>
                <c:pt idx="15">
                  <c:v>2847</c:v>
                </c:pt>
                <c:pt idx="16">
                  <c:v>1500</c:v>
                </c:pt>
              </c:numCache>
            </c:numRef>
          </c:val>
          <c:smooth val="0"/>
          <c:extLst>
            <c:ext xmlns:c16="http://schemas.microsoft.com/office/drawing/2014/chart" uri="{C3380CC4-5D6E-409C-BE32-E72D297353CC}">
              <c16:uniqueId val="{00000001-AA21-40D5-8974-52DF1DB8615C}"/>
            </c:ext>
          </c:extLst>
        </c:ser>
        <c:dLbls>
          <c:showLegendKey val="0"/>
          <c:showVal val="0"/>
          <c:showCatName val="0"/>
          <c:showSerName val="0"/>
          <c:showPercent val="0"/>
          <c:showBubbleSize val="0"/>
        </c:dLbls>
        <c:smooth val="0"/>
        <c:axId val="648944160"/>
        <c:axId val="648942360"/>
      </c:lineChart>
      <c:catAx>
        <c:axId val="6489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8942360"/>
        <c:crosses val="autoZero"/>
        <c:auto val="1"/>
        <c:lblAlgn val="ctr"/>
        <c:lblOffset val="100"/>
        <c:noMultiLvlLbl val="0"/>
      </c:catAx>
      <c:valAx>
        <c:axId val="648942360"/>
        <c:scaling>
          <c:orientation val="minMax"/>
        </c:scaling>
        <c:delete val="0"/>
        <c:axPos val="l"/>
        <c:majorGridlines>
          <c:spPr>
            <a:ln w="9525" cap="flat" cmpd="sng" algn="ctr">
              <a:noFill/>
              <a:round/>
            </a:ln>
            <a:effectLst/>
          </c:spPr>
        </c:majorGridlines>
        <c:numFmt formatCode="[$₹-439]#,##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8944160"/>
        <c:crosses val="autoZero"/>
        <c:crossBetween val="between"/>
      </c:valAx>
      <c:spPr>
        <a:noFill/>
        <a:ln>
          <a:noFill/>
        </a:ln>
        <a:effectLst/>
      </c:spPr>
    </c:plotArea>
    <c:legend>
      <c:legendPos val="r"/>
      <c:layout>
        <c:manualLayout>
          <c:xMode val="edge"/>
          <c:yMode val="edge"/>
          <c:x val="3.2183857655685696E-2"/>
          <c:y val="5.7459245265763167E-2"/>
          <c:w val="0.39860320744956024"/>
          <c:h val="0.12443650146666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summary!PivotTable6</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47628263090994E-2"/>
          <c:y val="5.4116473992133936E-2"/>
          <c:w val="0.91236697748049234"/>
          <c:h val="0.66855615930309453"/>
        </c:manualLayout>
      </c:layout>
      <c:barChart>
        <c:barDir val="col"/>
        <c:grouping val="stacked"/>
        <c:varyColors val="0"/>
        <c:ser>
          <c:idx val="0"/>
          <c:order val="0"/>
          <c:tx>
            <c:strRef>
              <c:f>'Data summary'!$F$10</c:f>
              <c:strCache>
                <c:ptCount val="1"/>
                <c:pt idx="0">
                  <c:v>Sales</c:v>
                </c:pt>
              </c:strCache>
            </c:strRef>
          </c:tx>
          <c:spPr>
            <a:solidFill>
              <a:schemeClr val="accent1"/>
            </a:solidFill>
            <a:ln>
              <a:noFill/>
            </a:ln>
            <a:effectLst/>
          </c:spPr>
          <c:invertIfNegative val="0"/>
          <c:cat>
            <c:strRef>
              <c:f>'Data summary'!$E$11:$E$29</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'Data summary'!$F$11:$F$29</c:f>
              <c:numCache>
                <c:formatCode>[$₹-439]#,##0.00</c:formatCode>
                <c:ptCount val="19"/>
                <c:pt idx="0">
                  <c:v>13256</c:v>
                </c:pt>
                <c:pt idx="1">
                  <c:v>13417</c:v>
                </c:pt>
                <c:pt idx="2">
                  <c:v>22957</c:v>
                </c:pt>
                <c:pt idx="3">
                  <c:v>6705</c:v>
                </c:pt>
                <c:pt idx="4">
                  <c:v>21371</c:v>
                </c:pt>
                <c:pt idx="5">
                  <c:v>8863</c:v>
                </c:pt>
                <c:pt idx="6">
                  <c:v>8666</c:v>
                </c:pt>
                <c:pt idx="7">
                  <c:v>10829</c:v>
                </c:pt>
                <c:pt idx="8">
                  <c:v>12520</c:v>
                </c:pt>
                <c:pt idx="9">
                  <c:v>13871</c:v>
                </c:pt>
                <c:pt idx="10">
                  <c:v>87463</c:v>
                </c:pt>
                <c:pt idx="11">
                  <c:v>102498</c:v>
                </c:pt>
                <c:pt idx="12">
                  <c:v>11993</c:v>
                </c:pt>
                <c:pt idx="13">
                  <c:v>16786</c:v>
                </c:pt>
                <c:pt idx="14">
                  <c:v>22334</c:v>
                </c:pt>
                <c:pt idx="15">
                  <c:v>5276</c:v>
                </c:pt>
                <c:pt idx="16">
                  <c:v>6276</c:v>
                </c:pt>
                <c:pt idx="17">
                  <c:v>38362</c:v>
                </c:pt>
                <c:pt idx="18">
                  <c:v>14328</c:v>
                </c:pt>
              </c:numCache>
            </c:numRef>
          </c:val>
          <c:extLst>
            <c:ext xmlns:c16="http://schemas.microsoft.com/office/drawing/2014/chart" uri="{C3380CC4-5D6E-409C-BE32-E72D297353CC}">
              <c16:uniqueId val="{00000000-C81F-462C-89CF-89CE5CC319A6}"/>
            </c:ext>
          </c:extLst>
        </c:ser>
        <c:ser>
          <c:idx val="1"/>
          <c:order val="1"/>
          <c:tx>
            <c:strRef>
              <c:f>'Data summary'!$G$10</c:f>
              <c:strCache>
                <c:ptCount val="1"/>
                <c:pt idx="0">
                  <c:v>Profit on Sales</c:v>
                </c:pt>
              </c:strCache>
            </c:strRef>
          </c:tx>
          <c:spPr>
            <a:solidFill>
              <a:schemeClr val="accent2"/>
            </a:solidFill>
            <a:ln>
              <a:noFill/>
            </a:ln>
            <a:effectLst/>
          </c:spPr>
          <c:invertIfNegative val="0"/>
          <c:cat>
            <c:strRef>
              <c:f>'Data summary'!$E$11:$E$29</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'Data summary'!$G$11:$G$29</c:f>
              <c:numCache>
                <c:formatCode>[$₹-439]#,##0.00</c:formatCode>
                <c:ptCount val="19"/>
                <c:pt idx="0">
                  <c:v>-280</c:v>
                </c:pt>
                <c:pt idx="1">
                  <c:v>1787</c:v>
                </c:pt>
                <c:pt idx="2">
                  <c:v>1958</c:v>
                </c:pt>
                <c:pt idx="3">
                  <c:v>350</c:v>
                </c:pt>
                <c:pt idx="4">
                  <c:v>3001</c:v>
                </c:pt>
                <c:pt idx="5">
                  <c:v>1325</c:v>
                </c:pt>
                <c:pt idx="6">
                  <c:v>1662</c:v>
                </c:pt>
                <c:pt idx="7">
                  <c:v>208</c:v>
                </c:pt>
                <c:pt idx="8">
                  <c:v>449</c:v>
                </c:pt>
                <c:pt idx="9">
                  <c:v>2435</c:v>
                </c:pt>
                <c:pt idx="10">
                  <c:v>7382</c:v>
                </c:pt>
                <c:pt idx="11">
                  <c:v>6963</c:v>
                </c:pt>
                <c:pt idx="12">
                  <c:v>40</c:v>
                </c:pt>
                <c:pt idx="13">
                  <c:v>1571</c:v>
                </c:pt>
                <c:pt idx="14">
                  <c:v>-323</c:v>
                </c:pt>
                <c:pt idx="15">
                  <c:v>401</c:v>
                </c:pt>
                <c:pt idx="16">
                  <c:v>2602</c:v>
                </c:pt>
                <c:pt idx="17">
                  <c:v>3358</c:v>
                </c:pt>
                <c:pt idx="18">
                  <c:v>2074</c:v>
                </c:pt>
              </c:numCache>
            </c:numRef>
          </c:val>
          <c:extLst>
            <c:ext xmlns:c16="http://schemas.microsoft.com/office/drawing/2014/chart" uri="{C3380CC4-5D6E-409C-BE32-E72D297353CC}">
              <c16:uniqueId val="{00000001-C81F-462C-89CF-89CE5CC319A6}"/>
            </c:ext>
          </c:extLst>
        </c:ser>
        <c:dLbls>
          <c:showLegendKey val="0"/>
          <c:showVal val="0"/>
          <c:showCatName val="0"/>
          <c:showSerName val="0"/>
          <c:showPercent val="0"/>
          <c:showBubbleSize val="0"/>
        </c:dLbls>
        <c:gapWidth val="150"/>
        <c:overlap val="100"/>
        <c:axId val="592301976"/>
        <c:axId val="592301616"/>
      </c:barChart>
      <c:catAx>
        <c:axId val="59230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01616"/>
        <c:crosses val="autoZero"/>
        <c:auto val="1"/>
        <c:lblAlgn val="ctr"/>
        <c:lblOffset val="100"/>
        <c:noMultiLvlLbl val="0"/>
      </c:catAx>
      <c:valAx>
        <c:axId val="592301616"/>
        <c:scaling>
          <c:orientation val="minMax"/>
        </c:scaling>
        <c:delete val="1"/>
        <c:axPos val="l"/>
        <c:majorGridlines>
          <c:spPr>
            <a:ln w="9525" cap="flat" cmpd="sng" algn="ctr">
              <a:noFill/>
              <a:round/>
            </a:ln>
            <a:effectLst/>
          </c:spPr>
        </c:majorGridlines>
        <c:numFmt formatCode="[$₹-439]#,##0.00" sourceLinked="1"/>
        <c:majorTickMark val="none"/>
        <c:minorTickMark val="none"/>
        <c:tickLblPos val="nextTo"/>
        <c:crossAx val="592301976"/>
        <c:crosses val="autoZero"/>
        <c:crossBetween val="between"/>
      </c:valAx>
      <c:spPr>
        <a:noFill/>
        <a:ln>
          <a:noFill/>
        </a:ln>
        <a:effectLst/>
      </c:spPr>
    </c:plotArea>
    <c:legend>
      <c:legendPos val="r"/>
      <c:layout>
        <c:manualLayout>
          <c:xMode val="edge"/>
          <c:yMode val="edge"/>
          <c:x val="0.19278113769767771"/>
          <c:y val="7.2602072695817768E-2"/>
          <c:w val="0.16527368928468678"/>
          <c:h val="0.16604034369577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summary'!$F$35</c:f>
              <c:strCache>
                <c:ptCount val="1"/>
                <c:pt idx="0">
                  <c:v>Category for Max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'Data summary'!$F$36:$F$37</c:f>
              <c:numCache>
                <c:formatCode>General</c:formatCode>
                <c:ptCount val="2"/>
                <c:pt idx="0">
                  <c:v>0</c:v>
                </c:pt>
              </c:numCache>
            </c:numRef>
          </c:val>
          <c:extLst>
            <c:ext xmlns:c16="http://schemas.microsoft.com/office/drawing/2014/chart" uri="{C3380CC4-5D6E-409C-BE32-E72D297353CC}">
              <c16:uniqueId val="{0000000E-589A-4ED6-BDAF-8C0EE4286605}"/>
            </c:ext>
          </c:extLst>
        </c:ser>
        <c:ser>
          <c:idx val="1"/>
          <c:order val="1"/>
          <c:tx>
            <c:strRef>
              <c:f>'Data summary'!$G$35</c:f>
              <c:strCache>
                <c:ptCount val="1"/>
                <c:pt idx="0">
                  <c:v>Max Profit</c:v>
                </c:pt>
              </c:strCache>
            </c:strRef>
          </c:tx>
          <c:dPt>
            <c:idx val="0"/>
            <c:bubble3D val="0"/>
            <c:spPr>
              <a:solidFill>
                <a:srgbClr val="0099CC"/>
              </a:solidFill>
              <a:ln w="19050">
                <a:solidFill>
                  <a:schemeClr val="lt1"/>
                </a:solidFill>
              </a:ln>
              <a:effectLst/>
            </c:spPr>
            <c:extLst>
              <c:ext xmlns:c16="http://schemas.microsoft.com/office/drawing/2014/chart" uri="{C3380CC4-5D6E-409C-BE32-E72D297353CC}">
                <c16:uniqueId val="{00000010-589A-4ED6-BDAF-8C0EE4286605}"/>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11-589A-4ED6-BDAF-8C0EE4286605}"/>
              </c:ext>
            </c:extLst>
          </c:dPt>
          <c:val>
            <c:numRef>
              <c:f>'Data summary'!$G$36:$G$37</c:f>
              <c:numCache>
                <c:formatCode>0.00%</c:formatCode>
                <c:ptCount val="2"/>
                <c:pt idx="0">
                  <c:v>0.21921088158129345</c:v>
                </c:pt>
                <c:pt idx="1">
                  <c:v>0.78078911841870657</c:v>
                </c:pt>
              </c:numCache>
            </c:numRef>
          </c:val>
          <c:extLst>
            <c:ext xmlns:c16="http://schemas.microsoft.com/office/drawing/2014/chart" uri="{C3380CC4-5D6E-409C-BE32-E72D297353CC}">
              <c16:uniqueId val="{0000000F-589A-4ED6-BDAF-8C0EE4286605}"/>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'Data summary'!$F$39</c:f>
              <c:strCache>
                <c:ptCount val="1"/>
                <c:pt idx="0">
                  <c:v>Category for Max Loss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'Data summary'!$F$40:$F$41</c:f>
              <c:numCache>
                <c:formatCode>General</c:formatCode>
                <c:ptCount val="2"/>
                <c:pt idx="0">
                  <c:v>0</c:v>
                </c:pt>
              </c:numCache>
            </c:numRef>
          </c:val>
          <c:extLst>
            <c:ext xmlns:c16="http://schemas.microsoft.com/office/drawing/2014/chart" uri="{C3380CC4-5D6E-409C-BE32-E72D297353CC}">
              <c16:uniqueId val="{00000005-15F6-4059-B88C-42E779BB29CB}"/>
            </c:ext>
          </c:extLst>
        </c:ser>
        <c:ser>
          <c:idx val="1"/>
          <c:order val="1"/>
          <c:tx>
            <c:strRef>
              <c:f>'Data summary'!$G$39</c:f>
              <c:strCache>
                <c:ptCount val="1"/>
                <c:pt idx="0">
                  <c:v>Max Loss</c:v>
                </c:pt>
              </c:strCache>
            </c:strRef>
          </c:tx>
          <c:dPt>
            <c:idx val="0"/>
            <c:bubble3D val="0"/>
            <c:spPr>
              <a:solidFill>
                <a:srgbClr val="FF3B3B"/>
              </a:solidFill>
              <a:ln w="19050">
                <a:solidFill>
                  <a:schemeClr val="bg1"/>
                </a:solidFill>
              </a:ln>
              <a:effectLst/>
            </c:spPr>
            <c:extLst>
              <c:ext xmlns:c16="http://schemas.microsoft.com/office/drawing/2014/chart" uri="{C3380CC4-5D6E-409C-BE32-E72D297353CC}">
                <c16:uniqueId val="{00000007-15F6-4059-B88C-42E779BB29CB}"/>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8-15F6-4059-B88C-42E779BB29CB}"/>
              </c:ext>
            </c:extLst>
          </c:dPt>
          <c:val>
            <c:numRef>
              <c:f>'Data summary'!$G$40:$G$41</c:f>
              <c:numCache>
                <c:formatCode>0.00%</c:formatCode>
                <c:ptCount val="2"/>
                <c:pt idx="0">
                  <c:v>0.35104529616724739</c:v>
                </c:pt>
                <c:pt idx="1">
                  <c:v>0.64895470383275256</c:v>
                </c:pt>
              </c:numCache>
            </c:numRef>
          </c:val>
          <c:extLst>
            <c:ext xmlns:c16="http://schemas.microsoft.com/office/drawing/2014/chart" uri="{C3380CC4-5D6E-409C-BE32-E72D297353CC}">
              <c16:uniqueId val="{00000006-15F6-4059-B88C-42E779BB29CB}"/>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summary!PivotTable9</c:name>
    <c:fmtId val="2"/>
  </c:pivotSource>
  <c:chart>
    <c:title>
      <c:tx>
        <c:rich>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r>
              <a:rPr lang="en-US" sz="1800" b="1">
                <a:solidFill>
                  <a:schemeClr val="tx1">
                    <a:lumMod val="75000"/>
                    <a:lumOff val="25000"/>
                  </a:schemeClr>
                </a:solidFill>
                <a:latin typeface="Aptos Display" panose="020B0004020202020204" pitchFamily="34" charset="0"/>
              </a:rPr>
              <a:t>Number</a:t>
            </a:r>
            <a:r>
              <a:rPr lang="en-US" sz="1800" b="1" baseline="0">
                <a:solidFill>
                  <a:schemeClr val="tx1">
                    <a:lumMod val="75000"/>
                    <a:lumOff val="25000"/>
                  </a:schemeClr>
                </a:solidFill>
                <a:latin typeface="Aptos Display" panose="020B0004020202020204" pitchFamily="34" charset="0"/>
              </a:rPr>
              <a:t> of orders</a:t>
            </a:r>
          </a:p>
        </c:rich>
      </c:tx>
      <c:layout>
        <c:manualLayout>
          <c:xMode val="edge"/>
          <c:yMode val="edge"/>
          <c:x val="1.1517920887907407E-2"/>
          <c:y val="4.34397138862057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summary'!$J$3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summary'!$I$4:$I$6</c:f>
              <c:strCache>
                <c:ptCount val="3"/>
                <c:pt idx="0">
                  <c:v>Furniture</c:v>
                </c:pt>
                <c:pt idx="1">
                  <c:v>Electronics</c:v>
                </c:pt>
                <c:pt idx="2">
                  <c:v>Clothing</c:v>
                </c:pt>
              </c:strCache>
            </c:strRef>
          </c:cat>
          <c:val>
            <c:numRef>
              <c:f>'Data summary'!$J$4:$J$6</c:f>
              <c:numCache>
                <c:formatCode>General</c:formatCode>
                <c:ptCount val="3"/>
                <c:pt idx="0">
                  <c:v>243</c:v>
                </c:pt>
                <c:pt idx="1">
                  <c:v>308</c:v>
                </c:pt>
                <c:pt idx="2">
                  <c:v>949</c:v>
                </c:pt>
              </c:numCache>
            </c:numRef>
          </c:val>
          <c:extLst>
            <c:ext xmlns:c16="http://schemas.microsoft.com/office/drawing/2014/chart" uri="{C3380CC4-5D6E-409C-BE32-E72D297353CC}">
              <c16:uniqueId val="{00000000-4C51-4C4A-8AA7-1FDDAC04C603}"/>
            </c:ext>
          </c:extLst>
        </c:ser>
        <c:dLbls>
          <c:dLblPos val="inEnd"/>
          <c:showLegendKey val="0"/>
          <c:showVal val="1"/>
          <c:showCatName val="0"/>
          <c:showSerName val="0"/>
          <c:showPercent val="0"/>
          <c:showBubbleSize val="0"/>
        </c:dLbls>
        <c:gapWidth val="65"/>
        <c:axId val="606824448"/>
        <c:axId val="606826608"/>
      </c:barChart>
      <c:catAx>
        <c:axId val="606824448"/>
        <c:scaling>
          <c:orientation val="minMax"/>
        </c:scaling>
        <c:delete val="0"/>
        <c:axPos val="l"/>
        <c:numFmt formatCode="General" sourceLinked="1"/>
        <c:majorTickMark val="none"/>
        <c:minorTickMark val="none"/>
        <c:tickLblPos val="high"/>
        <c:spPr>
          <a:noFill/>
          <a:ln w="19050"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6826608"/>
        <c:crosses val="autoZero"/>
        <c:auto val="1"/>
        <c:lblAlgn val="ctr"/>
        <c:lblOffset val="100"/>
        <c:noMultiLvlLbl val="0"/>
      </c:catAx>
      <c:valAx>
        <c:axId val="60682660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6068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[Sales_dashboard.xlsx]Data summary!PivotTable11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sz="1800" b="1">
                <a:solidFill>
                  <a:schemeClr val="tx1">
                    <a:lumMod val="75000"/>
                    <a:lumOff val="25000"/>
                  </a:schemeClr>
                </a:solidFill>
                <a:latin typeface="Aptos Display" panose="020B0004020202020204" pitchFamily="34" charset="0"/>
              </a:rPr>
              <a:t>Top 5 customers</a:t>
            </a:r>
          </a:p>
        </c:rich>
      </c:tx>
      <c:layout>
        <c:manualLayout>
          <c:xMode val="edge"/>
          <c:yMode val="edge"/>
          <c:x val="3.090696635672612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5545281359546"/>
          <c:y val="0.19993798307751351"/>
          <c:w val="0.84072603199463025"/>
          <c:h val="0.63866551782859426"/>
        </c:manualLayout>
      </c:layout>
      <c:barChart>
        <c:barDir val="bar"/>
        <c:grouping val="clustered"/>
        <c:varyColors val="0"/>
        <c:ser>
          <c:idx val="0"/>
          <c:order val="0"/>
          <c:tx>
            <c:strRef>
              <c:f>'Data summary'!$J$30</c:f>
              <c:strCache>
                <c:ptCount val="1"/>
                <c:pt idx="0">
                  <c:v>Total</c:v>
                </c:pt>
              </c:strCache>
            </c:strRef>
          </c:tx>
          <c:spPr>
            <a:solidFill>
              <a:schemeClr val="accent1"/>
            </a:solidFill>
            <a:ln>
              <a:noFill/>
            </a:ln>
            <a:effectLst/>
          </c:spPr>
          <c:invertIfNegative val="0"/>
          <c:cat>
            <c:strRef>
              <c:f>'Data summary'!$I$31:$I$36</c:f>
              <c:strCache>
                <c:ptCount val="6"/>
                <c:pt idx="0">
                  <c:v>Anurag</c:v>
                </c:pt>
                <c:pt idx="1">
                  <c:v>Yogesh</c:v>
                </c:pt>
                <c:pt idx="2">
                  <c:v>Shruti</c:v>
                </c:pt>
                <c:pt idx="3">
                  <c:v>Shreya</c:v>
                </c:pt>
                <c:pt idx="4">
                  <c:v>Priyanka</c:v>
                </c:pt>
                <c:pt idx="5">
                  <c:v>Abhishek</c:v>
                </c:pt>
              </c:strCache>
            </c:strRef>
          </c:cat>
          <c:val>
            <c:numRef>
              <c:f>'Data summary'!$J$31:$J$36</c:f>
              <c:numCache>
                <c:formatCode>General</c:formatCode>
                <c:ptCount val="6"/>
                <c:pt idx="0">
                  <c:v>16</c:v>
                </c:pt>
                <c:pt idx="1">
                  <c:v>16</c:v>
                </c:pt>
                <c:pt idx="2">
                  <c:v>17</c:v>
                </c:pt>
                <c:pt idx="3">
                  <c:v>18</c:v>
                </c:pt>
                <c:pt idx="4">
                  <c:v>21</c:v>
                </c:pt>
                <c:pt idx="5">
                  <c:v>21</c:v>
                </c:pt>
              </c:numCache>
            </c:numRef>
          </c:val>
          <c:extLst>
            <c:ext xmlns:c16="http://schemas.microsoft.com/office/drawing/2014/chart" uri="{C3380CC4-5D6E-409C-BE32-E72D297353CC}">
              <c16:uniqueId val="{00000000-AAC1-4D21-93E6-3EF30AF91282}"/>
            </c:ext>
          </c:extLst>
        </c:ser>
        <c:dLbls>
          <c:showLegendKey val="0"/>
          <c:showVal val="0"/>
          <c:showCatName val="0"/>
          <c:showSerName val="0"/>
          <c:showPercent val="0"/>
          <c:showBubbleSize val="0"/>
        </c:dLbls>
        <c:gapWidth val="182"/>
        <c:axId val="582188520"/>
        <c:axId val="582194280"/>
      </c:barChart>
      <c:catAx>
        <c:axId val="58218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94280"/>
        <c:crosses val="autoZero"/>
        <c:auto val="1"/>
        <c:lblAlgn val="ctr"/>
        <c:lblOffset val="100"/>
        <c:noMultiLvlLbl val="0"/>
      </c:catAx>
      <c:valAx>
        <c:axId val="582194280"/>
        <c:scaling>
          <c:orientation val="minMax"/>
        </c:scaling>
        <c:delete val="1"/>
        <c:axPos val="b"/>
        <c:numFmt formatCode="General" sourceLinked="1"/>
        <c:majorTickMark val="none"/>
        <c:minorTickMark val="none"/>
        <c:tickLblPos val="nextTo"/>
        <c:crossAx val="582188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38879</xdr:colOff>
      <xdr:row>0</xdr:row>
      <xdr:rowOff>0</xdr:rowOff>
    </xdr:from>
    <xdr:to>
      <xdr:col>27</xdr:col>
      <xdr:colOff>536512</xdr:colOff>
      <xdr:row>44</xdr:row>
      <xdr:rowOff>171063</xdr:rowOff>
    </xdr:to>
    <xdr:sp macro="" textlink="">
      <xdr:nvSpPr>
        <xdr:cNvPr id="3" name="Rectangle 2">
          <a:extLst>
            <a:ext uri="{FF2B5EF4-FFF2-40B4-BE49-F238E27FC236}">
              <a16:creationId xmlns:a16="http://schemas.microsoft.com/office/drawing/2014/main" id="{4F30FED1-5964-1C09-47E3-072EA3591309}"/>
            </a:ext>
          </a:extLst>
        </xdr:cNvPr>
        <xdr:cNvSpPr/>
      </xdr:nvSpPr>
      <xdr:spPr>
        <a:xfrm>
          <a:off x="38879" y="0"/>
          <a:ext cx="16390776" cy="82031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0</xdr:col>
      <xdr:colOff>7776</xdr:colOff>
      <xdr:row>1</xdr:row>
      <xdr:rowOff>7775</xdr:rowOff>
    </xdr:from>
    <xdr:to>
      <xdr:col>4</xdr:col>
      <xdr:colOff>19439</xdr:colOff>
      <xdr:row>43</xdr:row>
      <xdr:rowOff>178837</xdr:rowOff>
    </xdr:to>
    <xdr:sp macro="" textlink="">
      <xdr:nvSpPr>
        <xdr:cNvPr id="2" name="Rectangle 1">
          <a:extLst>
            <a:ext uri="{FF2B5EF4-FFF2-40B4-BE49-F238E27FC236}">
              <a16:creationId xmlns:a16="http://schemas.microsoft.com/office/drawing/2014/main" id="{CF564ED3-48CC-E14B-632B-950D766C9C28}"/>
            </a:ext>
          </a:extLst>
        </xdr:cNvPr>
        <xdr:cNvSpPr/>
      </xdr:nvSpPr>
      <xdr:spPr>
        <a:xfrm>
          <a:off x="7776" y="15551"/>
          <a:ext cx="1955541" cy="800877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0</xdr:colOff>
      <xdr:row>1</xdr:row>
      <xdr:rowOff>0</xdr:rowOff>
    </xdr:from>
    <xdr:to>
      <xdr:col>25</xdr:col>
      <xdr:colOff>0</xdr:colOff>
      <xdr:row>41</xdr:row>
      <xdr:rowOff>7776</xdr:rowOff>
    </xdr:to>
    <xdr:grpSp>
      <xdr:nvGrpSpPr>
        <xdr:cNvPr id="44" name="Group 43">
          <a:extLst>
            <a:ext uri="{FF2B5EF4-FFF2-40B4-BE49-F238E27FC236}">
              <a16:creationId xmlns:a16="http://schemas.microsoft.com/office/drawing/2014/main" id="{13B6AB94-6B44-F34A-7E98-32972F8E6303}"/>
            </a:ext>
          </a:extLst>
        </xdr:cNvPr>
        <xdr:cNvGrpSpPr/>
      </xdr:nvGrpSpPr>
      <xdr:grpSpPr>
        <a:xfrm>
          <a:off x="124408" y="7776"/>
          <a:ext cx="14555755" cy="7472265"/>
          <a:chOff x="124408" y="7776"/>
          <a:chExt cx="14555755" cy="7472265"/>
        </a:xfrm>
      </xdr:grpSpPr>
      <xdr:sp macro="" textlink="">
        <xdr:nvSpPr>
          <xdr:cNvPr id="4" name="Rectangle 3">
            <a:extLst>
              <a:ext uri="{FF2B5EF4-FFF2-40B4-BE49-F238E27FC236}">
                <a16:creationId xmlns:a16="http://schemas.microsoft.com/office/drawing/2014/main" id="{877B3FB5-4B69-5B80-26E9-6B3C2AD3B055}"/>
              </a:ext>
            </a:extLst>
          </xdr:cNvPr>
          <xdr:cNvSpPr/>
        </xdr:nvSpPr>
        <xdr:spPr>
          <a:xfrm>
            <a:off x="124408" y="7776"/>
            <a:ext cx="14555755" cy="3732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ysClr val="windowText" lastClr="000000"/>
                </a:solidFill>
                <a:latin typeface="Aptos" panose="020B0004020202020204" pitchFamily="34" charset="0"/>
              </a:rPr>
              <a:t>Sales</a:t>
            </a:r>
            <a:r>
              <a:rPr lang="en-US" sz="2400" baseline="0">
                <a:solidFill>
                  <a:sysClr val="windowText" lastClr="000000"/>
                </a:solidFill>
                <a:latin typeface="Aptos" panose="020B0004020202020204" pitchFamily="34" charset="0"/>
              </a:rPr>
              <a:t> Tracker</a:t>
            </a:r>
            <a:endParaRPr lang="en-US" sz="2400">
              <a:solidFill>
                <a:sysClr val="windowText" lastClr="000000"/>
              </a:solidFill>
              <a:latin typeface="Aptos" panose="020B0004020202020204" pitchFamily="34" charset="0"/>
            </a:endParaRPr>
          </a:p>
        </xdr:txBody>
      </xdr:sp>
      <xdr:grpSp>
        <xdr:nvGrpSpPr>
          <xdr:cNvPr id="40" name="Group 39">
            <a:extLst>
              <a:ext uri="{FF2B5EF4-FFF2-40B4-BE49-F238E27FC236}">
                <a16:creationId xmlns:a16="http://schemas.microsoft.com/office/drawing/2014/main" id="{97450490-3FA9-D2C6-780C-6CD015256692}"/>
              </a:ext>
            </a:extLst>
          </xdr:cNvPr>
          <xdr:cNvGrpSpPr/>
        </xdr:nvGrpSpPr>
        <xdr:grpSpPr>
          <a:xfrm>
            <a:off x="2511489" y="559836"/>
            <a:ext cx="2511490" cy="1127450"/>
            <a:chOff x="2511489" y="559836"/>
            <a:chExt cx="2511490" cy="1127450"/>
          </a:xfrm>
        </xdr:grpSpPr>
        <xdr:sp macro="" textlink="">
          <xdr:nvSpPr>
            <xdr:cNvPr id="5" name="Rectangle: Rounded Corners 4">
              <a:extLst>
                <a:ext uri="{FF2B5EF4-FFF2-40B4-BE49-F238E27FC236}">
                  <a16:creationId xmlns:a16="http://schemas.microsoft.com/office/drawing/2014/main" id="{0C2CC2EF-72D0-172A-CDF2-E3C7C611A498}"/>
                </a:ext>
              </a:extLst>
            </xdr:cNvPr>
            <xdr:cNvSpPr/>
          </xdr:nvSpPr>
          <xdr:spPr>
            <a:xfrm>
              <a:off x="2511489" y="559836"/>
              <a:ext cx="2511490" cy="1127450"/>
            </a:xfrm>
            <a:prstGeom prst="roundRect">
              <a:avLst/>
            </a:prstGeom>
            <a:gradFill flip="none" rotWithShape="1">
              <a:gsLst>
                <a:gs pos="0">
                  <a:srgbClr val="CCECFF"/>
                </a:gs>
                <a:gs pos="84000">
                  <a:srgbClr val="FFCCFF"/>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solidFill>
                  <a:sysClr val="windowText" lastClr="000000"/>
                </a:solidFill>
              </a:endParaRPr>
            </a:p>
          </xdr:txBody>
        </xdr:sp>
        <xdr:sp macro="" textlink="">
          <xdr:nvSpPr>
            <xdr:cNvPr id="12" name="TextBox 11">
              <a:extLst>
                <a:ext uri="{FF2B5EF4-FFF2-40B4-BE49-F238E27FC236}">
                  <a16:creationId xmlns:a16="http://schemas.microsoft.com/office/drawing/2014/main" id="{BD438E88-C69D-D1D0-7629-B34E2CD9243B}"/>
                </a:ext>
              </a:extLst>
            </xdr:cNvPr>
            <xdr:cNvSpPr txBox="1"/>
          </xdr:nvSpPr>
          <xdr:spPr>
            <a:xfrm>
              <a:off x="2511489" y="559836"/>
              <a:ext cx="1057469" cy="248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atin typeface="Aptos" panose="020B0004020202020204" pitchFamily="34" charset="0"/>
                </a:rPr>
                <a:t>Total Sales</a:t>
              </a:r>
            </a:p>
          </xdr:txBody>
        </xdr:sp>
        <xdr:sp macro="" textlink="'Data summary'!B7">
          <xdr:nvSpPr>
            <xdr:cNvPr id="15" name="TextBox 14">
              <a:extLst>
                <a:ext uri="{FF2B5EF4-FFF2-40B4-BE49-F238E27FC236}">
                  <a16:creationId xmlns:a16="http://schemas.microsoft.com/office/drawing/2014/main" id="{62143700-D5DE-7591-C653-448BFC59A389}"/>
                </a:ext>
              </a:extLst>
            </xdr:cNvPr>
            <xdr:cNvSpPr txBox="1"/>
          </xdr:nvSpPr>
          <xdr:spPr>
            <a:xfrm>
              <a:off x="2939142" y="905847"/>
              <a:ext cx="1656184"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C4865A-1948-4008-9362-BB7281C7068D}" type="TxLink">
                <a:rPr lang="en-US" sz="2400" b="0" i="0" u="none" strike="noStrike">
                  <a:solidFill>
                    <a:srgbClr val="000000"/>
                  </a:solidFill>
                  <a:latin typeface="Aptos Display" panose="020B0004020202020204" pitchFamily="34" charset="0"/>
                  <a:cs typeface="Calibri"/>
                </a:rPr>
                <a:pPr algn="ctr"/>
                <a:t>₹437,771.00</a:t>
              </a:fld>
              <a:endParaRPr lang="en-US" sz="2400">
                <a:latin typeface="Aptos Display" panose="020B0004020202020204" pitchFamily="34" charset="0"/>
              </a:endParaRPr>
            </a:p>
          </xdr:txBody>
        </xdr:sp>
      </xdr:grpSp>
      <xdr:grpSp>
        <xdr:nvGrpSpPr>
          <xdr:cNvPr id="43" name="Group 42">
            <a:extLst>
              <a:ext uri="{FF2B5EF4-FFF2-40B4-BE49-F238E27FC236}">
                <a16:creationId xmlns:a16="http://schemas.microsoft.com/office/drawing/2014/main" id="{FD0E9FA2-A546-EDDA-BD5A-FA636C7AD2BA}"/>
              </a:ext>
            </a:extLst>
          </xdr:cNvPr>
          <xdr:cNvGrpSpPr/>
        </xdr:nvGrpSpPr>
        <xdr:grpSpPr>
          <a:xfrm>
            <a:off x="5582816" y="567612"/>
            <a:ext cx="2511490" cy="1135225"/>
            <a:chOff x="5582816" y="567612"/>
            <a:chExt cx="2511490" cy="1135225"/>
          </a:xfrm>
        </xdr:grpSpPr>
        <xdr:grpSp>
          <xdr:nvGrpSpPr>
            <xdr:cNvPr id="41" name="Group 40">
              <a:extLst>
                <a:ext uri="{FF2B5EF4-FFF2-40B4-BE49-F238E27FC236}">
                  <a16:creationId xmlns:a16="http://schemas.microsoft.com/office/drawing/2014/main" id="{591CC9AB-4342-FF3E-7F2A-62F7A202AF9B}"/>
                </a:ext>
              </a:extLst>
            </xdr:cNvPr>
            <xdr:cNvGrpSpPr/>
          </xdr:nvGrpSpPr>
          <xdr:grpSpPr>
            <a:xfrm>
              <a:off x="5582816" y="567612"/>
              <a:ext cx="2511490" cy="1135225"/>
              <a:chOff x="5582816" y="567612"/>
              <a:chExt cx="2511490" cy="1135225"/>
            </a:xfrm>
          </xdr:grpSpPr>
          <xdr:sp macro="" textlink="">
            <xdr:nvSpPr>
              <xdr:cNvPr id="11" name="Rectangle: Rounded Corners 10">
                <a:extLst>
                  <a:ext uri="{FF2B5EF4-FFF2-40B4-BE49-F238E27FC236}">
                    <a16:creationId xmlns:a16="http://schemas.microsoft.com/office/drawing/2014/main" id="{09685B4B-70B5-FCFA-6B91-50C024169E71}"/>
                  </a:ext>
                </a:extLst>
              </xdr:cNvPr>
              <xdr:cNvSpPr/>
            </xdr:nvSpPr>
            <xdr:spPr>
              <a:xfrm>
                <a:off x="5582816" y="567612"/>
                <a:ext cx="2511490" cy="1135225"/>
              </a:xfrm>
              <a:prstGeom prst="roundRect">
                <a:avLst/>
              </a:prstGeom>
              <a:gradFill flip="none" rotWithShape="1">
                <a:gsLst>
                  <a:gs pos="0">
                    <a:srgbClr val="CCECFF"/>
                  </a:gs>
                  <a:gs pos="90000">
                    <a:srgbClr val="66FF66"/>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200">
                  <a:solidFill>
                    <a:sysClr val="windowText" lastClr="000000"/>
                  </a:solidFill>
                </a:endParaRPr>
              </a:p>
            </xdr:txBody>
          </xdr:sp>
          <xdr:sp macro="" textlink="">
            <xdr:nvSpPr>
              <xdr:cNvPr id="14" name="TextBox 13">
                <a:extLst>
                  <a:ext uri="{FF2B5EF4-FFF2-40B4-BE49-F238E27FC236}">
                    <a16:creationId xmlns:a16="http://schemas.microsoft.com/office/drawing/2014/main" id="{EC36FC5F-689F-9C60-B9F4-9D9F83E3160A}"/>
                  </a:ext>
                </a:extLst>
              </xdr:cNvPr>
              <xdr:cNvSpPr txBox="1"/>
            </xdr:nvSpPr>
            <xdr:spPr>
              <a:xfrm>
                <a:off x="5582816" y="567612"/>
                <a:ext cx="1057469" cy="248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atin typeface="Aptos" panose="020B0004020202020204" pitchFamily="34" charset="0"/>
                  </a:rPr>
                  <a:t>Total Profit</a:t>
                </a:r>
              </a:p>
            </xdr:txBody>
          </xdr:sp>
        </xdr:grpSp>
        <xdr:sp macro="" textlink="'Data summary'!E7">
          <xdr:nvSpPr>
            <xdr:cNvPr id="16" name="TextBox 15">
              <a:extLst>
                <a:ext uri="{FF2B5EF4-FFF2-40B4-BE49-F238E27FC236}">
                  <a16:creationId xmlns:a16="http://schemas.microsoft.com/office/drawing/2014/main" id="{E512D309-2ED5-E277-275B-87F5A1C7CA31}"/>
                </a:ext>
              </a:extLst>
            </xdr:cNvPr>
            <xdr:cNvSpPr txBox="1"/>
          </xdr:nvSpPr>
          <xdr:spPr>
            <a:xfrm>
              <a:off x="5847184" y="824203"/>
              <a:ext cx="1982754" cy="62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90EF726-73D0-4806-9880-3FC61088FF9E}" type="TxLink">
                <a:rPr lang="en-US" sz="2400" b="0" i="0" u="none" strike="noStrike">
                  <a:solidFill>
                    <a:srgbClr val="000000"/>
                  </a:solidFill>
                  <a:latin typeface="Aptos Display" panose="020B0004020202020204" pitchFamily="34" charset="0"/>
                  <a:ea typeface="+mn-ea"/>
                  <a:cs typeface="Calibri"/>
                </a:rPr>
                <a:pPr marL="0" indent="0" algn="ctr"/>
                <a:t>₹36,963.00</a:t>
              </a:fld>
              <a:endParaRPr lang="en-US" sz="2400" b="0" i="0" u="none" strike="noStrike">
                <a:solidFill>
                  <a:srgbClr val="000000"/>
                </a:solidFill>
                <a:latin typeface="Aptos Display" panose="020B0004020202020204" pitchFamily="34" charset="0"/>
                <a:ea typeface="+mn-ea"/>
                <a:cs typeface="Calibri"/>
              </a:endParaRPr>
            </a:p>
          </xdr:txBody>
        </xdr:sp>
      </xdr:grpSp>
      <xdr:graphicFrame macro="">
        <xdr:nvGraphicFramePr>
          <xdr:cNvPr id="17" name="Chart 16">
            <a:extLst>
              <a:ext uri="{FF2B5EF4-FFF2-40B4-BE49-F238E27FC236}">
                <a16:creationId xmlns:a16="http://schemas.microsoft.com/office/drawing/2014/main" id="{2342E87F-08CD-449B-B1C8-B0DE9AC6AB53}"/>
              </a:ext>
            </a:extLst>
          </xdr:cNvPr>
          <xdr:cNvGraphicFramePr>
            <a:graphicFrameLocks/>
          </xdr:cNvGraphicFramePr>
        </xdr:nvGraphicFramePr>
        <xdr:xfrm>
          <a:off x="1936105" y="1718387"/>
          <a:ext cx="3657600" cy="1828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8" name="Chart 17">
            <a:extLst>
              <a:ext uri="{FF2B5EF4-FFF2-40B4-BE49-F238E27FC236}">
                <a16:creationId xmlns:a16="http://schemas.microsoft.com/office/drawing/2014/main" id="{3F3C5925-4FAE-4A61-B6D1-F000D207CBEF}"/>
              </a:ext>
            </a:extLst>
          </xdr:cNvPr>
          <xdr:cNvGraphicFramePr>
            <a:graphicFrameLocks/>
          </xdr:cNvGraphicFramePr>
        </xdr:nvGraphicFramePr>
        <xdr:xfrm>
          <a:off x="1936105" y="3650602"/>
          <a:ext cx="3657600" cy="1828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0" name="Chart 19">
            <a:extLst>
              <a:ext uri="{FF2B5EF4-FFF2-40B4-BE49-F238E27FC236}">
                <a16:creationId xmlns:a16="http://schemas.microsoft.com/office/drawing/2014/main" id="{C1BFEF37-5C33-4FC3-B446-0CD8C4BFD2FE}"/>
              </a:ext>
            </a:extLst>
          </xdr:cNvPr>
          <xdr:cNvGraphicFramePr>
            <a:graphicFrameLocks/>
          </xdr:cNvGraphicFramePr>
        </xdr:nvGraphicFramePr>
        <xdr:xfrm>
          <a:off x="8794103" y="248816"/>
          <a:ext cx="5155162" cy="279918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1684C1B5-FF8B-47B9-9499-D4D2CB198195}"/>
              </a:ext>
            </a:extLst>
          </xdr:cNvPr>
          <xdr:cNvGraphicFramePr>
            <a:graphicFrameLocks/>
          </xdr:cNvGraphicFramePr>
        </xdr:nvGraphicFramePr>
        <xdr:xfrm>
          <a:off x="8871855" y="3040222"/>
          <a:ext cx="5559491" cy="258146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1" name="Group 30">
            <a:extLst>
              <a:ext uri="{FF2B5EF4-FFF2-40B4-BE49-F238E27FC236}">
                <a16:creationId xmlns:a16="http://schemas.microsoft.com/office/drawing/2014/main" id="{22DD7B14-56AB-7FAC-8FEA-E0906F6A02A8}"/>
              </a:ext>
            </a:extLst>
          </xdr:cNvPr>
          <xdr:cNvGrpSpPr/>
        </xdr:nvGrpSpPr>
        <xdr:grpSpPr>
          <a:xfrm>
            <a:off x="5884116" y="2138265"/>
            <a:ext cx="2286000" cy="2503714"/>
            <a:chOff x="5697504" y="2076061"/>
            <a:chExt cx="2286000" cy="2503714"/>
          </a:xfrm>
        </xdr:grpSpPr>
        <xdr:grpSp>
          <xdr:nvGrpSpPr>
            <xdr:cNvPr id="23" name="Group 22">
              <a:extLst>
                <a:ext uri="{FF2B5EF4-FFF2-40B4-BE49-F238E27FC236}">
                  <a16:creationId xmlns:a16="http://schemas.microsoft.com/office/drawing/2014/main" id="{A5DFBEA6-4384-2E84-4FBC-5583E6424395}"/>
                </a:ext>
              </a:extLst>
            </xdr:cNvPr>
            <xdr:cNvGrpSpPr/>
          </xdr:nvGrpSpPr>
          <xdr:grpSpPr>
            <a:xfrm>
              <a:off x="5697504" y="2076061"/>
              <a:ext cx="2286000" cy="2230016"/>
              <a:chOff x="5541994" y="2006081"/>
              <a:chExt cx="2286000" cy="2230016"/>
            </a:xfrm>
          </xdr:grpSpPr>
          <xdr:grpSp>
            <xdr:nvGrpSpPr>
              <xdr:cNvPr id="21" name="Group 20">
                <a:extLst>
                  <a:ext uri="{FF2B5EF4-FFF2-40B4-BE49-F238E27FC236}">
                    <a16:creationId xmlns:a16="http://schemas.microsoft.com/office/drawing/2014/main" id="{F37B90DF-311A-4B9E-308F-A53C63E9FC6A}"/>
                  </a:ext>
                </a:extLst>
              </xdr:cNvPr>
              <xdr:cNvGrpSpPr/>
            </xdr:nvGrpSpPr>
            <xdr:grpSpPr>
              <a:xfrm>
                <a:off x="5541994" y="2006081"/>
                <a:ext cx="2286000" cy="2057400"/>
                <a:chOff x="5547826" y="2006081"/>
                <a:chExt cx="2286000" cy="2057400"/>
              </a:xfrm>
            </xdr:grpSpPr>
            <xdr:graphicFrame macro="">
              <xdr:nvGraphicFramePr>
                <xdr:cNvPr id="10" name="Chart 9">
                  <a:extLst>
                    <a:ext uri="{FF2B5EF4-FFF2-40B4-BE49-F238E27FC236}">
                      <a16:creationId xmlns:a16="http://schemas.microsoft.com/office/drawing/2014/main" id="{2A3F1CEA-D904-4034-9595-8A7713B1F82F}"/>
                    </a:ext>
                  </a:extLst>
                </xdr:cNvPr>
                <xdr:cNvGraphicFramePr>
                  <a:graphicFrameLocks/>
                </xdr:cNvGraphicFramePr>
              </xdr:nvGraphicFramePr>
              <xdr:xfrm>
                <a:off x="5547826" y="2006081"/>
                <a:ext cx="2286000" cy="2057400"/>
              </xdr:xfrm>
              <a:graphic>
                <a:graphicData uri="http://schemas.openxmlformats.org/drawingml/2006/chart">
                  <c:chart xmlns:c="http://schemas.openxmlformats.org/drawingml/2006/chart" xmlns:r="http://schemas.openxmlformats.org/officeDocument/2006/relationships" r:id="rId5"/>
                </a:graphicData>
              </a:graphic>
            </xdr:graphicFrame>
            <xdr:sp macro="" textlink="'Data summary'!$G$36">
              <xdr:nvSpPr>
                <xdr:cNvPr id="13" name="TextBox 12">
                  <a:extLst>
                    <a:ext uri="{FF2B5EF4-FFF2-40B4-BE49-F238E27FC236}">
                      <a16:creationId xmlns:a16="http://schemas.microsoft.com/office/drawing/2014/main" id="{ED8763EE-0AB7-7B5F-46B4-E0B48A90D32F}"/>
                    </a:ext>
                  </a:extLst>
                </xdr:cNvPr>
                <xdr:cNvSpPr txBox="1"/>
              </xdr:nvSpPr>
              <xdr:spPr>
                <a:xfrm>
                  <a:off x="5547826" y="2760461"/>
                  <a:ext cx="22860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5BED37-4E59-47B2-9311-07CBD28C7098}" type="TxLink">
                    <a:rPr lang="en-US" sz="2400" b="0" i="0" u="none" strike="noStrike">
                      <a:solidFill>
                        <a:srgbClr val="000000"/>
                      </a:solidFill>
                      <a:latin typeface="Aptos Display" panose="020B0004020202020204" pitchFamily="34" charset="0"/>
                      <a:cs typeface="Calibri"/>
                    </a:rPr>
                    <a:pPr algn="ctr"/>
                    <a:t>21.92%</a:t>
                  </a:fld>
                  <a:endParaRPr lang="en-US" sz="2400">
                    <a:latin typeface="Aptos Display" panose="020B0004020202020204" pitchFamily="34" charset="0"/>
                  </a:endParaRPr>
                </a:p>
              </xdr:txBody>
            </xdr:sp>
          </xdr:grpSp>
          <xdr:sp macro="" textlink="'Data summary'!$F$36">
            <xdr:nvSpPr>
              <xdr:cNvPr id="22" name="TextBox 21">
                <a:extLst>
                  <a:ext uri="{FF2B5EF4-FFF2-40B4-BE49-F238E27FC236}">
                    <a16:creationId xmlns:a16="http://schemas.microsoft.com/office/drawing/2014/main" id="{07400398-137F-684D-EAF5-6F7A5B3F8539}"/>
                  </a:ext>
                </a:extLst>
              </xdr:cNvPr>
              <xdr:cNvSpPr txBox="1"/>
            </xdr:nvSpPr>
            <xdr:spPr>
              <a:xfrm>
                <a:off x="5541994" y="3778897"/>
                <a:ext cx="2286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94086F-4097-489A-B5A8-BEE37B9F7994}" type="TxLink">
                  <a:rPr lang="en-US" sz="2000" b="0" i="0" u="none" strike="noStrike">
                    <a:solidFill>
                      <a:srgbClr val="000000"/>
                    </a:solidFill>
                    <a:latin typeface="Aptos Display" panose="020B0004020202020204" pitchFamily="34" charset="0"/>
                    <a:cs typeface="Calibri"/>
                  </a:rPr>
                  <a:pPr algn="ctr"/>
                  <a:t>Printers</a:t>
                </a:fld>
                <a:endParaRPr lang="en-US" sz="2000">
                  <a:latin typeface="Aptos Display" panose="020B0004020202020204" pitchFamily="34" charset="0"/>
                </a:endParaRPr>
              </a:p>
            </xdr:txBody>
          </xdr:sp>
        </xdr:grpSp>
        <xdr:sp macro="" textlink="">
          <xdr:nvSpPr>
            <xdr:cNvPr id="24" name="TextBox 23">
              <a:extLst>
                <a:ext uri="{FF2B5EF4-FFF2-40B4-BE49-F238E27FC236}">
                  <a16:creationId xmlns:a16="http://schemas.microsoft.com/office/drawing/2014/main" id="{8122FE57-0D9C-EB6E-04F6-EDB768A8B396}"/>
                </a:ext>
              </a:extLst>
            </xdr:cNvPr>
            <xdr:cNvSpPr txBox="1"/>
          </xdr:nvSpPr>
          <xdr:spPr>
            <a:xfrm>
              <a:off x="6179586" y="4136571"/>
              <a:ext cx="1376265" cy="443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ptos" panose="020B0004020202020204" pitchFamily="34" charset="0"/>
                </a:rPr>
                <a:t>Max Profit Category</a:t>
              </a:r>
            </a:p>
          </xdr:txBody>
        </xdr:sp>
      </xdr:grpSp>
      <xdr:grpSp>
        <xdr:nvGrpSpPr>
          <xdr:cNvPr id="35" name="Group 34">
            <a:extLst>
              <a:ext uri="{FF2B5EF4-FFF2-40B4-BE49-F238E27FC236}">
                <a16:creationId xmlns:a16="http://schemas.microsoft.com/office/drawing/2014/main" id="{60471103-85ED-9030-175E-16B5631E0CA5}"/>
              </a:ext>
            </a:extLst>
          </xdr:cNvPr>
          <xdr:cNvGrpSpPr/>
        </xdr:nvGrpSpPr>
        <xdr:grpSpPr>
          <a:xfrm>
            <a:off x="6097386" y="4774162"/>
            <a:ext cx="2286000" cy="2488161"/>
            <a:chOff x="5988528" y="4362061"/>
            <a:chExt cx="2286000" cy="2488161"/>
          </a:xfrm>
        </xdr:grpSpPr>
        <xdr:grpSp>
          <xdr:nvGrpSpPr>
            <xdr:cNvPr id="30" name="Group 29">
              <a:extLst>
                <a:ext uri="{FF2B5EF4-FFF2-40B4-BE49-F238E27FC236}">
                  <a16:creationId xmlns:a16="http://schemas.microsoft.com/office/drawing/2014/main" id="{7716B439-4D36-4D2C-69C6-9FD030C1022C}"/>
                </a:ext>
              </a:extLst>
            </xdr:cNvPr>
            <xdr:cNvGrpSpPr/>
          </xdr:nvGrpSpPr>
          <xdr:grpSpPr>
            <a:xfrm>
              <a:off x="5988528" y="4362061"/>
              <a:ext cx="2286000" cy="2284445"/>
              <a:chOff x="5747318" y="4362061"/>
              <a:chExt cx="2286000" cy="2284445"/>
            </a:xfrm>
          </xdr:grpSpPr>
          <xdr:grpSp>
            <xdr:nvGrpSpPr>
              <xdr:cNvPr id="28" name="Group 27">
                <a:extLst>
                  <a:ext uri="{FF2B5EF4-FFF2-40B4-BE49-F238E27FC236}">
                    <a16:creationId xmlns:a16="http://schemas.microsoft.com/office/drawing/2014/main" id="{47A145C1-5F9D-2421-886F-A6C718A209CB}"/>
                  </a:ext>
                </a:extLst>
              </xdr:cNvPr>
              <xdr:cNvGrpSpPr/>
            </xdr:nvGrpSpPr>
            <xdr:grpSpPr>
              <a:xfrm>
                <a:off x="5747318" y="4362061"/>
                <a:ext cx="2286000" cy="2057400"/>
                <a:chOff x="6082882" y="4338735"/>
                <a:chExt cx="2286000" cy="2057400"/>
              </a:xfrm>
              <a:noFill/>
            </xdr:grpSpPr>
            <xdr:graphicFrame macro="">
              <xdr:nvGraphicFramePr>
                <xdr:cNvPr id="25" name="Chart 24">
                  <a:extLst>
                    <a:ext uri="{FF2B5EF4-FFF2-40B4-BE49-F238E27FC236}">
                      <a16:creationId xmlns:a16="http://schemas.microsoft.com/office/drawing/2014/main" id="{4533F14C-AAA2-421C-995F-9029016614F5}"/>
                    </a:ext>
                  </a:extLst>
                </xdr:cNvPr>
                <xdr:cNvGraphicFramePr>
                  <a:graphicFrameLocks/>
                </xdr:cNvGraphicFramePr>
              </xdr:nvGraphicFramePr>
              <xdr:xfrm>
                <a:off x="6082882" y="4338735"/>
                <a:ext cx="2286000" cy="2057400"/>
              </xdr:xfrm>
              <a:graphic>
                <a:graphicData uri="http://schemas.openxmlformats.org/drawingml/2006/chart">
                  <c:chart xmlns:c="http://schemas.openxmlformats.org/drawingml/2006/chart" xmlns:r="http://schemas.openxmlformats.org/officeDocument/2006/relationships" r:id="rId6"/>
                </a:graphicData>
              </a:graphic>
            </xdr:graphicFrame>
            <xdr:sp macro="" textlink="'Data summary'!$G$40">
              <xdr:nvSpPr>
                <xdr:cNvPr id="26" name="TextBox 25">
                  <a:extLst>
                    <a:ext uri="{FF2B5EF4-FFF2-40B4-BE49-F238E27FC236}">
                      <a16:creationId xmlns:a16="http://schemas.microsoft.com/office/drawing/2014/main" id="{885C6C78-A4EC-4193-A0C1-9E82DB82E5C9}"/>
                    </a:ext>
                  </a:extLst>
                </xdr:cNvPr>
                <xdr:cNvSpPr txBox="1"/>
              </xdr:nvSpPr>
              <xdr:spPr>
                <a:xfrm>
                  <a:off x="6082882" y="5093115"/>
                  <a:ext cx="2286000" cy="5486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787E79-9032-4A85-B22F-674CB3D07C6C}" type="TxLink">
                    <a:rPr lang="en-US" sz="2400" b="0" i="0" u="none" strike="noStrike">
                      <a:solidFill>
                        <a:srgbClr val="000000"/>
                      </a:solidFill>
                      <a:latin typeface="Calibri"/>
                      <a:cs typeface="Calibri"/>
                    </a:rPr>
                    <a:pPr algn="ctr"/>
                    <a:t>35.10%</a:t>
                  </a:fld>
                  <a:endParaRPr lang="en-US" sz="2400"/>
                </a:p>
              </xdr:txBody>
            </xdr:sp>
          </xdr:grpSp>
          <xdr:sp macro="" textlink="'Data summary'!$F$40">
            <xdr:nvSpPr>
              <xdr:cNvPr id="29" name="TextBox 28">
                <a:extLst>
                  <a:ext uri="{FF2B5EF4-FFF2-40B4-BE49-F238E27FC236}">
                    <a16:creationId xmlns:a16="http://schemas.microsoft.com/office/drawing/2014/main" id="{9112001A-FAEE-D5CD-0531-AA7A2B363854}"/>
                  </a:ext>
                </a:extLst>
              </xdr:cNvPr>
              <xdr:cNvSpPr txBox="1"/>
            </xdr:nvSpPr>
            <xdr:spPr>
              <a:xfrm>
                <a:off x="5747318" y="6189306"/>
                <a:ext cx="2286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391907-343B-430B-A780-54340F337311}" type="TxLink">
                  <a:rPr lang="en-US" sz="2000" b="0" i="0" u="none" strike="noStrike">
                    <a:solidFill>
                      <a:srgbClr val="000000"/>
                    </a:solidFill>
                    <a:latin typeface="Aptos Display" panose="020B0004020202020204" pitchFamily="34" charset="0"/>
                    <a:cs typeface="Calibri"/>
                  </a:rPr>
                  <a:pPr algn="ctr"/>
                  <a:t>Furnishings</a:t>
                </a:fld>
                <a:endParaRPr lang="en-US" sz="2000">
                  <a:latin typeface="Aptos Display" panose="020B0004020202020204" pitchFamily="34" charset="0"/>
                </a:endParaRPr>
              </a:p>
            </xdr:txBody>
          </xdr:sp>
        </xdr:grpSp>
        <xdr:sp macro="" textlink="">
          <xdr:nvSpPr>
            <xdr:cNvPr id="33" name="TextBox 32">
              <a:extLst>
                <a:ext uri="{FF2B5EF4-FFF2-40B4-BE49-F238E27FC236}">
                  <a16:creationId xmlns:a16="http://schemas.microsoft.com/office/drawing/2014/main" id="{F2B4245E-7823-2DAF-E46E-FAE7F91006E0}"/>
                </a:ext>
              </a:extLst>
            </xdr:cNvPr>
            <xdr:cNvSpPr txBox="1"/>
          </xdr:nvSpPr>
          <xdr:spPr>
            <a:xfrm>
              <a:off x="5988528" y="6393022"/>
              <a:ext cx="22860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latin typeface="Aptos" panose="020B0004020202020204" pitchFamily="34" charset="0"/>
                </a:rPr>
                <a:t>Max Loss Category</a:t>
              </a:r>
            </a:p>
          </xdr:txBody>
        </xdr:sp>
      </xdr:grpSp>
      <xdr:graphicFrame macro="">
        <xdr:nvGraphicFramePr>
          <xdr:cNvPr id="37" name="Chart 36">
            <a:extLst>
              <a:ext uri="{FF2B5EF4-FFF2-40B4-BE49-F238E27FC236}">
                <a16:creationId xmlns:a16="http://schemas.microsoft.com/office/drawing/2014/main" id="{F0370B9D-E5FB-40CD-BDE1-AAC21E174292}"/>
              </a:ext>
            </a:extLst>
          </xdr:cNvPr>
          <xdr:cNvGraphicFramePr>
            <a:graphicFrameLocks/>
          </xdr:cNvGraphicFramePr>
        </xdr:nvGraphicFramePr>
        <xdr:xfrm>
          <a:off x="1936105" y="5582817"/>
          <a:ext cx="3638938" cy="189722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0</xdr:col>
      <xdr:colOff>0</xdr:colOff>
      <xdr:row>11</xdr:row>
      <xdr:rowOff>116632</xdr:rowOff>
    </xdr:from>
    <xdr:to>
      <xdr:col>3</xdr:col>
      <xdr:colOff>590941</xdr:colOff>
      <xdr:row>22</xdr:row>
      <xdr:rowOff>38876</xdr:rowOff>
    </xdr:to>
    <mc:AlternateContent xmlns:mc="http://schemas.openxmlformats.org/markup-compatibility/2006">
      <mc:Choice xmlns:a14="http://schemas.microsoft.com/office/drawing/2010/main" Requires="a14">
        <xdr:graphicFrame macro="">
          <xdr:nvGraphicFramePr>
            <xdr:cNvPr id="38" name="Month">
              <a:extLst>
                <a:ext uri="{FF2B5EF4-FFF2-40B4-BE49-F238E27FC236}">
                  <a16:creationId xmlns:a16="http://schemas.microsoft.com/office/drawing/2014/main" id="{669A9879-6B41-4CC1-B265-EECFF7D808B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1990530"/>
              <a:ext cx="1928329" cy="1974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15551</xdr:colOff>
      <xdr:row>31</xdr:row>
      <xdr:rowOff>132183</xdr:rowOff>
    </xdr:from>
    <xdr:to>
      <xdr:col>24</xdr:col>
      <xdr:colOff>62205</xdr:colOff>
      <xdr:row>42</xdr:row>
      <xdr:rowOff>46653</xdr:rowOff>
    </xdr:to>
    <xdr:graphicFrame macro="">
      <xdr:nvGraphicFramePr>
        <xdr:cNvPr id="39" name="Chart 38">
          <a:extLst>
            <a:ext uri="{FF2B5EF4-FFF2-40B4-BE49-F238E27FC236}">
              <a16:creationId xmlns:a16="http://schemas.microsoft.com/office/drawing/2014/main" id="{AB6AB6A7-ADBA-4D16-89FB-25ED82C68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81644</xdr:colOff>
      <xdr:row>4</xdr:row>
      <xdr:rowOff>0</xdr:rowOff>
    </xdr:from>
    <xdr:to>
      <xdr:col>3</xdr:col>
      <xdr:colOff>408215</xdr:colOff>
      <xdr:row>9</xdr:row>
      <xdr:rowOff>93306</xdr:rowOff>
    </xdr:to>
    <xdr:grpSp>
      <xdr:nvGrpSpPr>
        <xdr:cNvPr id="56" name="Group 55">
          <a:extLst>
            <a:ext uri="{FF2B5EF4-FFF2-40B4-BE49-F238E27FC236}">
              <a16:creationId xmlns:a16="http://schemas.microsoft.com/office/drawing/2014/main" id="{37D060C5-D477-38FC-3DC3-DC70EB7E32CE}"/>
            </a:ext>
          </a:extLst>
        </xdr:cNvPr>
        <xdr:cNvGrpSpPr/>
      </xdr:nvGrpSpPr>
      <xdr:grpSpPr>
        <a:xfrm>
          <a:off x="206052" y="567612"/>
          <a:ext cx="1539551" cy="1026367"/>
          <a:chOff x="229379" y="287694"/>
          <a:chExt cx="1539551" cy="1026367"/>
        </a:xfrm>
      </xdr:grpSpPr>
      <xdr:sp macro="" textlink="">
        <xdr:nvSpPr>
          <xdr:cNvPr id="45" name="TextBox 44">
            <a:extLst>
              <a:ext uri="{FF2B5EF4-FFF2-40B4-BE49-F238E27FC236}">
                <a16:creationId xmlns:a16="http://schemas.microsoft.com/office/drawing/2014/main" id="{FBD26824-39C4-6A71-80EB-7E7F8B30F574}"/>
              </a:ext>
            </a:extLst>
          </xdr:cNvPr>
          <xdr:cNvSpPr txBox="1"/>
        </xdr:nvSpPr>
        <xdr:spPr>
          <a:xfrm>
            <a:off x="229379" y="668694"/>
            <a:ext cx="1539551" cy="645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XYZ.com</a:t>
            </a:r>
          </a:p>
        </xdr:txBody>
      </xdr:sp>
      <xdr:sp macro="" textlink="">
        <xdr:nvSpPr>
          <xdr:cNvPr id="55" name="Hexagon 54">
            <a:extLst>
              <a:ext uri="{FF2B5EF4-FFF2-40B4-BE49-F238E27FC236}">
                <a16:creationId xmlns:a16="http://schemas.microsoft.com/office/drawing/2014/main" id="{D7A45701-0E78-41BC-33C1-C2766BDB90C5}"/>
              </a:ext>
            </a:extLst>
          </xdr:cNvPr>
          <xdr:cNvSpPr/>
        </xdr:nvSpPr>
        <xdr:spPr>
          <a:xfrm>
            <a:off x="742562" y="287694"/>
            <a:ext cx="513184" cy="466530"/>
          </a:xfrm>
          <a:prstGeom prst="hexagon">
            <a:avLst/>
          </a:prstGeom>
          <a:no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Jalota" refreshedDate="45534.775461921294" createdVersion="8" refreshedVersion="8" minRefreshableVersion="3" recordCount="1500" xr:uid="{7484EC58-766B-4953-98AC-6913C8B8B570}">
  <cacheSource type="worksheet">
    <worksheetSource name="Sales"/>
  </cacheSource>
  <cacheFields count="22">
    <cacheField name="Order ID" numFmtId="0">
      <sharedItems/>
    </cacheField>
    <cacheField name="Amount" numFmtId="0">
      <sharedItems containsSemiMixedTypes="0" containsString="0" containsNumber="1" containsInteger="1" minValue="4" maxValue="5729"/>
    </cacheField>
    <cacheField name="Profit" numFmtId="0">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acheField>
    <cacheField name="Order Date" numFmtId="165">
      <sharedItems containsSemiMixedTypes="0" containsNonDate="0" containsDate="1" containsString="0" minDate="2018-01-01T00:00:00" maxDate="2019-01-01T00:00:00"/>
    </cacheField>
    <cacheField name="CustomerName" numFmtId="165">
      <sharedItems count="336">
        <s v="Bhawna"/>
        <s v="Harivansh"/>
        <s v="Shiva"/>
        <s v="Sarita"/>
        <s v="Vrinda"/>
        <s v="Lalita"/>
        <s v="Noopur"/>
        <s v="Sanjna"/>
        <s v="Kirti"/>
        <s v="Kushal"/>
        <s v="Ekta"/>
        <s v="Vishakha"/>
        <s v="Gopal"/>
        <s v="Mohan"/>
        <s v="Madhav"/>
        <s v="Nida"/>
        <s v="Madan Mohan"/>
        <s v="Monisha"/>
        <s v="Gaurav"/>
        <s v="Arindam"/>
        <s v="Jay"/>
        <s v="Shruti"/>
        <s v="Devendra"/>
        <s v="Snel"/>
        <s v="Patil"/>
        <s v="Aastha"/>
        <s v="Sheetal"/>
        <s v="Surabhi"/>
        <s v="Pooja"/>
        <s v="Akshay"/>
        <s v="Parth"/>
        <s v="Mane"/>
        <s v="Shrichand"/>
        <s v="Saptadeep"/>
        <s v="Hitesh"/>
        <s v="Vini"/>
        <s v="Megha"/>
        <s v="Sauptik"/>
        <s v="Manju"/>
        <s v="Wale"/>
        <s v="Shourya"/>
        <s v="Dinesh"/>
        <s v="Mansi"/>
        <s v="Savi"/>
        <s v="Sujay"/>
        <s v="Shardul"/>
        <s v="Sudhir"/>
        <s v="Madhulika"/>
        <s v="Sanjana"/>
        <s v="Paridhi"/>
        <s v="Nripraj"/>
        <s v="Aryan"/>
        <s v="Vikash"/>
        <s v="Stuti"/>
        <s v="Rohit"/>
        <s v="Aarushi"/>
        <s v="Parishi"/>
        <s v="Anand"/>
        <s v="Anudeep"/>
        <s v="Yohann"/>
        <s v="Saloni"/>
        <s v="Sudevi"/>
        <s v="Mahima"/>
        <s v="Girase"/>
        <s v="Aditi"/>
        <s v="Arpita"/>
        <s v="Vijay"/>
        <s v="Anjali"/>
        <s v="Arti"/>
        <s v="Kajal"/>
        <s v="Ameesha"/>
        <s v="Anurag"/>
        <s v="Kanak"/>
        <s v="Tanvi"/>
        <s v="Shreya"/>
        <s v="Hazel"/>
        <s v="Abhishek"/>
        <s v="Parna"/>
        <s v="Soumyabrata"/>
        <s v="Hitika"/>
        <s v="Farah"/>
        <s v="Pranjali"/>
        <s v="Riya"/>
        <s v="Rishabh"/>
        <s v="Ajay"/>
        <s v="Priyanka"/>
        <s v="Atharv"/>
        <s v="Mhatre"/>
        <s v="Mukesh"/>
        <s v="Vaibhav"/>
        <s v="Pinky"/>
        <s v="Tulika"/>
        <s v="Shweta"/>
        <s v="Krutika"/>
        <s v="Amlan"/>
        <s v="Chirag"/>
        <s v="Rhea"/>
        <s v="Tushina"/>
        <s v="Manish"/>
        <s v="Mrinal"/>
        <s v="Priyanshu"/>
        <s v="Asish"/>
        <s v="Apsingekar"/>
        <s v="Shatayu"/>
        <s v="Soumya"/>
        <s v="Harsh"/>
        <s v="Jahan"/>
        <s v="Akancha"/>
        <s v="Sonakshi"/>
        <s v="Kishwar"/>
        <s v="Anita"/>
        <s v="Charika"/>
        <s v="Ramesh"/>
        <s v="Muskan"/>
        <s v="Chandni"/>
        <s v="Rohan"/>
        <s v="Phalguni"/>
        <s v="Sweta"/>
        <s v="Aniket"/>
        <s v="Sukrith"/>
        <s v="Monica"/>
        <s v="Ayush"/>
        <s v="Jitesh"/>
        <s v="Pranav"/>
        <s v="Abhijeet"/>
        <s v="Shivanshu"/>
        <s v="Prashant"/>
        <s v="Kasheen"/>
        <s v="Tejeswini"/>
        <s v="Aishwarya"/>
        <s v="Jesal"/>
        <s v="Nikita"/>
        <s v="Shefali"/>
        <s v="Amisha"/>
        <s v="Harshita"/>
        <s v="Brijesh"/>
        <s v="Divyeta"/>
        <s v="Uudhav"/>
        <s v="Ankit"/>
        <s v="Amit"/>
        <s v="Aman"/>
        <s v="Shubham"/>
        <s v="Vivek"/>
        <s v="Vandana"/>
        <s v="Dashyam"/>
        <s v="Bhargav"/>
        <s v="Sandeep"/>
        <s v="Moumita"/>
        <s v="Palak"/>
        <s v="Bhaggyasree"/>
        <s v="Sabah"/>
        <s v="Namrata"/>
        <s v="Sharda"/>
        <s v="Shishu"/>
        <s v="Surbhi"/>
        <s v="Maithilee"/>
        <s v="Sonal"/>
        <s v="Ankur"/>
        <s v="Bathina"/>
        <s v="Aayushi"/>
        <s v="Aditya"/>
        <s v="Shikhar"/>
        <s v="Arsheen"/>
        <s v="Avish"/>
        <s v="Atul"/>
        <s v="Sathya"/>
        <s v="Manshul"/>
        <s v="Ankita"/>
        <s v="Sahil"/>
        <s v="Oshin"/>
        <s v="Shivani"/>
        <s v="Deepak"/>
        <s v="Turumella"/>
        <s v="Mrunal"/>
        <s v="Navdeep"/>
        <s v="Bhavna"/>
        <s v="Pratyusmita"/>
        <s v="Manjiri"/>
        <s v="Sakshi"/>
        <s v="Sneha"/>
        <s v="Soodesh"/>
        <s v="Kartik"/>
        <s v="Pournamasi"/>
        <s v="Komal"/>
        <s v="Sukruta"/>
        <s v="Yaanvi"/>
        <s v="Nidhi"/>
        <s v="Divsha"/>
        <s v="Nishant"/>
        <s v="Amruta"/>
        <s v="Yogesh"/>
        <s v="Dhirajendu"/>
        <s v="Shubhi"/>
        <s v="Aayush"/>
        <s v="Divyansh"/>
        <s v="Mayank"/>
        <s v="Rutuja"/>
        <s v="Karandeep"/>
        <s v="Mitali"/>
        <s v="Kritika"/>
        <s v="Mousam"/>
        <s v="Ginny"/>
        <s v="Ashmeet"/>
        <s v="Suman"/>
        <s v="Swetha"/>
        <s v="Shivam"/>
        <s v="Subhashree"/>
        <s v="Diwakar"/>
        <s v="Dipali"/>
        <s v="Geetanjali"/>
        <s v="Kartikay"/>
        <s v="Shivangi"/>
        <s v="Anmol"/>
        <s v="Saurabh"/>
        <s v="Sukant"/>
        <s v="Ishpreet"/>
        <s v="Siddharth"/>
        <s v="Omkar"/>
        <s v="Manibalan"/>
        <s v="Divyeshkumar"/>
        <s v="Pradeep"/>
        <s v="Ritu"/>
        <s v="Mugdha"/>
        <s v="Nitant"/>
        <s v="Nandita"/>
        <s v="Trupti"/>
        <s v="Kalyani"/>
        <s v="Mukund"/>
        <s v="Ishit"/>
        <s v="Hemant"/>
        <s v="Anchal"/>
        <s v="Sanjova"/>
        <s v="Adhvaita"/>
        <s v="Vaibhavi"/>
        <s v="Bharat"/>
        <s v="Swati"/>
        <s v="Meghana"/>
        <s v="Aakanksha"/>
        <s v="Samiksha"/>
        <s v="Daksh"/>
        <s v="Akash"/>
        <s v="Rashmi"/>
        <s v="Masurkar"/>
        <s v="Jayanti"/>
        <s v="Sanjay"/>
        <s v="Jesslyn"/>
        <s v="Akshat"/>
        <s v="Ashwin"/>
        <s v="Aparajita"/>
        <s v="Yash"/>
        <s v="Ananya"/>
        <s v="Snehal"/>
        <s v="Swapnil"/>
        <s v="Rahul"/>
        <s v="Preksha"/>
        <s v="Suraj"/>
        <s v="Sudheer"/>
        <s v="Aromal"/>
        <s v="Shantanu"/>
        <s v="Neha"/>
        <s v="Ashmi"/>
        <s v="Dheeraj"/>
        <s v="Prajakta"/>
        <s v="Amol"/>
        <s v="Smriti"/>
        <s v="Parnavi"/>
        <s v="Pratiksha"/>
        <s v="Parakh"/>
        <s v="Sandra"/>
        <s v="K"/>
        <s v="Teena"/>
        <s v="Nirja"/>
        <s v="Vineet"/>
        <s v="Abhijit"/>
        <s v="Avni"/>
        <s v="Sanskriti"/>
        <s v="Anisha"/>
        <s v="Bhutekar"/>
        <s v="Anubhaw"/>
        <s v="Gunjal"/>
        <s v="Krishna"/>
        <s v="Chayanika"/>
        <s v="Subhasmita"/>
        <s v="Raksha"/>
        <s v="Syed"/>
        <s v="Suhani"/>
        <s v="Apoorv"/>
        <s v="Jaideep"/>
        <s v="Swetlana"/>
        <s v="Shreyshi"/>
        <s v="Noshiba"/>
        <s v="Rane"/>
        <s v="Piyam"/>
        <s v="Arun"/>
        <s v="Lisha"/>
        <s v="Chetan"/>
        <s v="Sagar"/>
        <s v="Pearl"/>
        <s v="Shyam"/>
        <s v="Akshata"/>
        <s v="Bhishm"/>
        <s v="Duhita"/>
        <s v="Utkarsh"/>
        <s v="Inderpreet"/>
        <s v="Kshitij"/>
        <s v="Shaily"/>
        <s v="Utsav"/>
        <s v="Bhosale"/>
        <s v="Sidharth"/>
        <s v="Parin"/>
        <s v="Sajal"/>
        <s v="Apoorva"/>
        <s v="Nikhil"/>
        <s v="Srishti"/>
        <s v="Tejas"/>
        <s v="Nishi"/>
        <s v="Gunjan"/>
        <s v="Kiran"/>
        <s v="Jaydeep"/>
        <s v="Rachna"/>
        <s v="Dhanraj"/>
        <s v="Tanushree"/>
        <s v="Manisha"/>
        <s v="Sumeet"/>
        <s v="Akanksha"/>
        <s v="Chikku"/>
        <s v="Praneet"/>
        <s v="Paromita"/>
        <s v="Piyali"/>
        <s v="Ashvini"/>
        <s v="Hrisheekesh"/>
        <s v="Divyansha"/>
        <s v="Vipul"/>
        <s v="Hemangi"/>
        <s v="Monu"/>
        <s v="Shreyoshe"/>
      </sharedItems>
    </cacheField>
    <cacheField name="State" numFmtId="165">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165">
      <sharedItems count="25">
        <s v="Indore"/>
        <s v="Mathura"/>
        <s v="Pune"/>
        <s v="Bangalore"/>
        <s v="Mumbai"/>
        <s v="Kashmir"/>
        <s v="Kohima"/>
        <s v="Prayagraj"/>
        <s v="Jaipur"/>
        <s v="Ahmedabad"/>
        <s v="Lucknow"/>
        <s v="Delhi"/>
        <s v="Hyderabad"/>
        <s v="Thiruvananthapuram"/>
        <s v="Simla"/>
        <s v="Patna"/>
        <s v="Chandigarh"/>
        <s v="Surat"/>
        <s v="Bhopal"/>
        <s v="Chennai"/>
        <s v="Goa"/>
        <s v="Kolkata"/>
        <s v="Amritsar"/>
        <s v="Udaipur"/>
        <s v="Gangtok"/>
      </sharedItems>
    </cacheField>
    <cacheField name="Month" numFmtId="164">
      <sharedItems count="12">
        <s v="Apr"/>
        <s v="Oct"/>
        <s v="Jan"/>
        <s v="Mar"/>
        <s v="Nov"/>
        <s v="Jun"/>
        <s v="Dec"/>
        <s v="Aug"/>
        <s v="Sep"/>
        <s v="Jul"/>
        <s v="Feb"/>
        <s v="May"/>
      </sharedItems>
    </cacheField>
    <cacheField name="True_Profit" numFmtId="167">
      <sharedItems containsSemiMixedTypes="0" containsString="0" containsNumber="1" containsInteger="1" minValue="0" maxValue="1864"/>
    </cacheField>
    <cacheField name="True_Loss" numFmtId="167">
      <sharedItems containsSemiMixedTypes="0" containsString="0" containsNumber="1" containsInteger="1" minValue="-1981" maxValue="0"/>
    </cacheField>
    <cacheField name="Profit Percentage" numFmtId="0" formula="Profit/Amount" databaseField="0"/>
    <cacheField name="Profit Percentage Category Wise" numFmtId="0" formula="Profit/Amount" databaseField="0"/>
    <cacheField name="maximum profit" numFmtId="0" formula="MAX(Profit)" databaseField="0"/>
    <cacheField name="profit percent" numFmtId="0" formula="Profit/Amount" databaseField="0"/>
    <cacheField name="Profit or Loss" numFmtId="0" formula="IF(Profit&lt;0,&quot;Loss&quot;,&quot;Profit&quot;)" databaseField="0"/>
    <cacheField name="P" numFmtId="0" formula="IF(Profit&gt;0,Profit,0)" databaseField="0"/>
    <cacheField name="true profit" numFmtId="0" formula="IF(Profit&gt;0,Profit,0)" databaseField="0"/>
    <cacheField name="true loss" numFmtId="0" formula=" IF(Profit&lt;0,Profit*-1,0)" databaseField="0"/>
  </cacheFields>
  <extLst>
    <ext xmlns:x14="http://schemas.microsoft.com/office/spreadsheetml/2009/9/main" uri="{725AE2AE-9491-48be-B2B4-4EB974FC3084}">
      <x14:pivotCacheDefinition pivotCacheId="1896765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s v="COD"/>
    <d v="2018-04-06T00:00:00"/>
    <x v="0"/>
    <x v="0"/>
    <x v="0"/>
    <x v="0"/>
    <n v="658"/>
    <n v="0"/>
  </r>
  <r>
    <s v="B-26055"/>
    <n v="5729"/>
    <n v="64"/>
    <n v="14"/>
    <x v="1"/>
    <x v="1"/>
    <s v="EMI"/>
    <d v="2018-10-03T00:00:00"/>
    <x v="1"/>
    <x v="1"/>
    <x v="1"/>
    <x v="1"/>
    <n v="64"/>
    <n v="0"/>
  </r>
  <r>
    <s v="B-25955"/>
    <n v="2927"/>
    <n v="146"/>
    <n v="8"/>
    <x v="1"/>
    <x v="2"/>
    <s v="EMI"/>
    <d v="2018-01-16T00:00:00"/>
    <x v="2"/>
    <x v="2"/>
    <x v="2"/>
    <x v="2"/>
    <n v="146"/>
    <n v="0"/>
  </r>
  <r>
    <s v="B-26093"/>
    <n v="2847"/>
    <n v="712"/>
    <n v="8"/>
    <x v="0"/>
    <x v="3"/>
    <s v="Credit Card"/>
    <d v="2018-03-27T00:00:00"/>
    <x v="3"/>
    <x v="2"/>
    <x v="2"/>
    <x v="3"/>
    <n v="712"/>
    <n v="0"/>
  </r>
  <r>
    <s v="B-25602"/>
    <n v="2617"/>
    <n v="1151"/>
    <n v="4"/>
    <x v="0"/>
    <x v="4"/>
    <s v="Credit Card"/>
    <d v="2018-01-04T00:00:00"/>
    <x v="4"/>
    <x v="2"/>
    <x v="2"/>
    <x v="2"/>
    <n v="1151"/>
    <n v="0"/>
  </r>
  <r>
    <s v="B-25881"/>
    <n v="2244"/>
    <n v="247"/>
    <n v="4"/>
    <x v="2"/>
    <x v="5"/>
    <s v="Credit Card"/>
    <d v="2018-11-25T00:00:00"/>
    <x v="5"/>
    <x v="1"/>
    <x v="1"/>
    <x v="4"/>
    <n v="247"/>
    <n v="0"/>
  </r>
  <r>
    <s v="B-25696"/>
    <n v="275"/>
    <n v="-275"/>
    <n v="4"/>
    <x v="2"/>
    <x v="6"/>
    <s v="COD"/>
    <d v="2018-06-21T00:00:00"/>
    <x v="6"/>
    <x v="3"/>
    <x v="3"/>
    <x v="5"/>
    <n v="0"/>
    <n v="-275"/>
  </r>
  <r>
    <s v="B-25687"/>
    <n v="387"/>
    <n v="-213"/>
    <n v="5"/>
    <x v="2"/>
    <x v="6"/>
    <s v="UPI"/>
    <d v="2018-11-06T00:00:00"/>
    <x v="7"/>
    <x v="2"/>
    <x v="4"/>
    <x v="4"/>
    <n v="0"/>
    <n v="-213"/>
  </r>
  <r>
    <s v="B-25643"/>
    <n v="50"/>
    <n v="-44"/>
    <n v="2"/>
    <x v="2"/>
    <x v="7"/>
    <s v="UPI"/>
    <d v="2018-04-29T00:00:00"/>
    <x v="8"/>
    <x v="4"/>
    <x v="5"/>
    <x v="0"/>
    <n v="0"/>
    <n v="-44"/>
  </r>
  <r>
    <s v="B-25851"/>
    <n v="135"/>
    <n v="-54"/>
    <n v="5"/>
    <x v="2"/>
    <x v="8"/>
    <s v="COD"/>
    <d v="2018-06-11T00:00:00"/>
    <x v="9"/>
    <x v="5"/>
    <x v="6"/>
    <x v="5"/>
    <n v="0"/>
    <n v="-54"/>
  </r>
  <r>
    <s v="B-25703"/>
    <n v="231"/>
    <n v="-190"/>
    <n v="9"/>
    <x v="2"/>
    <x v="7"/>
    <s v="COD"/>
    <d v="2018-06-28T00:00:00"/>
    <x v="10"/>
    <x v="0"/>
    <x v="0"/>
    <x v="5"/>
    <n v="0"/>
    <n v="-190"/>
  </r>
  <r>
    <s v="B-25887"/>
    <n v="2125"/>
    <n v="-234"/>
    <n v="6"/>
    <x v="0"/>
    <x v="3"/>
    <s v="EMI"/>
    <d v="2018-01-12T00:00:00"/>
    <x v="11"/>
    <x v="1"/>
    <x v="7"/>
    <x v="2"/>
    <n v="0"/>
    <n v="-234"/>
  </r>
  <r>
    <s v="B-25923"/>
    <n v="3873"/>
    <n v="-891"/>
    <n v="6"/>
    <x v="0"/>
    <x v="4"/>
    <s v="Credit Card"/>
    <d v="2018-12-27T00:00:00"/>
    <x v="12"/>
    <x v="2"/>
    <x v="4"/>
    <x v="6"/>
    <n v="0"/>
    <n v="-891"/>
  </r>
  <r>
    <s v="B-25756"/>
    <n v="729"/>
    <n v="-492"/>
    <n v="5"/>
    <x v="1"/>
    <x v="2"/>
    <s v="UPI"/>
    <d v="2018-08-20T00:00:00"/>
    <x v="13"/>
    <x v="2"/>
    <x v="4"/>
    <x v="7"/>
    <n v="0"/>
    <n v="-492"/>
  </r>
  <r>
    <s v="B-25761"/>
    <n v="2188"/>
    <n v="1050"/>
    <n v="5"/>
    <x v="1"/>
    <x v="2"/>
    <s v="Credit Card"/>
    <d v="2018-08-25T00:00:00"/>
    <x v="14"/>
    <x v="1"/>
    <x v="1"/>
    <x v="7"/>
    <n v="1050"/>
    <n v="0"/>
  </r>
  <r>
    <s v="B-25655"/>
    <n v="6"/>
    <n v="-3"/>
    <n v="1"/>
    <x v="2"/>
    <x v="7"/>
    <s v="UPI"/>
    <d v="2018-11-05T00:00:00"/>
    <x v="15"/>
    <x v="0"/>
    <x v="0"/>
    <x v="4"/>
    <n v="0"/>
    <n v="-3"/>
  </r>
  <r>
    <s v="B-25786"/>
    <n v="1854"/>
    <n v="433"/>
    <n v="5"/>
    <x v="1"/>
    <x v="2"/>
    <s v="Credit Card"/>
    <d v="2018-09-19T00:00:00"/>
    <x v="16"/>
    <x v="1"/>
    <x v="1"/>
    <x v="8"/>
    <n v="433"/>
    <n v="0"/>
  </r>
  <r>
    <s v="B-26095"/>
    <n v="6"/>
    <n v="1"/>
    <n v="1"/>
    <x v="2"/>
    <x v="8"/>
    <s v="UPI"/>
    <d v="2018-03-28T00:00:00"/>
    <x v="17"/>
    <x v="6"/>
    <x v="8"/>
    <x v="3"/>
    <n v="1"/>
    <n v="0"/>
  </r>
  <r>
    <s v="B-25853"/>
    <n v="2093"/>
    <n v="721"/>
    <n v="5"/>
    <x v="1"/>
    <x v="1"/>
    <s v="Credit Card"/>
    <d v="2018-08-11T00:00:00"/>
    <x v="18"/>
    <x v="7"/>
    <x v="9"/>
    <x v="7"/>
    <n v="721"/>
    <n v="0"/>
  </r>
  <r>
    <s v="B-25735"/>
    <n v="7"/>
    <n v="-1"/>
    <n v="2"/>
    <x v="2"/>
    <x v="9"/>
    <s v="UPI"/>
    <d v="2018-07-30T00:00:00"/>
    <x v="19"/>
    <x v="1"/>
    <x v="10"/>
    <x v="9"/>
    <n v="0"/>
    <n v="-1"/>
  </r>
  <r>
    <s v="B-25910"/>
    <n v="1622"/>
    <n v="-624"/>
    <n v="5"/>
    <x v="1"/>
    <x v="10"/>
    <s v="Credit Card"/>
    <d v="2018-12-14T00:00:00"/>
    <x v="20"/>
    <x v="8"/>
    <x v="11"/>
    <x v="6"/>
    <n v="0"/>
    <n v="-624"/>
  </r>
  <r>
    <s v="B-25950"/>
    <n v="1622"/>
    <n v="95"/>
    <n v="5"/>
    <x v="0"/>
    <x v="3"/>
    <s v="Credit Card"/>
    <d v="2018-01-13T00:00:00"/>
    <x v="21"/>
    <x v="0"/>
    <x v="0"/>
    <x v="2"/>
    <n v="95"/>
    <n v="0"/>
  </r>
  <r>
    <s v="B-25744"/>
    <n v="373"/>
    <n v="254"/>
    <n v="6"/>
    <x v="0"/>
    <x v="3"/>
    <s v="UPI"/>
    <d v="2018-08-08T00:00:00"/>
    <x v="22"/>
    <x v="9"/>
    <x v="12"/>
    <x v="7"/>
    <n v="254"/>
    <n v="0"/>
  </r>
  <r>
    <s v="B-25845"/>
    <n v="82"/>
    <n v="-33"/>
    <n v="4"/>
    <x v="2"/>
    <x v="8"/>
    <s v="COD"/>
    <d v="2018-03-11T00:00:00"/>
    <x v="23"/>
    <x v="10"/>
    <x v="13"/>
    <x v="3"/>
    <n v="0"/>
    <n v="-33"/>
  </r>
  <r>
    <s v="B-26001"/>
    <n v="8"/>
    <n v="2"/>
    <n v="2"/>
    <x v="2"/>
    <x v="9"/>
    <s v="UPI"/>
    <d v="2018-07-02T00:00:00"/>
    <x v="24"/>
    <x v="8"/>
    <x v="11"/>
    <x v="9"/>
    <n v="2"/>
    <n v="0"/>
  </r>
  <r>
    <s v="B-25830"/>
    <n v="1954"/>
    <n v="782"/>
    <n v="3"/>
    <x v="0"/>
    <x v="4"/>
    <s v="Credit Card"/>
    <d v="2018-10-26T00:00:00"/>
    <x v="25"/>
    <x v="11"/>
    <x v="14"/>
    <x v="1"/>
    <n v="782"/>
    <n v="0"/>
  </r>
  <r>
    <s v="B-25842"/>
    <n v="1543"/>
    <n v="370"/>
    <n v="8"/>
    <x v="0"/>
    <x v="3"/>
    <s v="Credit Card"/>
    <d v="2018-02-11T00:00:00"/>
    <x v="26"/>
    <x v="2"/>
    <x v="2"/>
    <x v="10"/>
    <n v="370"/>
    <n v="0"/>
  </r>
  <r>
    <s v="B-25778"/>
    <n v="1506"/>
    <n v="-266"/>
    <n v="6"/>
    <x v="0"/>
    <x v="3"/>
    <s v="Credit Card"/>
    <d v="2018-11-09T00:00:00"/>
    <x v="27"/>
    <x v="2"/>
    <x v="4"/>
    <x v="4"/>
    <n v="0"/>
    <n v="-266"/>
  </r>
  <r>
    <s v="B-25686"/>
    <n v="1829"/>
    <n v="-56"/>
    <n v="6"/>
    <x v="1"/>
    <x v="10"/>
    <s v="Credit Card"/>
    <d v="2018-11-06T00:00:00"/>
    <x v="28"/>
    <x v="11"/>
    <x v="14"/>
    <x v="4"/>
    <n v="0"/>
    <n v="-56"/>
  </r>
  <r>
    <s v="B-25754"/>
    <n v="9"/>
    <n v="-1"/>
    <n v="3"/>
    <x v="2"/>
    <x v="9"/>
    <s v="UPI"/>
    <d v="2018-08-18T00:00:00"/>
    <x v="29"/>
    <x v="12"/>
    <x v="15"/>
    <x v="7"/>
    <n v="0"/>
    <n v="-1"/>
  </r>
  <r>
    <s v="B-26048"/>
    <n v="1461"/>
    <n v="202"/>
    <n v="5"/>
    <x v="1"/>
    <x v="10"/>
    <s v="EMI"/>
    <d v="2018-04-03T00:00:00"/>
    <x v="30"/>
    <x v="2"/>
    <x v="2"/>
    <x v="0"/>
    <n v="202"/>
    <n v="0"/>
  </r>
  <r>
    <s v="B-25816"/>
    <n v="391"/>
    <n v="113"/>
    <n v="8"/>
    <x v="2"/>
    <x v="11"/>
    <s v="COD"/>
    <d v="2018-12-10T00:00:00"/>
    <x v="31"/>
    <x v="9"/>
    <x v="12"/>
    <x v="6"/>
    <n v="113"/>
    <n v="0"/>
  </r>
  <r>
    <s v="B-26022"/>
    <n v="1824"/>
    <n v="1303"/>
    <n v="8"/>
    <x v="0"/>
    <x v="4"/>
    <s v="Credit Card"/>
    <d v="2018-02-18T00:00:00"/>
    <x v="32"/>
    <x v="13"/>
    <x v="16"/>
    <x v="10"/>
    <n v="1303"/>
    <n v="0"/>
  </r>
  <r>
    <s v="B-25883"/>
    <n v="16"/>
    <n v="-15"/>
    <n v="4"/>
    <x v="2"/>
    <x v="7"/>
    <s v="UPI"/>
    <d v="2018-11-27T00:00:00"/>
    <x v="33"/>
    <x v="7"/>
    <x v="17"/>
    <x v="4"/>
    <n v="0"/>
    <n v="-15"/>
  </r>
  <r>
    <s v="B-26003"/>
    <n v="1745"/>
    <n v="122"/>
    <n v="2"/>
    <x v="1"/>
    <x v="10"/>
    <s v="Credit Card"/>
    <d v="2018-08-02T00:00:00"/>
    <x v="34"/>
    <x v="0"/>
    <x v="18"/>
    <x v="7"/>
    <n v="122"/>
    <n v="0"/>
  </r>
  <r>
    <s v="B-26097"/>
    <n v="663"/>
    <n v="-212"/>
    <n v="5"/>
    <x v="0"/>
    <x v="3"/>
    <s v="UPI"/>
    <d v="2018-03-28T00:00:00"/>
    <x v="35"/>
    <x v="3"/>
    <x v="3"/>
    <x v="3"/>
    <n v="0"/>
    <n v="-212"/>
  </r>
  <r>
    <s v="B-25710"/>
    <n v="10"/>
    <n v="-1"/>
    <n v="1"/>
    <x v="2"/>
    <x v="12"/>
    <s v="UPI"/>
    <d v="2018-05-07T00:00:00"/>
    <x v="36"/>
    <x v="2"/>
    <x v="2"/>
    <x v="11"/>
    <n v="0"/>
    <n v="-1"/>
  </r>
  <r>
    <s v="B-25797"/>
    <n v="1630"/>
    <n v="802"/>
    <n v="5"/>
    <x v="1"/>
    <x v="10"/>
    <s v="EMI"/>
    <d v="2018-09-30T00:00:00"/>
    <x v="37"/>
    <x v="0"/>
    <x v="0"/>
    <x v="8"/>
    <n v="802"/>
    <n v="0"/>
  </r>
  <r>
    <s v="B-25618"/>
    <n v="12"/>
    <n v="0"/>
    <n v="2"/>
    <x v="2"/>
    <x v="7"/>
    <s v="UPI"/>
    <d v="2018-04-18T00:00:00"/>
    <x v="38"/>
    <x v="9"/>
    <x v="12"/>
    <x v="0"/>
    <n v="0"/>
    <n v="0"/>
  </r>
  <r>
    <s v="B-25723"/>
    <n v="12"/>
    <n v="-7"/>
    <n v="2"/>
    <x v="2"/>
    <x v="12"/>
    <s v="UPI"/>
    <d v="2018-07-18T00:00:00"/>
    <x v="39"/>
    <x v="2"/>
    <x v="4"/>
    <x v="9"/>
    <n v="0"/>
    <n v="-7"/>
  </r>
  <r>
    <s v="B-25755"/>
    <n v="1709"/>
    <n v="564"/>
    <n v="3"/>
    <x v="2"/>
    <x v="5"/>
    <s v="Credit Card"/>
    <d v="2018-08-19T00:00:00"/>
    <x v="40"/>
    <x v="10"/>
    <x v="13"/>
    <x v="7"/>
    <n v="564"/>
    <n v="0"/>
  </r>
  <r>
    <s v="B-25788"/>
    <n v="12"/>
    <n v="3"/>
    <n v="1"/>
    <x v="2"/>
    <x v="11"/>
    <s v="UPI"/>
    <d v="2018-09-21T00:00:00"/>
    <x v="41"/>
    <x v="14"/>
    <x v="19"/>
    <x v="8"/>
    <n v="3"/>
    <n v="0"/>
  </r>
  <r>
    <s v="B-25681"/>
    <n v="1625"/>
    <n v="-77"/>
    <n v="3"/>
    <x v="0"/>
    <x v="4"/>
    <s v="EMI"/>
    <d v="2018-04-06T00:00:00"/>
    <x v="0"/>
    <x v="0"/>
    <x v="0"/>
    <x v="0"/>
    <n v="0"/>
    <n v="-77"/>
  </r>
  <r>
    <s v="B-25991"/>
    <n v="13"/>
    <n v="5"/>
    <n v="2"/>
    <x v="2"/>
    <x v="7"/>
    <s v="UPI"/>
    <d v="2018-03-02T00:00:00"/>
    <x v="42"/>
    <x v="0"/>
    <x v="0"/>
    <x v="3"/>
    <n v="5"/>
    <n v="0"/>
  </r>
  <r>
    <s v="B-25779"/>
    <n v="1361"/>
    <n v="980"/>
    <n v="3"/>
    <x v="1"/>
    <x v="10"/>
    <s v="COD"/>
    <d v="2018-12-09T00:00:00"/>
    <x v="43"/>
    <x v="2"/>
    <x v="2"/>
    <x v="6"/>
    <n v="980"/>
    <n v="0"/>
  </r>
  <r>
    <s v="B-25909"/>
    <n v="1622"/>
    <n v="-448"/>
    <n v="3"/>
    <x v="0"/>
    <x v="4"/>
    <s v="EMI"/>
    <d v="2018-12-13T00:00:00"/>
    <x v="44"/>
    <x v="2"/>
    <x v="2"/>
    <x v="6"/>
    <n v="0"/>
    <n v="-448"/>
  </r>
  <r>
    <s v="B-25943"/>
    <n v="1547"/>
    <n v="340"/>
    <n v="6"/>
    <x v="0"/>
    <x v="13"/>
    <s v="EMI"/>
    <d v="2018-09-01T00:00:00"/>
    <x v="45"/>
    <x v="7"/>
    <x v="9"/>
    <x v="8"/>
    <n v="340"/>
    <n v="0"/>
  </r>
  <r>
    <s v="B-25935"/>
    <n v="1657"/>
    <n v="460"/>
    <n v="4"/>
    <x v="1"/>
    <x v="1"/>
    <s v="Credit Card"/>
    <d v="2018-04-01T00:00:00"/>
    <x v="46"/>
    <x v="5"/>
    <x v="6"/>
    <x v="0"/>
    <n v="460"/>
    <n v="0"/>
  </r>
  <r>
    <s v="B-25613"/>
    <n v="1603"/>
    <n v="0"/>
    <n v="9"/>
    <x v="2"/>
    <x v="6"/>
    <s v="Credit Card"/>
    <d v="2018-12-04T00:00:00"/>
    <x v="13"/>
    <x v="15"/>
    <x v="16"/>
    <x v="6"/>
    <n v="0"/>
    <n v="0"/>
  </r>
  <r>
    <s v="B-25729"/>
    <n v="1549"/>
    <n v="-439"/>
    <n v="4"/>
    <x v="0"/>
    <x v="4"/>
    <s v="Credit Card"/>
    <d v="2018-07-22T00:00:00"/>
    <x v="47"/>
    <x v="0"/>
    <x v="18"/>
    <x v="9"/>
    <n v="0"/>
    <n v="-439"/>
  </r>
  <r>
    <s v="B-25772"/>
    <n v="1183"/>
    <n v="106"/>
    <n v="4"/>
    <x v="0"/>
    <x v="3"/>
    <s v="EMI"/>
    <d v="2018-02-09T00:00:00"/>
    <x v="48"/>
    <x v="12"/>
    <x v="15"/>
    <x v="10"/>
    <n v="106"/>
    <n v="0"/>
  </r>
  <r>
    <s v="B-25655"/>
    <n v="74"/>
    <n v="-123"/>
    <n v="8"/>
    <x v="2"/>
    <x v="9"/>
    <s v="UPI"/>
    <d v="2018-11-05T00:00:00"/>
    <x v="15"/>
    <x v="0"/>
    <x v="0"/>
    <x v="4"/>
    <n v="0"/>
    <n v="-123"/>
  </r>
  <r>
    <s v="B-25640"/>
    <n v="1499"/>
    <n v="239"/>
    <n v="13"/>
    <x v="2"/>
    <x v="6"/>
    <s v="Credit Card"/>
    <d v="2018-04-27T00:00:00"/>
    <x v="49"/>
    <x v="6"/>
    <x v="8"/>
    <x v="0"/>
    <n v="239"/>
    <n v="0"/>
  </r>
  <r>
    <s v="B-25810"/>
    <n v="1120"/>
    <n v="199"/>
    <n v="6"/>
    <x v="2"/>
    <x v="6"/>
    <s v="EMI"/>
    <d v="2018-10-10T00:00:00"/>
    <x v="50"/>
    <x v="13"/>
    <x v="16"/>
    <x v="1"/>
    <n v="199"/>
    <n v="0"/>
  </r>
  <r>
    <s v="B-25801"/>
    <n v="15"/>
    <n v="-2"/>
    <n v="1"/>
    <x v="2"/>
    <x v="14"/>
    <s v="Debit Card"/>
    <d v="2018-01-10T00:00:00"/>
    <x v="51"/>
    <x v="0"/>
    <x v="18"/>
    <x v="2"/>
    <n v="0"/>
    <n v="-2"/>
  </r>
  <r>
    <s v="B-26085"/>
    <n v="1487"/>
    <n v="624"/>
    <n v="3"/>
    <x v="2"/>
    <x v="5"/>
    <s v="Credit Card"/>
    <d v="2018-03-26T00:00:00"/>
    <x v="32"/>
    <x v="13"/>
    <x v="16"/>
    <x v="3"/>
    <n v="624"/>
    <n v="0"/>
  </r>
  <r>
    <s v="B-25868"/>
    <n v="1118"/>
    <n v="206"/>
    <n v="2"/>
    <x v="1"/>
    <x v="10"/>
    <s v="Credit Card"/>
    <d v="2018-11-18T00:00:00"/>
    <x v="52"/>
    <x v="16"/>
    <x v="20"/>
    <x v="4"/>
    <n v="206"/>
    <n v="0"/>
  </r>
  <r>
    <s v="B-25714"/>
    <n v="11"/>
    <n v="-5"/>
    <n v="2"/>
    <x v="2"/>
    <x v="7"/>
    <s v="COD"/>
    <d v="2018-09-07T00:00:00"/>
    <x v="53"/>
    <x v="3"/>
    <x v="3"/>
    <x v="8"/>
    <n v="0"/>
    <n v="-5"/>
  </r>
  <r>
    <s v="B-25784"/>
    <n v="15"/>
    <n v="4"/>
    <n v="1"/>
    <x v="2"/>
    <x v="7"/>
    <s v="Debit Card"/>
    <d v="2018-09-15T00:00:00"/>
    <x v="54"/>
    <x v="6"/>
    <x v="8"/>
    <x v="8"/>
    <n v="4"/>
    <n v="0"/>
  </r>
  <r>
    <s v="B-25608"/>
    <n v="1364"/>
    <n v="1864"/>
    <n v="5"/>
    <x v="1"/>
    <x v="10"/>
    <s v="Credit Card"/>
    <d v="2018-08-04T00:00:00"/>
    <x v="55"/>
    <x v="14"/>
    <x v="19"/>
    <x v="7"/>
    <n v="1864"/>
    <n v="0"/>
  </r>
  <r>
    <s v="B-26051"/>
    <n v="1337"/>
    <n v="147"/>
    <n v="7"/>
    <x v="0"/>
    <x v="3"/>
    <s v="Credit Card"/>
    <d v="2018-07-03T00:00:00"/>
    <x v="56"/>
    <x v="17"/>
    <x v="21"/>
    <x v="9"/>
    <n v="147"/>
    <n v="0"/>
  </r>
  <r>
    <s v="B-25900"/>
    <n v="15"/>
    <n v="2"/>
    <n v="1"/>
    <x v="2"/>
    <x v="12"/>
    <s v="Debit Card"/>
    <d v="2018-09-12T00:00:00"/>
    <x v="57"/>
    <x v="13"/>
    <x v="22"/>
    <x v="8"/>
    <n v="2"/>
    <n v="0"/>
  </r>
  <r>
    <s v="B-25760"/>
    <n v="322"/>
    <n v="-193"/>
    <n v="5"/>
    <x v="0"/>
    <x v="3"/>
    <s v="UPI"/>
    <d v="2018-08-24T00:00:00"/>
    <x v="28"/>
    <x v="16"/>
    <x v="20"/>
    <x v="7"/>
    <n v="0"/>
    <n v="-193"/>
  </r>
  <r>
    <s v="B-25762"/>
    <n v="1316"/>
    <n v="527"/>
    <n v="7"/>
    <x v="0"/>
    <x v="0"/>
    <s v="Credit Card"/>
    <d v="2018-08-26T00:00:00"/>
    <x v="58"/>
    <x v="0"/>
    <x v="0"/>
    <x v="7"/>
    <n v="527"/>
    <n v="0"/>
  </r>
  <r>
    <s v="B-25995"/>
    <n v="1314"/>
    <n v="342"/>
    <n v="3"/>
    <x v="1"/>
    <x v="2"/>
    <s v="Credit Card"/>
    <d v="2018-04-02T00:00:00"/>
    <x v="59"/>
    <x v="8"/>
    <x v="11"/>
    <x v="0"/>
    <n v="342"/>
    <n v="0"/>
  </r>
  <r>
    <s v="B-25965"/>
    <n v="17"/>
    <n v="7"/>
    <n v="3"/>
    <x v="2"/>
    <x v="7"/>
    <s v="Debit Card"/>
    <d v="2018-01-21T00:00:00"/>
    <x v="60"/>
    <x v="17"/>
    <x v="21"/>
    <x v="2"/>
    <n v="7"/>
    <n v="0"/>
  </r>
  <r>
    <s v="B-25967"/>
    <n v="17"/>
    <n v="2"/>
    <n v="2"/>
    <x v="2"/>
    <x v="9"/>
    <s v="Debit Card"/>
    <d v="2018-01-21T00:00:00"/>
    <x v="61"/>
    <x v="1"/>
    <x v="7"/>
    <x v="2"/>
    <n v="2"/>
    <n v="0"/>
  </r>
  <r>
    <s v="B-25674"/>
    <n v="17"/>
    <n v="-12"/>
    <n v="5"/>
    <x v="2"/>
    <x v="9"/>
    <s v="Debit Card"/>
    <d v="2018-05-28T00:00:00"/>
    <x v="62"/>
    <x v="2"/>
    <x v="2"/>
    <x v="11"/>
    <n v="0"/>
    <n v="-12"/>
  </r>
  <r>
    <s v="B-25929"/>
    <n v="1308"/>
    <n v="536"/>
    <n v="3"/>
    <x v="1"/>
    <x v="2"/>
    <s v="Credit Card"/>
    <d v="2018-02-01T00:00:00"/>
    <x v="63"/>
    <x v="10"/>
    <x v="13"/>
    <x v="10"/>
    <n v="536"/>
    <n v="0"/>
  </r>
  <r>
    <s v="B-25777"/>
    <n v="1076"/>
    <n v="-38"/>
    <n v="4"/>
    <x v="0"/>
    <x v="3"/>
    <s v="Credit Card"/>
    <d v="2018-10-09T00:00:00"/>
    <x v="64"/>
    <x v="0"/>
    <x v="0"/>
    <x v="1"/>
    <n v="0"/>
    <n v="-38"/>
  </r>
  <r>
    <s v="B-26006"/>
    <n v="1301"/>
    <n v="573"/>
    <n v="5"/>
    <x v="0"/>
    <x v="13"/>
    <s v="Credit Card"/>
    <d v="2018-09-02T00:00:00"/>
    <x v="65"/>
    <x v="3"/>
    <x v="3"/>
    <x v="8"/>
    <n v="573"/>
    <n v="0"/>
  </r>
  <r>
    <s v="B-25697"/>
    <n v="1300"/>
    <n v="-16"/>
    <n v="8"/>
    <x v="0"/>
    <x v="3"/>
    <s v="Credit Card"/>
    <d v="2018-06-22T00:00:00"/>
    <x v="66"/>
    <x v="4"/>
    <x v="5"/>
    <x v="5"/>
    <n v="0"/>
    <n v="-16"/>
  </r>
  <r>
    <s v="B-25667"/>
    <n v="11"/>
    <n v="-2"/>
    <n v="4"/>
    <x v="2"/>
    <x v="7"/>
    <s v="COD"/>
    <d v="2018-05-23T00:00:00"/>
    <x v="67"/>
    <x v="15"/>
    <x v="16"/>
    <x v="11"/>
    <n v="0"/>
    <n v="-2"/>
  </r>
  <r>
    <s v="B-25836"/>
    <n v="1298"/>
    <n v="65"/>
    <n v="9"/>
    <x v="0"/>
    <x v="3"/>
    <s v="EMI"/>
    <d v="2018-10-29T00:00:00"/>
    <x v="68"/>
    <x v="2"/>
    <x v="2"/>
    <x v="1"/>
    <n v="65"/>
    <n v="0"/>
  </r>
  <r>
    <s v="B-25984"/>
    <n v="304"/>
    <n v="97"/>
    <n v="6"/>
    <x v="2"/>
    <x v="11"/>
    <s v="UPI"/>
    <d v="2018-01-30T00:00:00"/>
    <x v="69"/>
    <x v="8"/>
    <x v="11"/>
    <x v="2"/>
    <n v="97"/>
    <n v="0"/>
  </r>
  <r>
    <s v="B-25728"/>
    <n v="1055"/>
    <n v="264"/>
    <n v="4"/>
    <x v="0"/>
    <x v="3"/>
    <s v="EMI"/>
    <d v="2018-07-22T00:00:00"/>
    <x v="70"/>
    <x v="2"/>
    <x v="2"/>
    <x v="9"/>
    <n v="264"/>
    <n v="0"/>
  </r>
  <r>
    <s v="B-25757"/>
    <n v="17"/>
    <n v="-13"/>
    <n v="4"/>
    <x v="2"/>
    <x v="9"/>
    <s v="Debit Card"/>
    <d v="2018-08-21T00:00:00"/>
    <x v="11"/>
    <x v="0"/>
    <x v="0"/>
    <x v="7"/>
    <n v="0"/>
    <n v="-13"/>
  </r>
  <r>
    <s v="B-25957"/>
    <n v="147"/>
    <n v="73"/>
    <n v="3"/>
    <x v="2"/>
    <x v="11"/>
    <s v="COD"/>
    <d v="2018-01-18T00:00:00"/>
    <x v="62"/>
    <x v="0"/>
    <x v="0"/>
    <x v="2"/>
    <n v="73"/>
    <n v="0"/>
  </r>
  <r>
    <s v="B-26061"/>
    <n v="965"/>
    <n v="-68"/>
    <n v="3"/>
    <x v="0"/>
    <x v="3"/>
    <s v="COD"/>
    <d v="2018-03-14T00:00:00"/>
    <x v="71"/>
    <x v="0"/>
    <x v="0"/>
    <x v="3"/>
    <n v="0"/>
    <n v="-68"/>
  </r>
  <r>
    <s v="B-25735"/>
    <n v="12"/>
    <n v="-2"/>
    <n v="3"/>
    <x v="2"/>
    <x v="7"/>
    <s v="COD"/>
    <d v="2018-07-30T00:00:00"/>
    <x v="19"/>
    <x v="1"/>
    <x v="10"/>
    <x v="9"/>
    <n v="0"/>
    <n v="-2"/>
  </r>
  <r>
    <s v="B-25616"/>
    <n v="14"/>
    <n v="-2"/>
    <n v="3"/>
    <x v="2"/>
    <x v="7"/>
    <s v="UPI"/>
    <d v="2018-04-15T00:00:00"/>
    <x v="72"/>
    <x v="16"/>
    <x v="20"/>
    <x v="0"/>
    <n v="0"/>
    <n v="-2"/>
  </r>
  <r>
    <s v="B-25666"/>
    <n v="934"/>
    <n v="-916"/>
    <n v="7"/>
    <x v="0"/>
    <x v="0"/>
    <s v="COD"/>
    <d v="2018-05-22T00:00:00"/>
    <x v="73"/>
    <x v="13"/>
    <x v="16"/>
    <x v="11"/>
    <n v="0"/>
    <n v="-916"/>
  </r>
  <r>
    <s v="B-25675"/>
    <n v="929"/>
    <n v="-93"/>
    <n v="9"/>
    <x v="2"/>
    <x v="6"/>
    <s v="COD"/>
    <d v="2018-05-31T00:00:00"/>
    <x v="74"/>
    <x v="0"/>
    <x v="18"/>
    <x v="11"/>
    <n v="0"/>
    <n v="-93"/>
  </r>
  <r>
    <s v="B-26079"/>
    <n v="18"/>
    <n v="3"/>
    <n v="2"/>
    <x v="2"/>
    <x v="7"/>
    <s v="Debit Card"/>
    <d v="2018-03-22T00:00:00"/>
    <x v="75"/>
    <x v="3"/>
    <x v="3"/>
    <x v="3"/>
    <n v="3"/>
    <n v="0"/>
  </r>
  <r>
    <s v="B-25850"/>
    <n v="916"/>
    <n v="192"/>
    <n v="11"/>
    <x v="0"/>
    <x v="4"/>
    <s v="COD"/>
    <d v="2018-05-11T00:00:00"/>
    <x v="76"/>
    <x v="16"/>
    <x v="20"/>
    <x v="11"/>
    <n v="192"/>
    <n v="0"/>
  </r>
  <r>
    <s v="B-25693"/>
    <n v="76"/>
    <n v="-72"/>
    <n v="9"/>
    <x v="2"/>
    <x v="7"/>
    <s v="COD"/>
    <d v="2018-06-18T00:00:00"/>
    <x v="77"/>
    <x v="0"/>
    <x v="18"/>
    <x v="5"/>
    <n v="0"/>
    <n v="-72"/>
  </r>
  <r>
    <s v="B-25852"/>
    <n v="869"/>
    <n v="67"/>
    <n v="4"/>
    <x v="1"/>
    <x v="10"/>
    <s v="COD"/>
    <d v="2018-07-11T00:00:00"/>
    <x v="78"/>
    <x v="9"/>
    <x v="12"/>
    <x v="9"/>
    <n v="67"/>
    <n v="0"/>
  </r>
  <r>
    <s v="B-25860"/>
    <n v="112"/>
    <n v="24"/>
    <n v="3"/>
    <x v="2"/>
    <x v="8"/>
    <s v="COD"/>
    <d v="2018-11-15T00:00:00"/>
    <x v="29"/>
    <x v="14"/>
    <x v="19"/>
    <x v="4"/>
    <n v="24"/>
    <n v="0"/>
  </r>
  <r>
    <s v="B-25853"/>
    <n v="39"/>
    <n v="16"/>
    <n v="6"/>
    <x v="2"/>
    <x v="9"/>
    <s v="UPI"/>
    <d v="2018-08-11T00:00:00"/>
    <x v="18"/>
    <x v="7"/>
    <x v="9"/>
    <x v="7"/>
    <n v="16"/>
    <n v="0"/>
  </r>
  <r>
    <s v="B-25898"/>
    <n v="857"/>
    <n v="-274"/>
    <n v="2"/>
    <x v="1"/>
    <x v="10"/>
    <s v="COD"/>
    <d v="2018-07-12T00:00:00"/>
    <x v="76"/>
    <x v="6"/>
    <x v="23"/>
    <x v="9"/>
    <n v="0"/>
    <n v="-274"/>
  </r>
  <r>
    <s v="B-26100"/>
    <n v="828"/>
    <n v="230"/>
    <n v="2"/>
    <x v="1"/>
    <x v="1"/>
    <s v="COD"/>
    <d v="2018-03-31T00:00:00"/>
    <x v="79"/>
    <x v="0"/>
    <x v="0"/>
    <x v="3"/>
    <n v="230"/>
    <n v="0"/>
  </r>
  <r>
    <s v="B-25653"/>
    <n v="1279"/>
    <n v="-640"/>
    <n v="8"/>
    <x v="0"/>
    <x v="3"/>
    <s v="EMI"/>
    <d v="2018-08-05T00:00:00"/>
    <x v="80"/>
    <x v="5"/>
    <x v="6"/>
    <x v="7"/>
    <n v="0"/>
    <n v="-640"/>
  </r>
  <r>
    <s v="B-25839"/>
    <n v="1250"/>
    <n v="486"/>
    <n v="7"/>
    <x v="2"/>
    <x v="6"/>
    <s v="EMI"/>
    <d v="2018-10-30T00:00:00"/>
    <x v="81"/>
    <x v="17"/>
    <x v="21"/>
    <x v="1"/>
    <n v="486"/>
    <n v="0"/>
  </r>
  <r>
    <s v="B-25651"/>
    <n v="823"/>
    <n v="-18"/>
    <n v="7"/>
    <x v="1"/>
    <x v="1"/>
    <s v="COD"/>
    <d v="2018-07-05T00:00:00"/>
    <x v="71"/>
    <x v="0"/>
    <x v="0"/>
    <x v="9"/>
    <n v="0"/>
    <n v="-18"/>
  </r>
  <r>
    <s v="B-25957"/>
    <n v="1157"/>
    <n v="-13"/>
    <n v="9"/>
    <x v="1"/>
    <x v="2"/>
    <s v="Credit Card"/>
    <d v="2018-01-18T00:00:00"/>
    <x v="62"/>
    <x v="0"/>
    <x v="0"/>
    <x v="2"/>
    <n v="0"/>
    <n v="-13"/>
  </r>
  <r>
    <s v="B-25704"/>
    <n v="126"/>
    <n v="-63"/>
    <n v="3"/>
    <x v="0"/>
    <x v="13"/>
    <s v="UPI"/>
    <d v="2018-06-29T00:00:00"/>
    <x v="82"/>
    <x v="2"/>
    <x v="4"/>
    <x v="5"/>
    <n v="0"/>
    <n v="-63"/>
  </r>
  <r>
    <s v="B-25730"/>
    <n v="1145"/>
    <n v="-706"/>
    <n v="3"/>
    <x v="0"/>
    <x v="4"/>
    <s v="Credit Card"/>
    <d v="2018-07-22T00:00:00"/>
    <x v="83"/>
    <x v="6"/>
    <x v="8"/>
    <x v="9"/>
    <n v="0"/>
    <n v="-706"/>
  </r>
  <r>
    <s v="B-26052"/>
    <n v="774"/>
    <n v="170"/>
    <n v="3"/>
    <x v="0"/>
    <x v="13"/>
    <s v="COD"/>
    <d v="2018-08-03T00:00:00"/>
    <x v="84"/>
    <x v="3"/>
    <x v="3"/>
    <x v="7"/>
    <n v="170"/>
    <n v="0"/>
  </r>
  <r>
    <s v="B-25656"/>
    <n v="24"/>
    <n v="-1"/>
    <n v="2"/>
    <x v="2"/>
    <x v="7"/>
    <s v="COD"/>
    <d v="2018-11-05T00:00:00"/>
    <x v="85"/>
    <x v="2"/>
    <x v="2"/>
    <x v="4"/>
    <n v="0"/>
    <n v="-1"/>
  </r>
  <r>
    <s v="B-26033"/>
    <n v="774"/>
    <n v="170"/>
    <n v="3"/>
    <x v="0"/>
    <x v="13"/>
    <s v="COD"/>
    <d v="2018-02-22T00:00:00"/>
    <x v="86"/>
    <x v="17"/>
    <x v="21"/>
    <x v="10"/>
    <n v="170"/>
    <n v="0"/>
  </r>
  <r>
    <s v="B-25850"/>
    <n v="93"/>
    <n v="-1"/>
    <n v="2"/>
    <x v="2"/>
    <x v="7"/>
    <s v="COD"/>
    <d v="2018-05-11T00:00:00"/>
    <x v="76"/>
    <x v="16"/>
    <x v="20"/>
    <x v="11"/>
    <n v="0"/>
    <n v="-1"/>
  </r>
  <r>
    <s v="B-25945"/>
    <n v="765"/>
    <n v="-36"/>
    <n v="3"/>
    <x v="0"/>
    <x v="0"/>
    <s v="COD"/>
    <d v="2018-11-01T00:00:00"/>
    <x v="87"/>
    <x v="0"/>
    <x v="0"/>
    <x v="4"/>
    <n v="0"/>
    <n v="-36"/>
  </r>
  <r>
    <s v="B-26086"/>
    <n v="762"/>
    <n v="101"/>
    <n v="6"/>
    <x v="0"/>
    <x v="3"/>
    <s v="COD"/>
    <d v="2018-03-26T00:00:00"/>
    <x v="88"/>
    <x v="15"/>
    <x v="16"/>
    <x v="3"/>
    <n v="101"/>
    <n v="0"/>
  </r>
  <r>
    <s v="B-25752"/>
    <n v="761"/>
    <n v="266"/>
    <n v="9"/>
    <x v="0"/>
    <x v="0"/>
    <s v="COD"/>
    <d v="2018-08-14T00:00:00"/>
    <x v="89"/>
    <x v="0"/>
    <x v="0"/>
    <x v="7"/>
    <n v="266"/>
    <n v="0"/>
  </r>
  <r>
    <s v="B-26098"/>
    <n v="96"/>
    <n v="-48"/>
    <n v="5"/>
    <x v="2"/>
    <x v="12"/>
    <s v="UPI"/>
    <d v="2018-03-29T00:00:00"/>
    <x v="90"/>
    <x v="4"/>
    <x v="5"/>
    <x v="3"/>
    <n v="0"/>
    <n v="-48"/>
  </r>
  <r>
    <s v="B-26067"/>
    <n v="1137"/>
    <n v="-14"/>
    <n v="7"/>
    <x v="0"/>
    <x v="3"/>
    <s v="EMI"/>
    <d v="2018-03-16T00:00:00"/>
    <x v="91"/>
    <x v="0"/>
    <x v="18"/>
    <x v="3"/>
    <n v="0"/>
    <n v="-14"/>
  </r>
  <r>
    <s v="B-25730"/>
    <n v="18"/>
    <n v="8"/>
    <n v="2"/>
    <x v="2"/>
    <x v="7"/>
    <s v="Debit Card"/>
    <d v="2018-07-22T00:00:00"/>
    <x v="83"/>
    <x v="6"/>
    <x v="8"/>
    <x v="9"/>
    <n v="8"/>
    <n v="0"/>
  </r>
  <r>
    <s v="B-25986"/>
    <n v="749"/>
    <n v="-307"/>
    <n v="7"/>
    <x v="1"/>
    <x v="15"/>
    <s v="COD"/>
    <d v="2018-01-31T00:00:00"/>
    <x v="92"/>
    <x v="6"/>
    <x v="23"/>
    <x v="2"/>
    <n v="0"/>
    <n v="-307"/>
  </r>
  <r>
    <s v="B-26067"/>
    <n v="1120"/>
    <n v="199"/>
    <n v="6"/>
    <x v="2"/>
    <x v="6"/>
    <s v="EMI"/>
    <d v="2018-03-16T00:00:00"/>
    <x v="91"/>
    <x v="0"/>
    <x v="18"/>
    <x v="3"/>
    <n v="199"/>
    <n v="0"/>
  </r>
  <r>
    <s v="B-25953"/>
    <n v="744"/>
    <n v="119"/>
    <n v="6"/>
    <x v="0"/>
    <x v="3"/>
    <s v="COD"/>
    <d v="2018-01-14T00:00:00"/>
    <x v="93"/>
    <x v="9"/>
    <x v="12"/>
    <x v="2"/>
    <n v="119"/>
    <n v="0"/>
  </r>
  <r>
    <s v="B-25952"/>
    <n v="14"/>
    <n v="0"/>
    <n v="4"/>
    <x v="2"/>
    <x v="7"/>
    <s v="UPI"/>
    <d v="2018-01-13T00:00:00"/>
    <x v="85"/>
    <x v="0"/>
    <x v="0"/>
    <x v="2"/>
    <n v="0"/>
    <n v="0"/>
  </r>
  <r>
    <s v="B-25903"/>
    <n v="19"/>
    <n v="8"/>
    <n v="2"/>
    <x v="2"/>
    <x v="7"/>
    <s v="Debit Card"/>
    <d v="2018-10-12T00:00:00"/>
    <x v="94"/>
    <x v="0"/>
    <x v="0"/>
    <x v="1"/>
    <n v="8"/>
    <n v="0"/>
  </r>
  <r>
    <s v="B-25650"/>
    <n v="512"/>
    <n v="-225"/>
    <n v="5"/>
    <x v="2"/>
    <x v="6"/>
    <s v="COD"/>
    <d v="2018-06-05T00:00:00"/>
    <x v="95"/>
    <x v="2"/>
    <x v="4"/>
    <x v="5"/>
    <n v="0"/>
    <n v="-225"/>
  </r>
  <r>
    <s v="B-25970"/>
    <n v="742"/>
    <n v="198"/>
    <n v="2"/>
    <x v="1"/>
    <x v="2"/>
    <s v="COD"/>
    <d v="2018-01-22T00:00:00"/>
    <x v="96"/>
    <x v="2"/>
    <x v="4"/>
    <x v="2"/>
    <n v="198"/>
    <n v="0"/>
  </r>
  <r>
    <s v="B-26062"/>
    <n v="44"/>
    <n v="-40"/>
    <n v="3"/>
    <x v="2"/>
    <x v="11"/>
    <s v="COD"/>
    <d v="2018-03-15T00:00:00"/>
    <x v="97"/>
    <x v="16"/>
    <x v="20"/>
    <x v="3"/>
    <n v="0"/>
    <n v="-40"/>
  </r>
  <r>
    <s v="B-25643"/>
    <n v="1061"/>
    <n v="-36"/>
    <n v="8"/>
    <x v="1"/>
    <x v="2"/>
    <s v="EMI"/>
    <d v="2018-04-29T00:00:00"/>
    <x v="8"/>
    <x v="4"/>
    <x v="5"/>
    <x v="0"/>
    <n v="0"/>
    <n v="-36"/>
  </r>
  <r>
    <s v="B-25632"/>
    <n v="19"/>
    <n v="-2"/>
    <n v="2"/>
    <x v="2"/>
    <x v="12"/>
    <s v="Debit Card"/>
    <d v="2018-04-25T00:00:00"/>
    <x v="98"/>
    <x v="11"/>
    <x v="14"/>
    <x v="0"/>
    <n v="0"/>
    <n v="-2"/>
  </r>
  <r>
    <s v="B-25821"/>
    <n v="17"/>
    <n v="0"/>
    <n v="1"/>
    <x v="2"/>
    <x v="7"/>
    <s v="COD"/>
    <d v="2018-10-16T00:00:00"/>
    <x v="84"/>
    <x v="17"/>
    <x v="21"/>
    <x v="1"/>
    <n v="0"/>
    <n v="0"/>
  </r>
  <r>
    <s v="B-25878"/>
    <n v="741"/>
    <n v="267"/>
    <n v="5"/>
    <x v="1"/>
    <x v="2"/>
    <s v="COD"/>
    <d v="2018-11-24T00:00:00"/>
    <x v="99"/>
    <x v="2"/>
    <x v="4"/>
    <x v="4"/>
    <n v="267"/>
    <n v="0"/>
  </r>
  <r>
    <s v="B-25752"/>
    <n v="735"/>
    <n v="-235"/>
    <n v="6"/>
    <x v="0"/>
    <x v="3"/>
    <s v="COD"/>
    <d v="2018-08-14T00:00:00"/>
    <x v="89"/>
    <x v="0"/>
    <x v="0"/>
    <x v="7"/>
    <n v="0"/>
    <n v="-235"/>
  </r>
  <r>
    <s v="B-25750"/>
    <n v="19"/>
    <n v="-1"/>
    <n v="1"/>
    <x v="2"/>
    <x v="16"/>
    <s v="Debit Card"/>
    <d v="2018-08-14T00:00:00"/>
    <x v="100"/>
    <x v="0"/>
    <x v="0"/>
    <x v="7"/>
    <n v="0"/>
    <n v="-1"/>
  </r>
  <r>
    <s v="B-25657"/>
    <n v="1021"/>
    <n v="-48"/>
    <n v="4"/>
    <x v="0"/>
    <x v="0"/>
    <s v="EMI"/>
    <d v="2018-05-13T00:00:00"/>
    <x v="91"/>
    <x v="0"/>
    <x v="18"/>
    <x v="11"/>
    <n v="0"/>
    <n v="-48"/>
  </r>
  <r>
    <s v="B-25787"/>
    <n v="556"/>
    <n v="-209"/>
    <n v="7"/>
    <x v="2"/>
    <x v="6"/>
    <s v="COD"/>
    <d v="2018-09-20T00:00:00"/>
    <x v="101"/>
    <x v="4"/>
    <x v="5"/>
    <x v="8"/>
    <n v="0"/>
    <n v="-209"/>
  </r>
  <r>
    <s v="B-25808"/>
    <n v="63"/>
    <n v="-17"/>
    <n v="6"/>
    <x v="2"/>
    <x v="12"/>
    <s v="COD"/>
    <d v="2018-08-10T00:00:00"/>
    <x v="102"/>
    <x v="12"/>
    <x v="15"/>
    <x v="7"/>
    <n v="0"/>
    <n v="-17"/>
  </r>
  <r>
    <s v="B-25885"/>
    <n v="734"/>
    <n v="248"/>
    <n v="2"/>
    <x v="1"/>
    <x v="1"/>
    <s v="COD"/>
    <d v="2018-11-28T00:00:00"/>
    <x v="103"/>
    <x v="0"/>
    <x v="0"/>
    <x v="4"/>
    <n v="248"/>
    <n v="0"/>
  </r>
  <r>
    <s v="B-25778"/>
    <n v="933"/>
    <n v="166"/>
    <n v="5"/>
    <x v="2"/>
    <x v="6"/>
    <s v="Credit Card"/>
    <d v="2018-11-09T00:00:00"/>
    <x v="27"/>
    <x v="2"/>
    <x v="4"/>
    <x v="4"/>
    <n v="166"/>
    <n v="0"/>
  </r>
  <r>
    <s v="B-25759"/>
    <n v="20"/>
    <n v="-9"/>
    <n v="6"/>
    <x v="2"/>
    <x v="7"/>
    <s v="Debit Card"/>
    <d v="2018-08-23T00:00:00"/>
    <x v="104"/>
    <x v="18"/>
    <x v="24"/>
    <x v="7"/>
    <n v="0"/>
    <n v="-9"/>
  </r>
  <r>
    <s v="B-25747"/>
    <n v="877"/>
    <n v="395"/>
    <n v="2"/>
    <x v="1"/>
    <x v="2"/>
    <s v="Credit Card"/>
    <d v="2018-11-08T00:00:00"/>
    <x v="105"/>
    <x v="0"/>
    <x v="18"/>
    <x v="4"/>
    <n v="395"/>
    <n v="0"/>
  </r>
  <r>
    <s v="B-25878"/>
    <n v="719"/>
    <n v="303"/>
    <n v="6"/>
    <x v="1"/>
    <x v="1"/>
    <s v="COD"/>
    <d v="2018-11-24T00:00:00"/>
    <x v="99"/>
    <x v="2"/>
    <x v="4"/>
    <x v="4"/>
    <n v="303"/>
    <n v="0"/>
  </r>
  <r>
    <s v="B-25603"/>
    <n v="12"/>
    <n v="1"/>
    <n v="2"/>
    <x v="2"/>
    <x v="7"/>
    <s v="COD"/>
    <d v="2018-03-04T00:00:00"/>
    <x v="106"/>
    <x v="0"/>
    <x v="18"/>
    <x v="3"/>
    <n v="1"/>
    <n v="0"/>
  </r>
  <r>
    <s v="B-25691"/>
    <n v="714"/>
    <n v="56"/>
    <n v="4"/>
    <x v="2"/>
    <x v="6"/>
    <s v="COD"/>
    <d v="2018-06-16T00:00:00"/>
    <x v="107"/>
    <x v="2"/>
    <x v="4"/>
    <x v="5"/>
    <n v="56"/>
    <n v="0"/>
  </r>
  <r>
    <s v="B-25607"/>
    <n v="50"/>
    <n v="-15"/>
    <n v="4"/>
    <x v="2"/>
    <x v="12"/>
    <s v="COD"/>
    <d v="2018-06-04T00:00:00"/>
    <x v="108"/>
    <x v="4"/>
    <x v="5"/>
    <x v="5"/>
    <n v="0"/>
    <n v="-15"/>
  </r>
  <r>
    <s v="B-25708"/>
    <n v="709"/>
    <n v="-100"/>
    <n v="5"/>
    <x v="0"/>
    <x v="4"/>
    <s v="COD"/>
    <d v="2018-01-07T00:00:00"/>
    <x v="109"/>
    <x v="0"/>
    <x v="0"/>
    <x v="2"/>
    <n v="0"/>
    <n v="-100"/>
  </r>
  <r>
    <s v="B-26021"/>
    <n v="21"/>
    <n v="-12"/>
    <n v="3"/>
    <x v="2"/>
    <x v="7"/>
    <s v="Debit Card"/>
    <d v="2018-02-17T00:00:00"/>
    <x v="110"/>
    <x v="10"/>
    <x v="13"/>
    <x v="10"/>
    <n v="0"/>
    <n v="-12"/>
  </r>
  <r>
    <s v="B-25831"/>
    <n v="693"/>
    <n v="254"/>
    <n v="6"/>
    <x v="2"/>
    <x v="6"/>
    <s v="COD"/>
    <d v="2018-10-27T00:00:00"/>
    <x v="62"/>
    <x v="18"/>
    <x v="24"/>
    <x v="1"/>
    <n v="254"/>
    <n v="0"/>
  </r>
  <r>
    <s v="B-25850"/>
    <n v="24"/>
    <n v="1"/>
    <n v="4"/>
    <x v="2"/>
    <x v="7"/>
    <s v="COD"/>
    <d v="2018-05-11T00:00:00"/>
    <x v="76"/>
    <x v="16"/>
    <x v="20"/>
    <x v="11"/>
    <n v="1"/>
    <n v="0"/>
  </r>
  <r>
    <s v="B-25670"/>
    <n v="24"/>
    <n v="1"/>
    <n v="2"/>
    <x v="2"/>
    <x v="7"/>
    <s v="UPI"/>
    <d v="2018-05-25T00:00:00"/>
    <x v="111"/>
    <x v="16"/>
    <x v="20"/>
    <x v="11"/>
    <n v="1"/>
    <n v="0"/>
  </r>
  <r>
    <s v="B-25852"/>
    <n v="24"/>
    <n v="1"/>
    <n v="2"/>
    <x v="2"/>
    <x v="7"/>
    <s v="COD"/>
    <d v="2018-07-11T00:00:00"/>
    <x v="78"/>
    <x v="9"/>
    <x v="12"/>
    <x v="9"/>
    <n v="1"/>
    <n v="0"/>
  </r>
  <r>
    <s v="B-26029"/>
    <n v="21"/>
    <n v="10"/>
    <n v="1"/>
    <x v="2"/>
    <x v="14"/>
    <s v="Debit Card"/>
    <d v="2018-02-20T00:00:00"/>
    <x v="112"/>
    <x v="7"/>
    <x v="9"/>
    <x v="10"/>
    <n v="10"/>
    <n v="0"/>
  </r>
  <r>
    <s v="B-25959"/>
    <n v="681"/>
    <n v="259"/>
    <n v="4"/>
    <x v="1"/>
    <x v="1"/>
    <s v="COD"/>
    <d v="2018-01-18T00:00:00"/>
    <x v="113"/>
    <x v="0"/>
    <x v="0"/>
    <x v="2"/>
    <n v="259"/>
    <n v="0"/>
  </r>
  <r>
    <s v="B-25676"/>
    <n v="674"/>
    <n v="-187"/>
    <n v="2"/>
    <x v="1"/>
    <x v="10"/>
    <s v="COD"/>
    <d v="2018-01-06T00:00:00"/>
    <x v="114"/>
    <x v="6"/>
    <x v="8"/>
    <x v="2"/>
    <n v="0"/>
    <n v="-187"/>
  </r>
  <r>
    <s v="B-26097"/>
    <n v="671"/>
    <n v="-309"/>
    <n v="5"/>
    <x v="0"/>
    <x v="0"/>
    <s v="COD"/>
    <d v="2018-03-28T00:00:00"/>
    <x v="35"/>
    <x v="3"/>
    <x v="3"/>
    <x v="3"/>
    <n v="0"/>
    <n v="-309"/>
  </r>
  <r>
    <s v="B-25888"/>
    <n v="646"/>
    <n v="-213"/>
    <n v="3"/>
    <x v="0"/>
    <x v="0"/>
    <s v="COD"/>
    <d v="2018-02-12T00:00:00"/>
    <x v="115"/>
    <x v="13"/>
    <x v="22"/>
    <x v="10"/>
    <n v="0"/>
    <n v="-213"/>
  </r>
  <r>
    <s v="B-25911"/>
    <n v="40"/>
    <n v="15"/>
    <n v="1"/>
    <x v="2"/>
    <x v="8"/>
    <s v="COD"/>
    <d v="2018-12-15T00:00:00"/>
    <x v="116"/>
    <x v="0"/>
    <x v="18"/>
    <x v="6"/>
    <n v="15"/>
    <n v="0"/>
  </r>
  <r>
    <s v="B-25662"/>
    <n v="24"/>
    <n v="-2"/>
    <n v="2"/>
    <x v="2"/>
    <x v="14"/>
    <s v="COD"/>
    <d v="2018-05-17T00:00:00"/>
    <x v="117"/>
    <x v="2"/>
    <x v="4"/>
    <x v="11"/>
    <n v="0"/>
    <n v="-2"/>
  </r>
  <r>
    <s v="B-25950"/>
    <n v="644"/>
    <n v="167"/>
    <n v="2"/>
    <x v="0"/>
    <x v="3"/>
    <s v="COD"/>
    <d v="2018-01-13T00:00:00"/>
    <x v="21"/>
    <x v="0"/>
    <x v="0"/>
    <x v="2"/>
    <n v="167"/>
    <n v="0"/>
  </r>
  <r>
    <s v="B-25847"/>
    <n v="643"/>
    <n v="225"/>
    <n v="2"/>
    <x v="0"/>
    <x v="3"/>
    <s v="COD"/>
    <d v="2018-03-11T00:00:00"/>
    <x v="118"/>
    <x v="15"/>
    <x v="16"/>
    <x v="3"/>
    <n v="225"/>
    <n v="0"/>
  </r>
  <r>
    <s v="B-25796"/>
    <n v="632"/>
    <n v="-316"/>
    <n v="6"/>
    <x v="2"/>
    <x v="6"/>
    <s v="COD"/>
    <d v="2018-09-24T00:00:00"/>
    <x v="119"/>
    <x v="2"/>
    <x v="4"/>
    <x v="8"/>
    <n v="0"/>
    <n v="-316"/>
  </r>
  <r>
    <s v="B-25693"/>
    <n v="632"/>
    <n v="316"/>
    <n v="6"/>
    <x v="2"/>
    <x v="6"/>
    <s v="COD"/>
    <d v="2018-06-18T00:00:00"/>
    <x v="77"/>
    <x v="0"/>
    <x v="18"/>
    <x v="5"/>
    <n v="316"/>
    <n v="0"/>
  </r>
  <r>
    <s v="B-25993"/>
    <n v="610"/>
    <n v="208"/>
    <n v="3"/>
    <x v="0"/>
    <x v="3"/>
    <s v="COD"/>
    <d v="2018-03-02T00:00:00"/>
    <x v="14"/>
    <x v="8"/>
    <x v="11"/>
    <x v="3"/>
    <n v="208"/>
    <n v="0"/>
  </r>
  <r>
    <s v="B-26052"/>
    <n v="78"/>
    <n v="-28"/>
    <n v="6"/>
    <x v="2"/>
    <x v="8"/>
    <s v="UPI"/>
    <d v="2018-08-03T00:00:00"/>
    <x v="84"/>
    <x v="3"/>
    <x v="3"/>
    <x v="7"/>
    <n v="0"/>
    <n v="-28"/>
  </r>
  <r>
    <s v="B-25930"/>
    <n v="595"/>
    <n v="119"/>
    <n v="4"/>
    <x v="1"/>
    <x v="2"/>
    <s v="COD"/>
    <d v="2018-03-01T00:00:00"/>
    <x v="120"/>
    <x v="13"/>
    <x v="16"/>
    <x v="3"/>
    <n v="119"/>
    <n v="0"/>
  </r>
  <r>
    <s v="B-25785"/>
    <n v="595"/>
    <n v="292"/>
    <n v="3"/>
    <x v="2"/>
    <x v="6"/>
    <s v="COD"/>
    <d v="2018-09-15T00:00:00"/>
    <x v="121"/>
    <x v="17"/>
    <x v="21"/>
    <x v="8"/>
    <n v="292"/>
    <n v="0"/>
  </r>
  <r>
    <s v="B-26093"/>
    <n v="852"/>
    <n v="51"/>
    <n v="5"/>
    <x v="1"/>
    <x v="2"/>
    <s v="Credit Card"/>
    <d v="2018-03-27T00:00:00"/>
    <x v="3"/>
    <x v="2"/>
    <x v="2"/>
    <x v="3"/>
    <n v="51"/>
    <n v="0"/>
  </r>
  <r>
    <s v="B-26053"/>
    <n v="594"/>
    <n v="89"/>
    <n v="3"/>
    <x v="1"/>
    <x v="2"/>
    <s v="COD"/>
    <d v="2018-09-03T00:00:00"/>
    <x v="8"/>
    <x v="4"/>
    <x v="5"/>
    <x v="8"/>
    <n v="89"/>
    <n v="0"/>
  </r>
  <r>
    <s v="B-26019"/>
    <n v="585"/>
    <n v="175"/>
    <n v="13"/>
    <x v="2"/>
    <x v="14"/>
    <s v="COD"/>
    <d v="2018-02-15T00:00:00"/>
    <x v="122"/>
    <x v="1"/>
    <x v="10"/>
    <x v="10"/>
    <n v="175"/>
    <n v="0"/>
  </r>
  <r>
    <s v="B-26070"/>
    <n v="582"/>
    <n v="262"/>
    <n v="5"/>
    <x v="1"/>
    <x v="15"/>
    <s v="COD"/>
    <d v="2018-03-18T00:00:00"/>
    <x v="21"/>
    <x v="3"/>
    <x v="3"/>
    <x v="3"/>
    <n v="262"/>
    <n v="0"/>
  </r>
  <r>
    <s v="B-25870"/>
    <n v="845"/>
    <n v="84"/>
    <n v="7"/>
    <x v="2"/>
    <x v="6"/>
    <s v="Credit Card"/>
    <d v="2018-11-20T00:00:00"/>
    <x v="123"/>
    <x v="9"/>
    <x v="12"/>
    <x v="4"/>
    <n v="84"/>
    <n v="0"/>
  </r>
  <r>
    <s v="B-25855"/>
    <n v="829"/>
    <n v="19"/>
    <n v="4"/>
    <x v="0"/>
    <x v="3"/>
    <s v="Credit Card"/>
    <d v="2018-08-11T00:00:00"/>
    <x v="124"/>
    <x v="0"/>
    <x v="18"/>
    <x v="7"/>
    <n v="19"/>
    <n v="0"/>
  </r>
  <r>
    <s v="B-25602"/>
    <n v="561"/>
    <n v="212"/>
    <n v="3"/>
    <x v="2"/>
    <x v="6"/>
    <s v="COD"/>
    <d v="2018-01-04T00:00:00"/>
    <x v="4"/>
    <x v="2"/>
    <x v="2"/>
    <x v="2"/>
    <n v="212"/>
    <n v="0"/>
  </r>
  <r>
    <s v="B-25728"/>
    <n v="771"/>
    <n v="-424"/>
    <n v="2"/>
    <x v="0"/>
    <x v="4"/>
    <s v="Credit Card"/>
    <d v="2018-07-22T00:00:00"/>
    <x v="70"/>
    <x v="2"/>
    <x v="2"/>
    <x v="9"/>
    <n v="0"/>
    <n v="-424"/>
  </r>
  <r>
    <s v="B-25803"/>
    <n v="765"/>
    <n v="8"/>
    <n v="6"/>
    <x v="2"/>
    <x v="6"/>
    <s v="EMI"/>
    <d v="2018-05-10T00:00:00"/>
    <x v="125"/>
    <x v="0"/>
    <x v="0"/>
    <x v="11"/>
    <n v="8"/>
    <n v="0"/>
  </r>
  <r>
    <s v="B-25996"/>
    <n v="31"/>
    <n v="2"/>
    <n v="2"/>
    <x v="2"/>
    <x v="7"/>
    <s v="COD"/>
    <d v="2018-04-02T00:00:00"/>
    <x v="126"/>
    <x v="8"/>
    <x v="11"/>
    <x v="0"/>
    <n v="2"/>
    <n v="0"/>
  </r>
  <r>
    <s v="B-26078"/>
    <n v="557"/>
    <n v="-111"/>
    <n v="2"/>
    <x v="0"/>
    <x v="0"/>
    <s v="COD"/>
    <d v="2018-03-22T00:00:00"/>
    <x v="127"/>
    <x v="17"/>
    <x v="21"/>
    <x v="3"/>
    <n v="0"/>
    <n v="-111"/>
  </r>
  <r>
    <s v="B-25803"/>
    <n v="757"/>
    <n v="371"/>
    <n v="2"/>
    <x v="0"/>
    <x v="3"/>
    <s v="Credit Card"/>
    <d v="2018-05-10T00:00:00"/>
    <x v="125"/>
    <x v="0"/>
    <x v="0"/>
    <x v="11"/>
    <n v="371"/>
    <n v="0"/>
  </r>
  <r>
    <s v="B-25682"/>
    <n v="545"/>
    <n v="-73"/>
    <n v="11"/>
    <x v="0"/>
    <x v="4"/>
    <s v="COD"/>
    <d v="2018-07-06T00:00:00"/>
    <x v="93"/>
    <x v="12"/>
    <x v="15"/>
    <x v="9"/>
    <n v="0"/>
    <n v="-73"/>
  </r>
  <r>
    <s v="B-25749"/>
    <n v="1052"/>
    <n v="-82"/>
    <n v="3"/>
    <x v="1"/>
    <x v="2"/>
    <s v="UPI"/>
    <d v="2018-08-13T00:00:00"/>
    <x v="121"/>
    <x v="2"/>
    <x v="4"/>
    <x v="7"/>
    <n v="0"/>
    <n v="-82"/>
  </r>
  <r>
    <s v="B-25962"/>
    <n v="544"/>
    <n v="-152"/>
    <n v="3"/>
    <x v="1"/>
    <x v="2"/>
    <s v="COD"/>
    <d v="2018-01-19T00:00:00"/>
    <x v="128"/>
    <x v="2"/>
    <x v="2"/>
    <x v="2"/>
    <n v="0"/>
    <n v="-152"/>
  </r>
  <r>
    <s v="B-25899"/>
    <n v="22"/>
    <n v="9"/>
    <n v="2"/>
    <x v="2"/>
    <x v="12"/>
    <s v="Debit Card"/>
    <d v="2018-08-12T00:00:00"/>
    <x v="129"/>
    <x v="1"/>
    <x v="7"/>
    <x v="7"/>
    <n v="9"/>
    <n v="0"/>
  </r>
  <r>
    <s v="B-25845"/>
    <n v="757"/>
    <n v="371"/>
    <n v="2"/>
    <x v="0"/>
    <x v="3"/>
    <s v="Credit Card"/>
    <d v="2018-03-11T00:00:00"/>
    <x v="23"/>
    <x v="10"/>
    <x v="13"/>
    <x v="3"/>
    <n v="371"/>
    <n v="0"/>
  </r>
  <r>
    <s v="B-25951"/>
    <n v="742"/>
    <n v="198"/>
    <n v="2"/>
    <x v="1"/>
    <x v="2"/>
    <s v="Credit Card"/>
    <d v="2018-01-13T00:00:00"/>
    <x v="130"/>
    <x v="17"/>
    <x v="21"/>
    <x v="2"/>
    <n v="198"/>
    <n v="0"/>
  </r>
  <r>
    <s v="B-25828"/>
    <n v="537"/>
    <n v="107"/>
    <n v="3"/>
    <x v="2"/>
    <x v="6"/>
    <s v="COD"/>
    <d v="2018-10-24T00:00:00"/>
    <x v="131"/>
    <x v="13"/>
    <x v="16"/>
    <x v="1"/>
    <n v="107"/>
    <n v="0"/>
  </r>
  <r>
    <s v="B-25803"/>
    <n v="536"/>
    <n v="91"/>
    <n v="1"/>
    <x v="2"/>
    <x v="5"/>
    <s v="COD"/>
    <d v="2018-05-10T00:00:00"/>
    <x v="125"/>
    <x v="0"/>
    <x v="0"/>
    <x v="11"/>
    <n v="91"/>
    <n v="0"/>
  </r>
  <r>
    <s v="B-25656"/>
    <n v="6"/>
    <n v="3"/>
    <n v="1"/>
    <x v="2"/>
    <x v="7"/>
    <s v="COD"/>
    <d v="2018-11-05T00:00:00"/>
    <x v="85"/>
    <x v="2"/>
    <x v="2"/>
    <x v="4"/>
    <n v="3"/>
    <n v="0"/>
  </r>
  <r>
    <s v="B-25681"/>
    <n v="523"/>
    <n v="204"/>
    <n v="7"/>
    <x v="2"/>
    <x v="5"/>
    <s v="COD"/>
    <d v="2018-04-06T00:00:00"/>
    <x v="0"/>
    <x v="0"/>
    <x v="0"/>
    <x v="0"/>
    <n v="204"/>
    <n v="0"/>
  </r>
  <r>
    <s v="B-25658"/>
    <n v="27"/>
    <n v="9"/>
    <n v="2"/>
    <x v="2"/>
    <x v="14"/>
    <s v="UPI"/>
    <d v="2018-05-14T00:00:00"/>
    <x v="132"/>
    <x v="6"/>
    <x v="8"/>
    <x v="11"/>
    <n v="9"/>
    <n v="0"/>
  </r>
  <r>
    <s v="B-25698"/>
    <n v="516"/>
    <n v="392"/>
    <n v="8"/>
    <x v="1"/>
    <x v="1"/>
    <s v="COD"/>
    <d v="2018-06-23T00:00:00"/>
    <x v="133"/>
    <x v="14"/>
    <x v="19"/>
    <x v="5"/>
    <n v="392"/>
    <n v="0"/>
  </r>
  <r>
    <s v="B-25832"/>
    <n v="504"/>
    <n v="116"/>
    <n v="3"/>
    <x v="1"/>
    <x v="2"/>
    <s v="COD"/>
    <d v="2018-10-28T00:00:00"/>
    <x v="134"/>
    <x v="2"/>
    <x v="4"/>
    <x v="1"/>
    <n v="116"/>
    <n v="0"/>
  </r>
  <r>
    <s v="B-25886"/>
    <n v="502"/>
    <n v="84"/>
    <n v="4"/>
    <x v="0"/>
    <x v="4"/>
    <s v="COD"/>
    <d v="2018-11-28T00:00:00"/>
    <x v="135"/>
    <x v="6"/>
    <x v="23"/>
    <x v="4"/>
    <n v="84"/>
    <n v="0"/>
  </r>
  <r>
    <s v="B-25897"/>
    <n v="734"/>
    <n v="213"/>
    <n v="6"/>
    <x v="0"/>
    <x v="0"/>
    <s v="Credit Card"/>
    <d v="2018-06-12T00:00:00"/>
    <x v="115"/>
    <x v="0"/>
    <x v="0"/>
    <x v="5"/>
    <n v="213"/>
    <n v="0"/>
  </r>
  <r>
    <s v="B-25873"/>
    <n v="42"/>
    <n v="12"/>
    <n v="2"/>
    <x v="2"/>
    <x v="8"/>
    <s v="COD"/>
    <d v="2018-11-23T00:00:00"/>
    <x v="136"/>
    <x v="0"/>
    <x v="0"/>
    <x v="4"/>
    <n v="12"/>
    <n v="0"/>
  </r>
  <r>
    <s v="B-25858"/>
    <n v="29"/>
    <n v="11"/>
    <n v="4"/>
    <x v="2"/>
    <x v="9"/>
    <s v="COD"/>
    <d v="2018-11-13T00:00:00"/>
    <x v="137"/>
    <x v="2"/>
    <x v="4"/>
    <x v="4"/>
    <n v="11"/>
    <n v="0"/>
  </r>
  <r>
    <s v="B-25867"/>
    <n v="240"/>
    <n v="12"/>
    <n v="6"/>
    <x v="2"/>
    <x v="8"/>
    <s v="UPI"/>
    <d v="2018-11-17T00:00:00"/>
    <x v="138"/>
    <x v="18"/>
    <x v="24"/>
    <x v="4"/>
    <n v="12"/>
    <n v="0"/>
  </r>
  <r>
    <s v="B-25633"/>
    <n v="496"/>
    <n v="-79"/>
    <n v="2"/>
    <x v="2"/>
    <x v="5"/>
    <s v="COD"/>
    <d v="2018-04-26T00:00:00"/>
    <x v="139"/>
    <x v="18"/>
    <x v="24"/>
    <x v="0"/>
    <n v="0"/>
    <n v="-79"/>
  </r>
  <r>
    <s v="B-25609"/>
    <n v="485"/>
    <n v="29"/>
    <n v="4"/>
    <x v="0"/>
    <x v="0"/>
    <s v="COD"/>
    <d v="2018-09-04T00:00:00"/>
    <x v="122"/>
    <x v="1"/>
    <x v="10"/>
    <x v="8"/>
    <n v="29"/>
    <n v="0"/>
  </r>
  <r>
    <s v="B-25896"/>
    <n v="31"/>
    <n v="-11"/>
    <n v="3"/>
    <x v="2"/>
    <x v="9"/>
    <s v="UPI"/>
    <d v="2018-05-12T00:00:00"/>
    <x v="140"/>
    <x v="2"/>
    <x v="4"/>
    <x v="11"/>
    <n v="0"/>
    <n v="-11"/>
  </r>
  <r>
    <s v="B-26000"/>
    <n v="676"/>
    <n v="151"/>
    <n v="3"/>
    <x v="0"/>
    <x v="3"/>
    <s v="Credit Card"/>
    <d v="2018-06-02T00:00:00"/>
    <x v="141"/>
    <x v="8"/>
    <x v="11"/>
    <x v="5"/>
    <n v="151"/>
    <n v="0"/>
  </r>
  <r>
    <s v="B-25959"/>
    <n v="23"/>
    <n v="8"/>
    <n v="2"/>
    <x v="2"/>
    <x v="7"/>
    <s v="Debit Card"/>
    <d v="2018-01-18T00:00:00"/>
    <x v="113"/>
    <x v="0"/>
    <x v="0"/>
    <x v="2"/>
    <n v="8"/>
    <n v="0"/>
  </r>
  <r>
    <s v="B-25940"/>
    <n v="13"/>
    <n v="3"/>
    <n v="2"/>
    <x v="2"/>
    <x v="7"/>
    <s v="COD"/>
    <d v="2018-06-01T00:00:00"/>
    <x v="142"/>
    <x v="16"/>
    <x v="20"/>
    <x v="5"/>
    <n v="3"/>
    <n v="0"/>
  </r>
  <r>
    <s v="B-26087"/>
    <n v="180"/>
    <n v="0"/>
    <n v="8"/>
    <x v="2"/>
    <x v="11"/>
    <s v="COD"/>
    <d v="2018-03-26T00:00:00"/>
    <x v="143"/>
    <x v="11"/>
    <x v="14"/>
    <x v="3"/>
    <n v="0"/>
    <n v="0"/>
  </r>
  <r>
    <s v="B-26055"/>
    <n v="671"/>
    <n v="114"/>
    <n v="9"/>
    <x v="0"/>
    <x v="4"/>
    <s v="Credit Card"/>
    <d v="2018-10-03T00:00:00"/>
    <x v="1"/>
    <x v="1"/>
    <x v="1"/>
    <x v="1"/>
    <n v="114"/>
    <n v="0"/>
  </r>
  <r>
    <s v="B-25980"/>
    <n v="22"/>
    <n v="11"/>
    <n v="3"/>
    <x v="2"/>
    <x v="8"/>
    <s v="COD"/>
    <d v="2018-01-27T00:00:00"/>
    <x v="92"/>
    <x v="6"/>
    <x v="23"/>
    <x v="2"/>
    <n v="11"/>
    <n v="0"/>
  </r>
  <r>
    <s v="B-25653"/>
    <n v="668"/>
    <n v="-31"/>
    <n v="3"/>
    <x v="0"/>
    <x v="3"/>
    <s v="Credit Card"/>
    <d v="2018-08-05T00:00:00"/>
    <x v="80"/>
    <x v="5"/>
    <x v="6"/>
    <x v="7"/>
    <n v="0"/>
    <n v="-31"/>
  </r>
  <r>
    <s v="B-26052"/>
    <n v="145"/>
    <n v="0"/>
    <n v="3"/>
    <x v="2"/>
    <x v="6"/>
    <s v="UPI"/>
    <d v="2018-08-03T00:00:00"/>
    <x v="84"/>
    <x v="3"/>
    <x v="3"/>
    <x v="7"/>
    <n v="0"/>
    <n v="0"/>
  </r>
  <r>
    <s v="B-25877"/>
    <n v="24"/>
    <n v="8"/>
    <n v="2"/>
    <x v="2"/>
    <x v="9"/>
    <s v="Debit Card"/>
    <d v="2018-11-24T00:00:00"/>
    <x v="144"/>
    <x v="7"/>
    <x v="17"/>
    <x v="4"/>
    <n v="8"/>
    <n v="0"/>
  </r>
  <r>
    <s v="B-25608"/>
    <n v="476"/>
    <n v="0"/>
    <n v="3"/>
    <x v="1"/>
    <x v="1"/>
    <s v="COD"/>
    <d v="2018-08-04T00:00:00"/>
    <x v="55"/>
    <x v="14"/>
    <x v="19"/>
    <x v="7"/>
    <n v="0"/>
    <n v="0"/>
  </r>
  <r>
    <s v="B-25897"/>
    <n v="24"/>
    <n v="11"/>
    <n v="5"/>
    <x v="2"/>
    <x v="7"/>
    <s v="Debit Card"/>
    <d v="2018-06-12T00:00:00"/>
    <x v="115"/>
    <x v="0"/>
    <x v="0"/>
    <x v="5"/>
    <n v="11"/>
    <n v="0"/>
  </r>
  <r>
    <s v="B-25881"/>
    <n v="37"/>
    <n v="3"/>
    <n v="3"/>
    <x v="2"/>
    <x v="7"/>
    <s v="COD"/>
    <d v="2018-11-25T00:00:00"/>
    <x v="5"/>
    <x v="1"/>
    <x v="1"/>
    <x v="4"/>
    <n v="3"/>
    <n v="0"/>
  </r>
  <r>
    <s v="B-25905"/>
    <n v="152"/>
    <n v="50"/>
    <n v="6"/>
    <x v="2"/>
    <x v="11"/>
    <s v="UPI"/>
    <d v="2018-11-12T00:00:00"/>
    <x v="145"/>
    <x v="8"/>
    <x v="11"/>
    <x v="4"/>
    <n v="50"/>
    <n v="0"/>
  </r>
  <r>
    <s v="B-25818"/>
    <n v="32"/>
    <n v="11"/>
    <n v="2"/>
    <x v="2"/>
    <x v="12"/>
    <s v="UPI"/>
    <d v="2018-10-14T00:00:00"/>
    <x v="146"/>
    <x v="0"/>
    <x v="0"/>
    <x v="1"/>
    <n v="11"/>
    <n v="0"/>
  </r>
  <r>
    <s v="B-25835"/>
    <n v="52"/>
    <n v="11"/>
    <n v="5"/>
    <x v="2"/>
    <x v="12"/>
    <s v="COD"/>
    <d v="2018-10-29T00:00:00"/>
    <x v="147"/>
    <x v="7"/>
    <x v="9"/>
    <x v="1"/>
    <n v="11"/>
    <n v="0"/>
  </r>
  <r>
    <s v="B-26081"/>
    <n v="24"/>
    <n v="11"/>
    <n v="3"/>
    <x v="2"/>
    <x v="7"/>
    <s v="Debit Card"/>
    <d v="2018-03-22T00:00:00"/>
    <x v="55"/>
    <x v="14"/>
    <x v="19"/>
    <x v="3"/>
    <n v="11"/>
    <n v="0"/>
  </r>
  <r>
    <s v="B-25730"/>
    <n v="473"/>
    <n v="42"/>
    <n v="4"/>
    <x v="1"/>
    <x v="1"/>
    <s v="COD"/>
    <d v="2018-07-22T00:00:00"/>
    <x v="83"/>
    <x v="6"/>
    <x v="8"/>
    <x v="9"/>
    <n v="42"/>
    <n v="0"/>
  </r>
  <r>
    <s v="B-25837"/>
    <n v="263"/>
    <n v="50"/>
    <n v="5"/>
    <x v="2"/>
    <x v="11"/>
    <s v="COD"/>
    <d v="2018-10-29T00:00:00"/>
    <x v="148"/>
    <x v="2"/>
    <x v="4"/>
    <x v="1"/>
    <n v="50"/>
    <n v="0"/>
  </r>
  <r>
    <s v="B-25893"/>
    <n v="61"/>
    <n v="11"/>
    <n v="3"/>
    <x v="2"/>
    <x v="8"/>
    <s v="COD"/>
    <d v="2018-04-12T00:00:00"/>
    <x v="4"/>
    <x v="1"/>
    <x v="1"/>
    <x v="0"/>
    <n v="11"/>
    <n v="0"/>
  </r>
  <r>
    <s v="B-25689"/>
    <n v="469"/>
    <n v="-459"/>
    <n v="3"/>
    <x v="0"/>
    <x v="0"/>
    <s v="COD"/>
    <d v="2018-06-14T00:00:00"/>
    <x v="149"/>
    <x v="2"/>
    <x v="4"/>
    <x v="5"/>
    <n v="0"/>
    <n v="-459"/>
  </r>
  <r>
    <s v="B-26028"/>
    <n v="1272"/>
    <n v="547"/>
    <n v="2"/>
    <x v="0"/>
    <x v="4"/>
    <s v="COD"/>
    <d v="2018-02-20T00:00:00"/>
    <x v="38"/>
    <x v="9"/>
    <x v="12"/>
    <x v="10"/>
    <n v="547"/>
    <n v="0"/>
  </r>
  <r>
    <s v="B-26081"/>
    <n v="169"/>
    <n v="0"/>
    <n v="3"/>
    <x v="0"/>
    <x v="13"/>
    <s v="COD"/>
    <d v="2018-03-22T00:00:00"/>
    <x v="55"/>
    <x v="14"/>
    <x v="19"/>
    <x v="3"/>
    <n v="0"/>
    <n v="0"/>
  </r>
  <r>
    <s v="B-25903"/>
    <n v="25"/>
    <n v="11"/>
    <n v="3"/>
    <x v="2"/>
    <x v="12"/>
    <s v="Debit Card"/>
    <d v="2018-10-12T00:00:00"/>
    <x v="94"/>
    <x v="0"/>
    <x v="0"/>
    <x v="1"/>
    <n v="11"/>
    <n v="0"/>
  </r>
  <r>
    <s v="B-25651"/>
    <n v="457"/>
    <n v="-41"/>
    <n v="4"/>
    <x v="2"/>
    <x v="6"/>
    <s v="COD"/>
    <d v="2018-07-05T00:00:00"/>
    <x v="71"/>
    <x v="0"/>
    <x v="0"/>
    <x v="9"/>
    <n v="0"/>
    <n v="-41"/>
  </r>
  <r>
    <s v="B-25903"/>
    <n v="455"/>
    <n v="77"/>
    <n v="8"/>
    <x v="0"/>
    <x v="13"/>
    <s v="COD"/>
    <d v="2018-10-12T00:00:00"/>
    <x v="94"/>
    <x v="0"/>
    <x v="0"/>
    <x v="1"/>
    <n v="77"/>
    <n v="0"/>
  </r>
  <r>
    <s v="B-26086"/>
    <n v="25"/>
    <n v="2"/>
    <n v="2"/>
    <x v="2"/>
    <x v="7"/>
    <s v="Debit Card"/>
    <d v="2018-03-26T00:00:00"/>
    <x v="88"/>
    <x v="15"/>
    <x v="16"/>
    <x v="3"/>
    <n v="2"/>
    <n v="0"/>
  </r>
  <r>
    <s v="B-25654"/>
    <n v="450"/>
    <n v="-90"/>
    <n v="3"/>
    <x v="0"/>
    <x v="3"/>
    <s v="COD"/>
    <d v="2018-10-05T00:00:00"/>
    <x v="150"/>
    <x v="2"/>
    <x v="4"/>
    <x v="1"/>
    <n v="0"/>
    <n v="-90"/>
  </r>
  <r>
    <s v="B-25720"/>
    <n v="30"/>
    <n v="-35"/>
    <n v="1"/>
    <x v="1"/>
    <x v="1"/>
    <s v="COD"/>
    <d v="2018-07-15T00:00:00"/>
    <x v="151"/>
    <x v="13"/>
    <x v="16"/>
    <x v="9"/>
    <n v="0"/>
    <n v="-35"/>
  </r>
  <r>
    <s v="B-26057"/>
    <n v="659"/>
    <n v="-37"/>
    <n v="2"/>
    <x v="1"/>
    <x v="2"/>
    <s v="Credit Card"/>
    <d v="2018-10-03T00:00:00"/>
    <x v="152"/>
    <x v="10"/>
    <x v="13"/>
    <x v="1"/>
    <n v="0"/>
    <n v="-37"/>
  </r>
  <r>
    <s v="B-25798"/>
    <n v="448"/>
    <n v="148"/>
    <n v="2"/>
    <x v="0"/>
    <x v="3"/>
    <s v="COD"/>
    <d v="2018-01-10T00:00:00"/>
    <x v="153"/>
    <x v="9"/>
    <x v="12"/>
    <x v="2"/>
    <n v="148"/>
    <n v="0"/>
  </r>
  <r>
    <s v="B-25961"/>
    <n v="446"/>
    <n v="53"/>
    <n v="3"/>
    <x v="0"/>
    <x v="3"/>
    <s v="COD"/>
    <d v="2018-01-18T00:00:00"/>
    <x v="154"/>
    <x v="7"/>
    <x v="9"/>
    <x v="2"/>
    <n v="53"/>
    <n v="0"/>
  </r>
  <r>
    <s v="B-25701"/>
    <n v="98"/>
    <n v="-45"/>
    <n v="2"/>
    <x v="1"/>
    <x v="1"/>
    <s v="UPI"/>
    <d v="2018-06-26T00:00:00"/>
    <x v="155"/>
    <x v="0"/>
    <x v="0"/>
    <x v="5"/>
    <n v="0"/>
    <n v="-45"/>
  </r>
  <r>
    <s v="B-26055"/>
    <n v="443"/>
    <n v="11"/>
    <n v="1"/>
    <x v="2"/>
    <x v="6"/>
    <s v="COD"/>
    <d v="2018-10-03T00:00:00"/>
    <x v="1"/>
    <x v="1"/>
    <x v="1"/>
    <x v="1"/>
    <n v="11"/>
    <n v="0"/>
  </r>
  <r>
    <s v="B-25653"/>
    <n v="427"/>
    <n v="-50"/>
    <n v="7"/>
    <x v="0"/>
    <x v="4"/>
    <s v="COD"/>
    <d v="2018-08-05T00:00:00"/>
    <x v="80"/>
    <x v="5"/>
    <x v="6"/>
    <x v="7"/>
    <n v="0"/>
    <n v="-50"/>
  </r>
  <r>
    <s v="B-25670"/>
    <n v="656"/>
    <n v="-36"/>
    <n v="2"/>
    <x v="1"/>
    <x v="2"/>
    <s v="Credit Card"/>
    <d v="2018-05-25T00:00:00"/>
    <x v="111"/>
    <x v="16"/>
    <x v="20"/>
    <x v="11"/>
    <n v="0"/>
    <n v="-36"/>
  </r>
  <r>
    <s v="B-26056"/>
    <n v="424"/>
    <n v="161"/>
    <n v="2"/>
    <x v="2"/>
    <x v="6"/>
    <s v="COD"/>
    <d v="2018-10-03T00:00:00"/>
    <x v="156"/>
    <x v="12"/>
    <x v="15"/>
    <x v="1"/>
    <n v="161"/>
    <n v="0"/>
  </r>
  <r>
    <s v="B-26061"/>
    <n v="27"/>
    <n v="8"/>
    <n v="2"/>
    <x v="2"/>
    <x v="14"/>
    <s v="Debit Card"/>
    <d v="2018-03-14T00:00:00"/>
    <x v="71"/>
    <x v="0"/>
    <x v="0"/>
    <x v="3"/>
    <n v="8"/>
    <n v="0"/>
  </r>
  <r>
    <s v="B-25602"/>
    <n v="424"/>
    <n v="-272"/>
    <n v="5"/>
    <x v="0"/>
    <x v="4"/>
    <s v="COD"/>
    <d v="2018-01-04T00:00:00"/>
    <x v="4"/>
    <x v="2"/>
    <x v="2"/>
    <x v="2"/>
    <n v="0"/>
    <n v="-272"/>
  </r>
  <r>
    <s v="B-26016"/>
    <n v="202"/>
    <n v="4"/>
    <n v="4"/>
    <x v="2"/>
    <x v="7"/>
    <s v="COD"/>
    <d v="2018-02-14T00:00:00"/>
    <x v="75"/>
    <x v="3"/>
    <x v="3"/>
    <x v="10"/>
    <n v="4"/>
    <n v="0"/>
  </r>
  <r>
    <s v="B-25873"/>
    <n v="1275"/>
    <n v="357"/>
    <n v="2"/>
    <x v="0"/>
    <x v="4"/>
    <s v="UPI"/>
    <d v="2018-11-23T00:00:00"/>
    <x v="136"/>
    <x v="0"/>
    <x v="0"/>
    <x v="4"/>
    <n v="357"/>
    <n v="0"/>
  </r>
  <r>
    <s v="B-25761"/>
    <n v="418"/>
    <n v="70"/>
    <n v="7"/>
    <x v="0"/>
    <x v="4"/>
    <s v="COD"/>
    <d v="2018-08-25T00:00:00"/>
    <x v="14"/>
    <x v="1"/>
    <x v="1"/>
    <x v="7"/>
    <n v="70"/>
    <n v="0"/>
  </r>
  <r>
    <s v="B-25819"/>
    <n v="417"/>
    <n v="49"/>
    <n v="3"/>
    <x v="0"/>
    <x v="0"/>
    <s v="COD"/>
    <d v="2018-10-15T00:00:00"/>
    <x v="157"/>
    <x v="0"/>
    <x v="18"/>
    <x v="1"/>
    <n v="49"/>
    <n v="0"/>
  </r>
  <r>
    <s v="B-25853"/>
    <n v="199"/>
    <n v="48"/>
    <n v="4"/>
    <x v="2"/>
    <x v="11"/>
    <s v="UPI"/>
    <d v="2018-08-11T00:00:00"/>
    <x v="18"/>
    <x v="7"/>
    <x v="9"/>
    <x v="7"/>
    <n v="48"/>
    <n v="0"/>
  </r>
  <r>
    <s v="B-25662"/>
    <n v="385"/>
    <n v="-77"/>
    <n v="11"/>
    <x v="1"/>
    <x v="15"/>
    <s v="UPI"/>
    <d v="2018-05-17T00:00:00"/>
    <x v="117"/>
    <x v="2"/>
    <x v="4"/>
    <x v="11"/>
    <n v="0"/>
    <n v="-77"/>
  </r>
  <r>
    <s v="B-25993"/>
    <n v="414"/>
    <n v="199"/>
    <n v="3"/>
    <x v="0"/>
    <x v="4"/>
    <s v="COD"/>
    <d v="2018-03-02T00:00:00"/>
    <x v="14"/>
    <x v="8"/>
    <x v="11"/>
    <x v="3"/>
    <n v="199"/>
    <n v="0"/>
  </r>
  <r>
    <s v="B-25703"/>
    <n v="97"/>
    <n v="-45"/>
    <n v="4"/>
    <x v="2"/>
    <x v="6"/>
    <s v="COD"/>
    <d v="2018-06-28T00:00:00"/>
    <x v="10"/>
    <x v="0"/>
    <x v="0"/>
    <x v="5"/>
    <n v="0"/>
    <n v="-45"/>
  </r>
  <r>
    <s v="B-25848"/>
    <n v="648"/>
    <n v="50"/>
    <n v="6"/>
    <x v="0"/>
    <x v="0"/>
    <s v="Credit Card"/>
    <d v="2018-03-11T00:00:00"/>
    <x v="115"/>
    <x v="11"/>
    <x v="14"/>
    <x v="3"/>
    <n v="50"/>
    <n v="0"/>
  </r>
  <r>
    <s v="B-25678"/>
    <n v="27"/>
    <n v="-25"/>
    <n v="2"/>
    <x v="2"/>
    <x v="16"/>
    <s v="Debit Card"/>
    <d v="2018-03-06T00:00:00"/>
    <x v="158"/>
    <x v="3"/>
    <x v="3"/>
    <x v="3"/>
    <n v="0"/>
    <n v="-25"/>
  </r>
  <r>
    <s v="B-25925"/>
    <n v="27"/>
    <n v="12"/>
    <n v="1"/>
    <x v="2"/>
    <x v="11"/>
    <s v="Debit Card"/>
    <d v="2018-12-29T00:00:00"/>
    <x v="21"/>
    <x v="2"/>
    <x v="4"/>
    <x v="6"/>
    <n v="12"/>
    <n v="0"/>
  </r>
  <r>
    <s v="B-25977"/>
    <n v="27"/>
    <n v="1"/>
    <n v="1"/>
    <x v="2"/>
    <x v="11"/>
    <s v="UPI"/>
    <d v="2018-01-27T00:00:00"/>
    <x v="159"/>
    <x v="7"/>
    <x v="17"/>
    <x v="2"/>
    <n v="1"/>
    <n v="0"/>
  </r>
  <r>
    <s v="B-25797"/>
    <n v="413"/>
    <n v="-314"/>
    <n v="9"/>
    <x v="1"/>
    <x v="1"/>
    <s v="COD"/>
    <d v="2018-09-30T00:00:00"/>
    <x v="37"/>
    <x v="0"/>
    <x v="0"/>
    <x v="8"/>
    <n v="0"/>
    <n v="-314"/>
  </r>
  <r>
    <s v="B-26067"/>
    <n v="53"/>
    <n v="2"/>
    <n v="4"/>
    <x v="2"/>
    <x v="7"/>
    <s v="COD"/>
    <d v="2018-03-16T00:00:00"/>
    <x v="91"/>
    <x v="0"/>
    <x v="18"/>
    <x v="3"/>
    <n v="2"/>
    <n v="0"/>
  </r>
  <r>
    <s v="B-25810"/>
    <n v="29"/>
    <n v="8"/>
    <n v="5"/>
    <x v="2"/>
    <x v="7"/>
    <s v="UPI"/>
    <d v="2018-10-10T00:00:00"/>
    <x v="50"/>
    <x v="13"/>
    <x v="16"/>
    <x v="1"/>
    <n v="8"/>
    <n v="0"/>
  </r>
  <r>
    <s v="B-25648"/>
    <n v="30"/>
    <n v="13"/>
    <n v="1"/>
    <x v="2"/>
    <x v="14"/>
    <s v="UPI"/>
    <d v="2018-04-05T00:00:00"/>
    <x v="160"/>
    <x v="13"/>
    <x v="16"/>
    <x v="0"/>
    <n v="13"/>
    <n v="0"/>
  </r>
  <r>
    <s v="B-25933"/>
    <n v="412"/>
    <n v="412"/>
    <n v="6"/>
    <x v="2"/>
    <x v="6"/>
    <s v="COD"/>
    <d v="2018-04-01T00:00:00"/>
    <x v="161"/>
    <x v="2"/>
    <x v="4"/>
    <x v="0"/>
    <n v="412"/>
    <n v="0"/>
  </r>
  <r>
    <s v="B-25942"/>
    <n v="646"/>
    <n v="-23"/>
    <n v="2"/>
    <x v="0"/>
    <x v="3"/>
    <s v="Credit Card"/>
    <d v="2018-08-01T00:00:00"/>
    <x v="157"/>
    <x v="9"/>
    <x v="12"/>
    <x v="7"/>
    <n v="0"/>
    <n v="-23"/>
  </r>
  <r>
    <s v="B-25656"/>
    <n v="30"/>
    <n v="-5"/>
    <n v="5"/>
    <x v="2"/>
    <x v="11"/>
    <s v="UPI"/>
    <d v="2018-11-05T00:00:00"/>
    <x v="85"/>
    <x v="2"/>
    <x v="2"/>
    <x v="4"/>
    <n v="0"/>
    <n v="-5"/>
  </r>
  <r>
    <s v="B-26067"/>
    <n v="618"/>
    <n v="27"/>
    <n v="4"/>
    <x v="1"/>
    <x v="2"/>
    <s v="Credit Card"/>
    <d v="2018-03-16T00:00:00"/>
    <x v="91"/>
    <x v="0"/>
    <x v="18"/>
    <x v="3"/>
    <n v="27"/>
    <n v="0"/>
  </r>
  <r>
    <s v="B-25673"/>
    <n v="143"/>
    <n v="-124"/>
    <n v="5"/>
    <x v="2"/>
    <x v="6"/>
    <s v="UPI"/>
    <d v="2018-05-28T00:00:00"/>
    <x v="162"/>
    <x v="7"/>
    <x v="9"/>
    <x v="11"/>
    <n v="0"/>
    <n v="-124"/>
  </r>
  <r>
    <s v="B-25797"/>
    <n v="31"/>
    <n v="1"/>
    <n v="2"/>
    <x v="2"/>
    <x v="7"/>
    <s v="UPI"/>
    <d v="2018-09-30T00:00:00"/>
    <x v="37"/>
    <x v="0"/>
    <x v="0"/>
    <x v="8"/>
    <n v="1"/>
    <n v="0"/>
  </r>
  <r>
    <s v="B-26098"/>
    <n v="409"/>
    <n v="86"/>
    <n v="3"/>
    <x v="2"/>
    <x v="6"/>
    <s v="COD"/>
    <d v="2018-03-29T00:00:00"/>
    <x v="90"/>
    <x v="4"/>
    <x v="5"/>
    <x v="3"/>
    <n v="86"/>
    <n v="0"/>
  </r>
  <r>
    <s v="B-25656"/>
    <n v="406"/>
    <n v="126"/>
    <n v="2"/>
    <x v="2"/>
    <x v="6"/>
    <s v="COD"/>
    <d v="2018-11-05T00:00:00"/>
    <x v="85"/>
    <x v="2"/>
    <x v="2"/>
    <x v="4"/>
    <n v="126"/>
    <n v="0"/>
  </r>
  <r>
    <s v="B-25791"/>
    <n v="565"/>
    <n v="66"/>
    <n v="7"/>
    <x v="2"/>
    <x v="6"/>
    <s v="Credit Card"/>
    <d v="2018-09-24T00:00:00"/>
    <x v="163"/>
    <x v="10"/>
    <x v="13"/>
    <x v="8"/>
    <n v="66"/>
    <n v="0"/>
  </r>
  <r>
    <s v="B-26053"/>
    <n v="85"/>
    <n v="2"/>
    <n v="6"/>
    <x v="2"/>
    <x v="11"/>
    <s v="COD"/>
    <d v="2018-09-03T00:00:00"/>
    <x v="8"/>
    <x v="4"/>
    <x v="5"/>
    <x v="8"/>
    <n v="2"/>
    <n v="0"/>
  </r>
  <r>
    <s v="B-25983"/>
    <n v="561"/>
    <n v="118"/>
    <n v="5"/>
    <x v="1"/>
    <x v="2"/>
    <s v="Credit Card"/>
    <d v="2018-01-30T00:00:00"/>
    <x v="164"/>
    <x v="8"/>
    <x v="11"/>
    <x v="2"/>
    <n v="118"/>
    <n v="0"/>
  </r>
  <r>
    <s v="B-25743"/>
    <n v="503"/>
    <n v="-56"/>
    <n v="2"/>
    <x v="2"/>
    <x v="5"/>
    <s v="COD"/>
    <d v="2018-07-08T00:00:00"/>
    <x v="140"/>
    <x v="5"/>
    <x v="6"/>
    <x v="9"/>
    <n v="0"/>
    <n v="-56"/>
  </r>
  <r>
    <s v="B-25867"/>
    <n v="31"/>
    <n v="14"/>
    <n v="3"/>
    <x v="2"/>
    <x v="11"/>
    <s v="UPI"/>
    <d v="2018-11-17T00:00:00"/>
    <x v="138"/>
    <x v="18"/>
    <x v="24"/>
    <x v="4"/>
    <n v="14"/>
    <n v="0"/>
  </r>
  <r>
    <s v="B-25973"/>
    <n v="398"/>
    <n v="111"/>
    <n v="8"/>
    <x v="2"/>
    <x v="7"/>
    <s v="COD"/>
    <d v="2018-01-24T00:00:00"/>
    <x v="16"/>
    <x v="1"/>
    <x v="1"/>
    <x v="2"/>
    <n v="111"/>
    <n v="0"/>
  </r>
  <r>
    <s v="B-25895"/>
    <n v="388"/>
    <n v="93"/>
    <n v="2"/>
    <x v="1"/>
    <x v="2"/>
    <s v="COD"/>
    <d v="2018-04-12T00:00:00"/>
    <x v="165"/>
    <x v="7"/>
    <x v="17"/>
    <x v="0"/>
    <n v="93"/>
    <n v="0"/>
  </r>
  <r>
    <s v="B-26003"/>
    <n v="498"/>
    <n v="-116"/>
    <n v="4"/>
    <x v="2"/>
    <x v="6"/>
    <s v="UPI"/>
    <d v="2018-08-02T00:00:00"/>
    <x v="34"/>
    <x v="0"/>
    <x v="18"/>
    <x v="7"/>
    <n v="0"/>
    <n v="-116"/>
  </r>
  <r>
    <s v="B-25717"/>
    <n v="561"/>
    <n v="212"/>
    <n v="3"/>
    <x v="2"/>
    <x v="6"/>
    <s v="Credit Card"/>
    <d v="2018-12-07T00:00:00"/>
    <x v="166"/>
    <x v="1"/>
    <x v="10"/>
    <x v="6"/>
    <n v="212"/>
    <n v="0"/>
  </r>
  <r>
    <s v="B-26064"/>
    <n v="61"/>
    <n v="3"/>
    <n v="4"/>
    <x v="2"/>
    <x v="7"/>
    <s v="COD"/>
    <d v="2018-03-16T00:00:00"/>
    <x v="167"/>
    <x v="2"/>
    <x v="4"/>
    <x v="3"/>
    <n v="3"/>
    <n v="0"/>
  </r>
  <r>
    <s v="B-25630"/>
    <n v="34"/>
    <n v="-22"/>
    <n v="4"/>
    <x v="2"/>
    <x v="14"/>
    <s v="COD"/>
    <d v="2018-04-24T00:00:00"/>
    <x v="168"/>
    <x v="13"/>
    <x v="16"/>
    <x v="0"/>
    <n v="0"/>
    <n v="-22"/>
  </r>
  <r>
    <s v="B-26050"/>
    <n v="32"/>
    <n v="6"/>
    <n v="3"/>
    <x v="2"/>
    <x v="16"/>
    <s v="UPI"/>
    <d v="2018-06-03T00:00:00"/>
    <x v="49"/>
    <x v="6"/>
    <x v="8"/>
    <x v="5"/>
    <n v="6"/>
    <n v="0"/>
  </r>
  <r>
    <s v="B-25786"/>
    <n v="623"/>
    <n v="-192"/>
    <n v="3"/>
    <x v="1"/>
    <x v="10"/>
    <s v="UPI"/>
    <d v="2018-09-19T00:00:00"/>
    <x v="16"/>
    <x v="1"/>
    <x v="1"/>
    <x v="8"/>
    <n v="0"/>
    <n v="-192"/>
  </r>
  <r>
    <s v="B-26035"/>
    <n v="520"/>
    <n v="151"/>
    <n v="3"/>
    <x v="0"/>
    <x v="4"/>
    <s v="Credit Card"/>
    <d v="2018-02-23T00:00:00"/>
    <x v="90"/>
    <x v="4"/>
    <x v="5"/>
    <x v="10"/>
    <n v="151"/>
    <n v="0"/>
  </r>
  <r>
    <s v="B-25693"/>
    <n v="32"/>
    <n v="-16"/>
    <n v="6"/>
    <x v="2"/>
    <x v="6"/>
    <s v="UPI"/>
    <d v="2018-06-18T00:00:00"/>
    <x v="77"/>
    <x v="0"/>
    <x v="18"/>
    <x v="5"/>
    <n v="0"/>
    <n v="-16"/>
  </r>
  <r>
    <s v="B-25703"/>
    <n v="32"/>
    <n v="-5"/>
    <n v="5"/>
    <x v="2"/>
    <x v="7"/>
    <s v="UPI"/>
    <d v="2018-06-28T00:00:00"/>
    <x v="10"/>
    <x v="0"/>
    <x v="0"/>
    <x v="5"/>
    <n v="0"/>
    <n v="-5"/>
  </r>
  <r>
    <s v="B-25966"/>
    <n v="510"/>
    <n v="234"/>
    <n v="6"/>
    <x v="0"/>
    <x v="0"/>
    <s v="EMI"/>
    <d v="2018-01-21T00:00:00"/>
    <x v="104"/>
    <x v="6"/>
    <x v="23"/>
    <x v="2"/>
    <n v="234"/>
    <n v="0"/>
  </r>
  <r>
    <s v="B-26060"/>
    <n v="382"/>
    <n v="68"/>
    <n v="3"/>
    <x v="2"/>
    <x v="6"/>
    <s v="COD"/>
    <d v="2018-03-13T00:00:00"/>
    <x v="95"/>
    <x v="2"/>
    <x v="4"/>
    <x v="3"/>
    <n v="68"/>
    <n v="0"/>
  </r>
  <r>
    <s v="B-25898"/>
    <n v="33"/>
    <n v="13"/>
    <n v="3"/>
    <x v="2"/>
    <x v="12"/>
    <s v="UPI"/>
    <d v="2018-07-12T00:00:00"/>
    <x v="76"/>
    <x v="6"/>
    <x v="23"/>
    <x v="9"/>
    <n v="13"/>
    <n v="0"/>
  </r>
  <r>
    <s v="B-25686"/>
    <n v="381"/>
    <n v="-13"/>
    <n v="2"/>
    <x v="2"/>
    <x v="6"/>
    <s v="COD"/>
    <d v="2018-11-06T00:00:00"/>
    <x v="28"/>
    <x v="11"/>
    <x v="14"/>
    <x v="4"/>
    <n v="0"/>
    <n v="-13"/>
  </r>
  <r>
    <s v="B-26051"/>
    <n v="490"/>
    <n v="88"/>
    <n v="2"/>
    <x v="0"/>
    <x v="13"/>
    <s v="EMI"/>
    <d v="2018-07-03T00:00:00"/>
    <x v="56"/>
    <x v="17"/>
    <x v="21"/>
    <x v="9"/>
    <n v="88"/>
    <n v="0"/>
  </r>
  <r>
    <s v="B-25854"/>
    <n v="381"/>
    <n v="144"/>
    <n v="2"/>
    <x v="2"/>
    <x v="6"/>
    <s v="COD"/>
    <d v="2018-08-11T00:00:00"/>
    <x v="141"/>
    <x v="2"/>
    <x v="2"/>
    <x v="7"/>
    <n v="144"/>
    <n v="0"/>
  </r>
  <r>
    <s v="B-26050"/>
    <n v="487"/>
    <n v="143"/>
    <n v="4"/>
    <x v="0"/>
    <x v="4"/>
    <s v="EMI"/>
    <d v="2018-06-03T00:00:00"/>
    <x v="49"/>
    <x v="6"/>
    <x v="8"/>
    <x v="5"/>
    <n v="143"/>
    <n v="0"/>
  </r>
  <r>
    <s v="B-25961"/>
    <n v="366"/>
    <n v="84"/>
    <n v="3"/>
    <x v="1"/>
    <x v="2"/>
    <s v="COD"/>
    <d v="2018-01-18T00:00:00"/>
    <x v="154"/>
    <x v="7"/>
    <x v="9"/>
    <x v="2"/>
    <n v="84"/>
    <n v="0"/>
  </r>
  <r>
    <s v="B-25701"/>
    <n v="33"/>
    <n v="-29"/>
    <n v="3"/>
    <x v="2"/>
    <x v="16"/>
    <s v="UPI"/>
    <d v="2018-06-26T00:00:00"/>
    <x v="155"/>
    <x v="0"/>
    <x v="0"/>
    <x v="5"/>
    <n v="0"/>
    <n v="-29"/>
  </r>
  <r>
    <s v="B-25970"/>
    <n v="365"/>
    <n v="107"/>
    <n v="3"/>
    <x v="0"/>
    <x v="4"/>
    <s v="COD"/>
    <d v="2018-01-22T00:00:00"/>
    <x v="96"/>
    <x v="2"/>
    <x v="4"/>
    <x v="2"/>
    <n v="107"/>
    <n v="0"/>
  </r>
  <r>
    <s v="B-25933"/>
    <n v="207"/>
    <n v="-100"/>
    <n v="2"/>
    <x v="2"/>
    <x v="6"/>
    <s v="UPI"/>
    <d v="2018-04-01T00:00:00"/>
    <x v="161"/>
    <x v="2"/>
    <x v="4"/>
    <x v="0"/>
    <n v="0"/>
    <n v="-100"/>
  </r>
  <r>
    <s v="B-26081"/>
    <n v="359"/>
    <n v="-338"/>
    <n v="5"/>
    <x v="1"/>
    <x v="2"/>
    <s v="COD"/>
    <d v="2018-03-22T00:00:00"/>
    <x v="55"/>
    <x v="14"/>
    <x v="19"/>
    <x v="3"/>
    <n v="0"/>
    <n v="-338"/>
  </r>
  <r>
    <s v="B-25650"/>
    <n v="351"/>
    <n v="-47"/>
    <n v="8"/>
    <x v="0"/>
    <x v="4"/>
    <s v="COD"/>
    <d v="2018-06-05T00:00:00"/>
    <x v="95"/>
    <x v="2"/>
    <x v="4"/>
    <x v="5"/>
    <n v="0"/>
    <n v="-47"/>
  </r>
  <r>
    <s v="B-25850"/>
    <n v="485"/>
    <n v="199"/>
    <n v="4"/>
    <x v="2"/>
    <x v="6"/>
    <s v="EMI"/>
    <d v="2018-05-11T00:00:00"/>
    <x v="76"/>
    <x v="16"/>
    <x v="20"/>
    <x v="11"/>
    <n v="199"/>
    <n v="0"/>
  </r>
  <r>
    <s v="B-25643"/>
    <n v="37"/>
    <n v="-23"/>
    <n v="4"/>
    <x v="2"/>
    <x v="16"/>
    <s v="UPI"/>
    <d v="2018-04-29T00:00:00"/>
    <x v="8"/>
    <x v="4"/>
    <x v="5"/>
    <x v="0"/>
    <n v="0"/>
    <n v="-23"/>
  </r>
  <r>
    <s v="B-26100"/>
    <n v="34"/>
    <n v="10"/>
    <n v="2"/>
    <x v="2"/>
    <x v="14"/>
    <s v="Debit Card"/>
    <d v="2018-03-31T00:00:00"/>
    <x v="79"/>
    <x v="0"/>
    <x v="0"/>
    <x v="3"/>
    <n v="10"/>
    <n v="0"/>
  </r>
  <r>
    <s v="B-25964"/>
    <n v="346"/>
    <n v="108"/>
    <n v="3"/>
    <x v="1"/>
    <x v="1"/>
    <s v="COD"/>
    <d v="2018-01-20T00:00:00"/>
    <x v="169"/>
    <x v="2"/>
    <x v="2"/>
    <x v="2"/>
    <n v="108"/>
    <n v="0"/>
  </r>
  <r>
    <s v="B-25676"/>
    <n v="342"/>
    <n v="-103"/>
    <n v="4"/>
    <x v="0"/>
    <x v="0"/>
    <s v="COD"/>
    <d v="2018-01-06T00:00:00"/>
    <x v="114"/>
    <x v="6"/>
    <x v="8"/>
    <x v="2"/>
    <n v="0"/>
    <n v="-103"/>
  </r>
  <r>
    <s v="B-25628"/>
    <n v="35"/>
    <n v="-8"/>
    <n v="2"/>
    <x v="1"/>
    <x v="15"/>
    <s v="Debit Card"/>
    <d v="2018-04-24T00:00:00"/>
    <x v="28"/>
    <x v="12"/>
    <x v="15"/>
    <x v="0"/>
    <n v="0"/>
    <n v="-8"/>
  </r>
  <r>
    <s v="B-25891"/>
    <n v="121"/>
    <n v="41"/>
    <n v="4"/>
    <x v="2"/>
    <x v="11"/>
    <s v="UPI"/>
    <d v="2018-04-12T00:00:00"/>
    <x v="170"/>
    <x v="0"/>
    <x v="0"/>
    <x v="0"/>
    <n v="41"/>
    <n v="0"/>
  </r>
  <r>
    <s v="B-25903"/>
    <n v="336"/>
    <n v="57"/>
    <n v="2"/>
    <x v="0"/>
    <x v="4"/>
    <s v="COD"/>
    <d v="2018-10-12T00:00:00"/>
    <x v="94"/>
    <x v="0"/>
    <x v="0"/>
    <x v="1"/>
    <n v="57"/>
    <n v="0"/>
  </r>
  <r>
    <s v="B-25851"/>
    <n v="336"/>
    <n v="71"/>
    <n v="3"/>
    <x v="1"/>
    <x v="2"/>
    <s v="COD"/>
    <d v="2018-06-11T00:00:00"/>
    <x v="9"/>
    <x v="5"/>
    <x v="6"/>
    <x v="5"/>
    <n v="71"/>
    <n v="0"/>
  </r>
  <r>
    <s v="B-26089"/>
    <n v="27"/>
    <n v="4"/>
    <n v="1"/>
    <x v="2"/>
    <x v="7"/>
    <s v="COD"/>
    <d v="2018-03-26T00:00:00"/>
    <x v="72"/>
    <x v="16"/>
    <x v="20"/>
    <x v="3"/>
    <n v="4"/>
    <n v="0"/>
  </r>
  <r>
    <s v="B-25996"/>
    <n v="333"/>
    <n v="50"/>
    <n v="2"/>
    <x v="0"/>
    <x v="4"/>
    <s v="COD"/>
    <d v="2018-04-02T00:00:00"/>
    <x v="126"/>
    <x v="8"/>
    <x v="11"/>
    <x v="0"/>
    <n v="50"/>
    <n v="0"/>
  </r>
  <r>
    <s v="B-25881"/>
    <n v="36"/>
    <n v="7"/>
    <n v="3"/>
    <x v="2"/>
    <x v="12"/>
    <s v="Debit Card"/>
    <d v="2018-11-25T00:00:00"/>
    <x v="5"/>
    <x v="1"/>
    <x v="1"/>
    <x v="4"/>
    <n v="7"/>
    <n v="0"/>
  </r>
  <r>
    <s v="B-25621"/>
    <n v="333"/>
    <n v="-15"/>
    <n v="3"/>
    <x v="0"/>
    <x v="4"/>
    <s v="COD"/>
    <d v="2018-04-20T00:00:00"/>
    <x v="171"/>
    <x v="0"/>
    <x v="18"/>
    <x v="0"/>
    <n v="0"/>
    <n v="-15"/>
  </r>
  <r>
    <s v="B-25727"/>
    <n v="327"/>
    <n v="114"/>
    <n v="4"/>
    <x v="2"/>
    <x v="5"/>
    <s v="COD"/>
    <d v="2018-07-22T00:00:00"/>
    <x v="172"/>
    <x v="0"/>
    <x v="0"/>
    <x v="9"/>
    <n v="114"/>
    <n v="0"/>
  </r>
  <r>
    <s v="B-25843"/>
    <n v="18"/>
    <n v="6"/>
    <n v="3"/>
    <x v="2"/>
    <x v="7"/>
    <s v="UPI"/>
    <d v="2018-03-11T00:00:00"/>
    <x v="173"/>
    <x v="2"/>
    <x v="4"/>
    <x v="3"/>
    <n v="6"/>
    <n v="0"/>
  </r>
  <r>
    <s v="B-26050"/>
    <n v="325"/>
    <n v="32"/>
    <n v="7"/>
    <x v="2"/>
    <x v="14"/>
    <s v="COD"/>
    <d v="2018-06-03T00:00:00"/>
    <x v="49"/>
    <x v="6"/>
    <x v="8"/>
    <x v="5"/>
    <n v="32"/>
    <n v="0"/>
  </r>
  <r>
    <s v="B-25741"/>
    <n v="482"/>
    <n v="-6"/>
    <n v="7"/>
    <x v="0"/>
    <x v="0"/>
    <s v="EMI"/>
    <d v="2018-03-08T00:00:00"/>
    <x v="174"/>
    <x v="0"/>
    <x v="0"/>
    <x v="3"/>
    <n v="0"/>
    <n v="-6"/>
  </r>
  <r>
    <s v="B-25756"/>
    <n v="465"/>
    <n v="-33"/>
    <n v="4"/>
    <x v="0"/>
    <x v="4"/>
    <s v="EMI"/>
    <d v="2018-08-20T00:00:00"/>
    <x v="13"/>
    <x v="2"/>
    <x v="4"/>
    <x v="7"/>
    <n v="0"/>
    <n v="-33"/>
  </r>
  <r>
    <s v="B-25787"/>
    <n v="40"/>
    <n v="-12"/>
    <n v="3"/>
    <x v="2"/>
    <x v="16"/>
    <s v="COD"/>
    <d v="2018-09-20T00:00:00"/>
    <x v="101"/>
    <x v="4"/>
    <x v="5"/>
    <x v="8"/>
    <n v="0"/>
    <n v="-12"/>
  </r>
  <r>
    <s v="B-25603"/>
    <n v="107"/>
    <n v="36"/>
    <n v="6"/>
    <x v="2"/>
    <x v="11"/>
    <s v="COD"/>
    <d v="2018-03-04T00:00:00"/>
    <x v="106"/>
    <x v="0"/>
    <x v="18"/>
    <x v="3"/>
    <n v="36"/>
    <n v="0"/>
  </r>
  <r>
    <s v="B-25655"/>
    <n v="312"/>
    <n v="-312"/>
    <n v="7"/>
    <x v="1"/>
    <x v="1"/>
    <s v="COD"/>
    <d v="2018-11-05T00:00:00"/>
    <x v="15"/>
    <x v="0"/>
    <x v="0"/>
    <x v="4"/>
    <n v="0"/>
    <n v="-312"/>
  </r>
  <r>
    <s v="B-26096"/>
    <n v="451"/>
    <n v="25"/>
    <n v="3"/>
    <x v="0"/>
    <x v="4"/>
    <s v="EMI"/>
    <d v="2018-03-28T00:00:00"/>
    <x v="86"/>
    <x v="17"/>
    <x v="21"/>
    <x v="3"/>
    <n v="25"/>
    <n v="0"/>
  </r>
  <r>
    <s v="B-25962"/>
    <n v="312"/>
    <n v="62"/>
    <n v="1"/>
    <x v="0"/>
    <x v="0"/>
    <s v="COD"/>
    <d v="2018-01-19T00:00:00"/>
    <x v="128"/>
    <x v="2"/>
    <x v="2"/>
    <x v="2"/>
    <n v="62"/>
    <n v="0"/>
  </r>
  <r>
    <s v="B-26007"/>
    <n v="311"/>
    <n v="72"/>
    <n v="2"/>
    <x v="1"/>
    <x v="2"/>
    <s v="COD"/>
    <d v="2018-09-02T00:00:00"/>
    <x v="141"/>
    <x v="4"/>
    <x v="5"/>
    <x v="8"/>
    <n v="72"/>
    <n v="0"/>
  </r>
  <r>
    <s v="B-26088"/>
    <n v="11"/>
    <n v="5"/>
    <n v="2"/>
    <x v="2"/>
    <x v="7"/>
    <s v="UPI"/>
    <d v="2018-03-26T00:00:00"/>
    <x v="175"/>
    <x v="18"/>
    <x v="24"/>
    <x v="3"/>
    <n v="5"/>
    <n v="0"/>
  </r>
  <r>
    <s v="B-25673"/>
    <n v="37"/>
    <n v="-5"/>
    <n v="3"/>
    <x v="2"/>
    <x v="14"/>
    <s v="Debit Card"/>
    <d v="2018-05-28T00:00:00"/>
    <x v="162"/>
    <x v="7"/>
    <x v="9"/>
    <x v="11"/>
    <n v="0"/>
    <n v="-5"/>
  </r>
  <r>
    <s v="B-25664"/>
    <n v="444"/>
    <n v="-200"/>
    <n v="4"/>
    <x v="0"/>
    <x v="4"/>
    <s v="EMI"/>
    <d v="2018-05-20T00:00:00"/>
    <x v="176"/>
    <x v="12"/>
    <x v="15"/>
    <x v="11"/>
    <n v="0"/>
    <n v="-200"/>
  </r>
  <r>
    <s v="B-25642"/>
    <n v="434"/>
    <n v="26"/>
    <n v="11"/>
    <x v="2"/>
    <x v="16"/>
    <s v="Credit Card"/>
    <d v="2018-04-28T00:00:00"/>
    <x v="84"/>
    <x v="3"/>
    <x v="3"/>
    <x v="0"/>
    <n v="26"/>
    <n v="0"/>
  </r>
  <r>
    <s v="B-25987"/>
    <n v="299"/>
    <n v="0"/>
    <n v="6"/>
    <x v="2"/>
    <x v="11"/>
    <s v="COD"/>
    <d v="2018-01-31T00:00:00"/>
    <x v="177"/>
    <x v="8"/>
    <x v="11"/>
    <x v="2"/>
    <n v="0"/>
    <n v="0"/>
  </r>
  <r>
    <s v="B-25903"/>
    <n v="37"/>
    <n v="17"/>
    <n v="3"/>
    <x v="2"/>
    <x v="7"/>
    <s v="Debit Card"/>
    <d v="2018-10-12T00:00:00"/>
    <x v="94"/>
    <x v="0"/>
    <x v="0"/>
    <x v="1"/>
    <n v="17"/>
    <n v="0"/>
  </r>
  <r>
    <s v="B-25770"/>
    <n v="299"/>
    <n v="113"/>
    <n v="2"/>
    <x v="1"/>
    <x v="2"/>
    <s v="COD"/>
    <d v="2018-02-09T00:00:00"/>
    <x v="178"/>
    <x v="0"/>
    <x v="0"/>
    <x v="10"/>
    <n v="113"/>
    <n v="0"/>
  </r>
  <r>
    <s v="B-25840"/>
    <n v="298"/>
    <n v="74"/>
    <n v="2"/>
    <x v="1"/>
    <x v="2"/>
    <s v="COD"/>
    <d v="2018-10-31T00:00:00"/>
    <x v="179"/>
    <x v="3"/>
    <x v="3"/>
    <x v="1"/>
    <n v="74"/>
    <n v="0"/>
  </r>
  <r>
    <s v="B-25846"/>
    <n v="94"/>
    <n v="7"/>
    <n v="7"/>
    <x v="2"/>
    <x v="12"/>
    <s v="UPI"/>
    <d v="2018-03-11T00:00:00"/>
    <x v="180"/>
    <x v="13"/>
    <x v="16"/>
    <x v="3"/>
    <n v="7"/>
    <n v="0"/>
  </r>
  <r>
    <s v="B-25745"/>
    <n v="296"/>
    <n v="225"/>
    <n v="11"/>
    <x v="2"/>
    <x v="6"/>
    <s v="COD"/>
    <d v="2018-09-08T00:00:00"/>
    <x v="181"/>
    <x v="7"/>
    <x v="9"/>
    <x v="8"/>
    <n v="225"/>
    <n v="0"/>
  </r>
  <r>
    <s v="B-26073"/>
    <n v="37"/>
    <n v="17"/>
    <n v="3"/>
    <x v="2"/>
    <x v="7"/>
    <s v="Debit Card"/>
    <d v="2018-03-21T00:00:00"/>
    <x v="182"/>
    <x v="0"/>
    <x v="0"/>
    <x v="3"/>
    <n v="17"/>
    <n v="0"/>
  </r>
  <r>
    <s v="B-26030"/>
    <n v="291"/>
    <n v="93"/>
    <n v="2"/>
    <x v="0"/>
    <x v="3"/>
    <s v="COD"/>
    <d v="2018-02-21T00:00:00"/>
    <x v="3"/>
    <x v="2"/>
    <x v="2"/>
    <x v="10"/>
    <n v="93"/>
    <n v="0"/>
  </r>
  <r>
    <s v="B-25678"/>
    <n v="327"/>
    <n v="-39"/>
    <n v="1"/>
    <x v="0"/>
    <x v="4"/>
    <s v="COD"/>
    <d v="2018-03-06T00:00:00"/>
    <x v="158"/>
    <x v="3"/>
    <x v="3"/>
    <x v="3"/>
    <n v="0"/>
    <n v="-39"/>
  </r>
  <r>
    <s v="B-26035"/>
    <n v="291"/>
    <n v="119"/>
    <n v="11"/>
    <x v="2"/>
    <x v="6"/>
    <s v="COD"/>
    <d v="2018-02-23T00:00:00"/>
    <x v="90"/>
    <x v="4"/>
    <x v="5"/>
    <x v="10"/>
    <n v="119"/>
    <n v="0"/>
  </r>
  <r>
    <s v="B-25896"/>
    <n v="287"/>
    <n v="-66"/>
    <n v="6"/>
    <x v="2"/>
    <x v="8"/>
    <s v="COD"/>
    <d v="2018-05-12T00:00:00"/>
    <x v="140"/>
    <x v="2"/>
    <x v="4"/>
    <x v="11"/>
    <n v="0"/>
    <n v="-66"/>
  </r>
  <r>
    <s v="B-25989"/>
    <n v="42"/>
    <n v="15"/>
    <n v="1"/>
    <x v="0"/>
    <x v="13"/>
    <s v="UPI"/>
    <d v="2018-01-02T00:00:00"/>
    <x v="67"/>
    <x v="8"/>
    <x v="11"/>
    <x v="2"/>
    <n v="15"/>
    <n v="0"/>
  </r>
  <r>
    <s v="B-26016"/>
    <n v="429"/>
    <n v="61"/>
    <n v="3"/>
    <x v="0"/>
    <x v="0"/>
    <s v="Credit Card"/>
    <d v="2018-02-14T00:00:00"/>
    <x v="75"/>
    <x v="3"/>
    <x v="3"/>
    <x v="10"/>
    <n v="61"/>
    <n v="0"/>
  </r>
  <r>
    <s v="B-26009"/>
    <n v="285"/>
    <n v="128"/>
    <n v="2"/>
    <x v="0"/>
    <x v="3"/>
    <s v="COD"/>
    <d v="2018-10-02T00:00:00"/>
    <x v="183"/>
    <x v="1"/>
    <x v="10"/>
    <x v="1"/>
    <n v="128"/>
    <n v="0"/>
  </r>
  <r>
    <s v="B-25915"/>
    <n v="277"/>
    <n v="3"/>
    <n v="1"/>
    <x v="0"/>
    <x v="0"/>
    <s v="COD"/>
    <d v="2018-12-19T00:00:00"/>
    <x v="184"/>
    <x v="13"/>
    <x v="22"/>
    <x v="6"/>
    <n v="3"/>
    <n v="0"/>
  </r>
  <r>
    <s v="B-25845"/>
    <n v="274"/>
    <n v="-7"/>
    <n v="4"/>
    <x v="0"/>
    <x v="4"/>
    <s v="COD"/>
    <d v="2018-03-11T00:00:00"/>
    <x v="23"/>
    <x v="10"/>
    <x v="13"/>
    <x v="3"/>
    <n v="0"/>
    <n v="-7"/>
  </r>
  <r>
    <s v="B-25645"/>
    <n v="273"/>
    <n v="-87"/>
    <n v="4"/>
    <x v="0"/>
    <x v="4"/>
    <s v="COD"/>
    <d v="2018-01-05T00:00:00"/>
    <x v="185"/>
    <x v="0"/>
    <x v="0"/>
    <x v="2"/>
    <n v="0"/>
    <n v="-87"/>
  </r>
  <r>
    <s v="B-25803"/>
    <n v="269"/>
    <n v="91"/>
    <n v="1"/>
    <x v="0"/>
    <x v="0"/>
    <s v="COD"/>
    <d v="2018-05-10T00:00:00"/>
    <x v="125"/>
    <x v="0"/>
    <x v="0"/>
    <x v="11"/>
    <n v="91"/>
    <n v="0"/>
  </r>
  <r>
    <s v="B-26030"/>
    <n v="11"/>
    <n v="5"/>
    <n v="1"/>
    <x v="2"/>
    <x v="9"/>
    <s v="COD"/>
    <d v="2018-02-21T00:00:00"/>
    <x v="3"/>
    <x v="2"/>
    <x v="2"/>
    <x v="10"/>
    <n v="5"/>
    <n v="0"/>
  </r>
  <r>
    <s v="B-25955"/>
    <n v="39"/>
    <n v="2"/>
    <n v="2"/>
    <x v="2"/>
    <x v="6"/>
    <s v="Debit Card"/>
    <d v="2018-01-16T00:00:00"/>
    <x v="2"/>
    <x v="2"/>
    <x v="2"/>
    <x v="2"/>
    <n v="2"/>
    <n v="0"/>
  </r>
  <r>
    <s v="B-26096"/>
    <n v="264"/>
    <n v="-26"/>
    <n v="3"/>
    <x v="2"/>
    <x v="5"/>
    <s v="COD"/>
    <d v="2018-03-28T00:00:00"/>
    <x v="86"/>
    <x v="17"/>
    <x v="21"/>
    <x v="3"/>
    <n v="0"/>
    <n v="-26"/>
  </r>
  <r>
    <s v="B-25635"/>
    <n v="40"/>
    <n v="16"/>
    <n v="3"/>
    <x v="2"/>
    <x v="7"/>
    <s v="Debit Card"/>
    <d v="2018-04-26T00:00:00"/>
    <x v="186"/>
    <x v="5"/>
    <x v="6"/>
    <x v="0"/>
    <n v="16"/>
    <n v="0"/>
  </r>
  <r>
    <s v="B-26038"/>
    <n v="41"/>
    <n v="19"/>
    <n v="2"/>
    <x v="2"/>
    <x v="14"/>
    <s v="Debit Card"/>
    <d v="2018-02-24T00:00:00"/>
    <x v="28"/>
    <x v="12"/>
    <x v="15"/>
    <x v="10"/>
    <n v="19"/>
    <n v="0"/>
  </r>
  <r>
    <s v="B-25791"/>
    <n v="253"/>
    <n v="-63"/>
    <n v="2"/>
    <x v="2"/>
    <x v="6"/>
    <s v="UPI"/>
    <d v="2018-09-24T00:00:00"/>
    <x v="163"/>
    <x v="10"/>
    <x v="13"/>
    <x v="8"/>
    <n v="0"/>
    <n v="-63"/>
  </r>
  <r>
    <s v="B-26014"/>
    <n v="406"/>
    <n v="97"/>
    <n v="7"/>
    <x v="1"/>
    <x v="1"/>
    <s v="Credit Card"/>
    <d v="2018-02-13T00:00:00"/>
    <x v="187"/>
    <x v="6"/>
    <x v="8"/>
    <x v="10"/>
    <n v="97"/>
    <n v="0"/>
  </r>
  <r>
    <s v="B-25751"/>
    <n v="32"/>
    <n v="7"/>
    <n v="3"/>
    <x v="2"/>
    <x v="7"/>
    <s v="COD"/>
    <d v="2018-08-14T00:00:00"/>
    <x v="188"/>
    <x v="2"/>
    <x v="4"/>
    <x v="7"/>
    <n v="7"/>
    <n v="0"/>
  </r>
  <r>
    <s v="B-25962"/>
    <n v="260"/>
    <n v="68"/>
    <n v="2"/>
    <x v="0"/>
    <x v="3"/>
    <s v="COD"/>
    <d v="2018-01-19T00:00:00"/>
    <x v="128"/>
    <x v="2"/>
    <x v="2"/>
    <x v="2"/>
    <n v="68"/>
    <n v="0"/>
  </r>
  <r>
    <s v="B-26025"/>
    <n v="41"/>
    <n v="19"/>
    <n v="5"/>
    <x v="2"/>
    <x v="7"/>
    <s v="Debit Card"/>
    <d v="2018-02-19T00:00:00"/>
    <x v="175"/>
    <x v="18"/>
    <x v="24"/>
    <x v="10"/>
    <n v="19"/>
    <n v="0"/>
  </r>
  <r>
    <s v="B-26048"/>
    <n v="401"/>
    <n v="13"/>
    <n v="6"/>
    <x v="1"/>
    <x v="1"/>
    <s v="Credit Card"/>
    <d v="2018-04-03T00:00:00"/>
    <x v="30"/>
    <x v="2"/>
    <x v="2"/>
    <x v="0"/>
    <n v="13"/>
    <n v="0"/>
  </r>
  <r>
    <s v="B-25635"/>
    <n v="382"/>
    <n v="30"/>
    <n v="3"/>
    <x v="2"/>
    <x v="6"/>
    <s v="Credit Card"/>
    <d v="2018-04-26T00:00:00"/>
    <x v="186"/>
    <x v="5"/>
    <x v="6"/>
    <x v="0"/>
    <n v="30"/>
    <n v="0"/>
  </r>
  <r>
    <s v="B-25981"/>
    <n v="867"/>
    <n v="251"/>
    <n v="5"/>
    <x v="0"/>
    <x v="4"/>
    <s v="COD"/>
    <d v="2018-01-28T00:00:00"/>
    <x v="189"/>
    <x v="8"/>
    <x v="11"/>
    <x v="2"/>
    <n v="251"/>
    <n v="0"/>
  </r>
  <r>
    <s v="B-25610"/>
    <n v="43"/>
    <n v="0"/>
    <n v="3"/>
    <x v="2"/>
    <x v="6"/>
    <s v="Debit Card"/>
    <d v="2018-09-04T00:00:00"/>
    <x v="190"/>
    <x v="12"/>
    <x v="15"/>
    <x v="8"/>
    <n v="0"/>
    <n v="0"/>
  </r>
  <r>
    <s v="B-25733"/>
    <n v="43"/>
    <n v="-43"/>
    <n v="7"/>
    <x v="2"/>
    <x v="11"/>
    <s v="Debit Card"/>
    <d v="2018-07-28T00:00:00"/>
    <x v="191"/>
    <x v="2"/>
    <x v="4"/>
    <x v="9"/>
    <n v="0"/>
    <n v="-43"/>
  </r>
  <r>
    <s v="B-25977"/>
    <n v="74"/>
    <n v="29"/>
    <n v="3"/>
    <x v="2"/>
    <x v="11"/>
    <s v="COD"/>
    <d v="2018-01-27T00:00:00"/>
    <x v="159"/>
    <x v="7"/>
    <x v="17"/>
    <x v="2"/>
    <n v="29"/>
    <n v="0"/>
  </r>
  <r>
    <s v="B-25655"/>
    <n v="44"/>
    <n v="-26"/>
    <n v="3"/>
    <x v="2"/>
    <x v="7"/>
    <s v="Debit Card"/>
    <d v="2018-11-05T00:00:00"/>
    <x v="15"/>
    <x v="0"/>
    <x v="0"/>
    <x v="4"/>
    <n v="0"/>
    <n v="-26"/>
  </r>
  <r>
    <s v="B-25612"/>
    <n v="259"/>
    <n v="-55"/>
    <n v="2"/>
    <x v="1"/>
    <x v="1"/>
    <s v="COD"/>
    <d v="2018-12-04T00:00:00"/>
    <x v="32"/>
    <x v="13"/>
    <x v="16"/>
    <x v="6"/>
    <n v="0"/>
    <n v="-55"/>
  </r>
  <r>
    <s v="B-25608"/>
    <n v="257"/>
    <n v="23"/>
    <n v="5"/>
    <x v="2"/>
    <x v="7"/>
    <s v="COD"/>
    <d v="2018-08-04T00:00:00"/>
    <x v="55"/>
    <x v="14"/>
    <x v="19"/>
    <x v="7"/>
    <n v="23"/>
    <n v="0"/>
  </r>
  <r>
    <s v="B-25752"/>
    <n v="76"/>
    <n v="27"/>
    <n v="5"/>
    <x v="2"/>
    <x v="11"/>
    <s v="COD"/>
    <d v="2018-08-14T00:00:00"/>
    <x v="89"/>
    <x v="0"/>
    <x v="0"/>
    <x v="7"/>
    <n v="27"/>
    <n v="0"/>
  </r>
  <r>
    <s v="B-25700"/>
    <n v="44"/>
    <n v="-32"/>
    <n v="3"/>
    <x v="2"/>
    <x v="11"/>
    <s v="Debit Card"/>
    <d v="2018-06-25T00:00:00"/>
    <x v="192"/>
    <x v="2"/>
    <x v="4"/>
    <x v="5"/>
    <n v="0"/>
    <n v="-32"/>
  </r>
  <r>
    <s v="B-25856"/>
    <n v="257"/>
    <n v="3"/>
    <n v="2"/>
    <x v="2"/>
    <x v="6"/>
    <s v="COD"/>
    <d v="2018-10-11T00:00:00"/>
    <x v="124"/>
    <x v="2"/>
    <x v="4"/>
    <x v="1"/>
    <n v="3"/>
    <n v="0"/>
  </r>
  <r>
    <s v="B-26026"/>
    <n v="255"/>
    <n v="76"/>
    <n v="9"/>
    <x v="2"/>
    <x v="7"/>
    <s v="COD"/>
    <d v="2018-02-19T00:00:00"/>
    <x v="72"/>
    <x v="16"/>
    <x v="20"/>
    <x v="10"/>
    <n v="76"/>
    <n v="0"/>
  </r>
  <r>
    <s v="B-25861"/>
    <n v="44"/>
    <n v="14"/>
    <n v="3"/>
    <x v="2"/>
    <x v="7"/>
    <s v="Debit Card"/>
    <d v="2018-11-15T00:00:00"/>
    <x v="193"/>
    <x v="1"/>
    <x v="10"/>
    <x v="4"/>
    <n v="14"/>
    <n v="0"/>
  </r>
  <r>
    <s v="B-25673"/>
    <n v="45"/>
    <n v="-2"/>
    <n v="4"/>
    <x v="2"/>
    <x v="16"/>
    <s v="COD"/>
    <d v="2018-05-28T00:00:00"/>
    <x v="162"/>
    <x v="7"/>
    <x v="9"/>
    <x v="11"/>
    <n v="0"/>
    <n v="-2"/>
  </r>
  <r>
    <s v="B-25681"/>
    <n v="44"/>
    <n v="-3"/>
    <n v="1"/>
    <x v="2"/>
    <x v="6"/>
    <s v="Debit Card"/>
    <d v="2018-04-06T00:00:00"/>
    <x v="0"/>
    <x v="0"/>
    <x v="0"/>
    <x v="0"/>
    <n v="0"/>
    <n v="-3"/>
  </r>
  <r>
    <s v="B-26051"/>
    <n v="382"/>
    <n v="119"/>
    <n v="2"/>
    <x v="2"/>
    <x v="6"/>
    <s v="Credit Card"/>
    <d v="2018-07-03T00:00:00"/>
    <x v="56"/>
    <x v="17"/>
    <x v="21"/>
    <x v="9"/>
    <n v="119"/>
    <n v="0"/>
  </r>
  <r>
    <s v="B-25951"/>
    <n v="250"/>
    <n v="100"/>
    <n v="3"/>
    <x v="2"/>
    <x v="5"/>
    <s v="COD"/>
    <d v="2018-01-13T00:00:00"/>
    <x v="130"/>
    <x v="17"/>
    <x v="21"/>
    <x v="2"/>
    <n v="100"/>
    <n v="0"/>
  </r>
  <r>
    <s v="B-25799"/>
    <n v="45"/>
    <n v="-15"/>
    <n v="2"/>
    <x v="1"/>
    <x v="1"/>
    <s v="COD"/>
    <d v="2018-01-10T00:00:00"/>
    <x v="194"/>
    <x v="7"/>
    <x v="9"/>
    <x v="2"/>
    <n v="0"/>
    <n v="-15"/>
  </r>
  <r>
    <s v="B-26053"/>
    <n v="246"/>
    <n v="61"/>
    <n v="2"/>
    <x v="1"/>
    <x v="2"/>
    <s v="COD"/>
    <d v="2018-09-03T00:00:00"/>
    <x v="8"/>
    <x v="4"/>
    <x v="5"/>
    <x v="8"/>
    <n v="61"/>
    <n v="0"/>
  </r>
  <r>
    <s v="B-26030"/>
    <n v="50"/>
    <n v="25"/>
    <n v="5"/>
    <x v="2"/>
    <x v="11"/>
    <s v="COD"/>
    <d v="2018-02-21T00:00:00"/>
    <x v="3"/>
    <x v="2"/>
    <x v="2"/>
    <x v="10"/>
    <n v="25"/>
    <n v="0"/>
  </r>
  <r>
    <s v="B-26054"/>
    <n v="246"/>
    <n v="98"/>
    <n v="5"/>
    <x v="2"/>
    <x v="7"/>
    <s v="COD"/>
    <d v="2018-10-03T00:00:00"/>
    <x v="195"/>
    <x v="2"/>
    <x v="4"/>
    <x v="1"/>
    <n v="98"/>
    <n v="0"/>
  </r>
  <r>
    <s v="B-25696"/>
    <n v="44"/>
    <n v="99"/>
    <n v="3"/>
    <x v="2"/>
    <x v="8"/>
    <s v="Debit Card"/>
    <d v="2018-06-21T00:00:00"/>
    <x v="6"/>
    <x v="3"/>
    <x v="3"/>
    <x v="5"/>
    <n v="99"/>
    <n v="0"/>
  </r>
  <r>
    <s v="B-25660"/>
    <n v="245"/>
    <n v="-78"/>
    <n v="3"/>
    <x v="2"/>
    <x v="6"/>
    <s v="COD"/>
    <d v="2018-05-16T00:00:00"/>
    <x v="21"/>
    <x v="3"/>
    <x v="3"/>
    <x v="11"/>
    <n v="0"/>
    <n v="-78"/>
  </r>
  <r>
    <s v="B-25858"/>
    <n v="245"/>
    <n v="30"/>
    <n v="2"/>
    <x v="2"/>
    <x v="6"/>
    <s v="COD"/>
    <d v="2018-11-13T00:00:00"/>
    <x v="137"/>
    <x v="2"/>
    <x v="4"/>
    <x v="4"/>
    <n v="30"/>
    <n v="0"/>
  </r>
  <r>
    <s v="B-26045"/>
    <n v="376"/>
    <n v="0"/>
    <n v="7"/>
    <x v="2"/>
    <x v="11"/>
    <s v="Credit Card"/>
    <d v="2018-03-03T00:00:00"/>
    <x v="186"/>
    <x v="5"/>
    <x v="6"/>
    <x v="3"/>
    <n v="0"/>
    <n v="0"/>
  </r>
  <r>
    <s v="B-25850"/>
    <n v="45"/>
    <n v="1"/>
    <n v="3"/>
    <x v="2"/>
    <x v="14"/>
    <s v="Debit Card"/>
    <d v="2018-05-11T00:00:00"/>
    <x v="76"/>
    <x v="16"/>
    <x v="20"/>
    <x v="11"/>
    <n v="1"/>
    <n v="0"/>
  </r>
  <r>
    <s v="B-25781"/>
    <n v="45"/>
    <n v="-28"/>
    <n v="2"/>
    <x v="2"/>
    <x v="11"/>
    <s v="Debit Card"/>
    <d v="2018-09-14T00:00:00"/>
    <x v="196"/>
    <x v="7"/>
    <x v="9"/>
    <x v="8"/>
    <n v="0"/>
    <n v="-28"/>
  </r>
  <r>
    <s v="B-25918"/>
    <n v="244"/>
    <n v="-122"/>
    <n v="5"/>
    <x v="1"/>
    <x v="15"/>
    <s v="COD"/>
    <d v="2018-12-22T00:00:00"/>
    <x v="197"/>
    <x v="0"/>
    <x v="0"/>
    <x v="6"/>
    <n v="0"/>
    <n v="-122"/>
  </r>
  <r>
    <s v="B-25971"/>
    <n v="244"/>
    <n v="83"/>
    <n v="2"/>
    <x v="1"/>
    <x v="2"/>
    <s v="COD"/>
    <d v="2018-01-22T00:00:00"/>
    <x v="198"/>
    <x v="0"/>
    <x v="0"/>
    <x v="2"/>
    <n v="83"/>
    <n v="0"/>
  </r>
  <r>
    <s v="B-25870"/>
    <n v="10"/>
    <n v="4"/>
    <n v="1"/>
    <x v="2"/>
    <x v="8"/>
    <s v="UPI"/>
    <d v="2018-11-20T00:00:00"/>
    <x v="123"/>
    <x v="9"/>
    <x v="12"/>
    <x v="4"/>
    <n v="4"/>
    <n v="0"/>
  </r>
  <r>
    <s v="B-25770"/>
    <n v="375"/>
    <n v="180"/>
    <n v="3"/>
    <x v="1"/>
    <x v="2"/>
    <s v="Credit Card"/>
    <d v="2018-02-09T00:00:00"/>
    <x v="178"/>
    <x v="0"/>
    <x v="0"/>
    <x v="10"/>
    <n v="180"/>
    <n v="0"/>
  </r>
  <r>
    <s v="B-25757"/>
    <n v="46"/>
    <n v="14"/>
    <n v="5"/>
    <x v="2"/>
    <x v="9"/>
    <s v="Debit Card"/>
    <d v="2018-08-21T00:00:00"/>
    <x v="11"/>
    <x v="0"/>
    <x v="0"/>
    <x v="7"/>
    <n v="14"/>
    <n v="0"/>
  </r>
  <r>
    <s v="B-25699"/>
    <n v="49"/>
    <n v="-31"/>
    <n v="2"/>
    <x v="2"/>
    <x v="11"/>
    <s v="UPI"/>
    <d v="2018-06-24T00:00:00"/>
    <x v="199"/>
    <x v="1"/>
    <x v="10"/>
    <x v="5"/>
    <n v="0"/>
    <n v="-31"/>
  </r>
  <r>
    <s v="B-25776"/>
    <n v="47"/>
    <n v="-20"/>
    <n v="2"/>
    <x v="2"/>
    <x v="8"/>
    <s v="Debit Card"/>
    <d v="2018-09-09T00:00:00"/>
    <x v="200"/>
    <x v="2"/>
    <x v="4"/>
    <x v="8"/>
    <n v="0"/>
    <n v="-20"/>
  </r>
  <r>
    <s v="B-25893"/>
    <n v="355"/>
    <n v="-114"/>
    <n v="7"/>
    <x v="2"/>
    <x v="11"/>
    <s v="Credit Card"/>
    <d v="2018-04-12T00:00:00"/>
    <x v="4"/>
    <x v="1"/>
    <x v="1"/>
    <x v="0"/>
    <n v="0"/>
    <n v="-114"/>
  </r>
  <r>
    <s v="B-25985"/>
    <n v="32"/>
    <n v="8"/>
    <n v="5"/>
    <x v="2"/>
    <x v="7"/>
    <s v="UPI"/>
    <d v="2018-01-31T00:00:00"/>
    <x v="201"/>
    <x v="0"/>
    <x v="0"/>
    <x v="2"/>
    <n v="8"/>
    <n v="0"/>
  </r>
  <r>
    <s v="B-25681"/>
    <n v="243"/>
    <n v="-14"/>
    <n v="2"/>
    <x v="1"/>
    <x v="1"/>
    <s v="COD"/>
    <d v="2018-04-06T00:00:00"/>
    <x v="0"/>
    <x v="0"/>
    <x v="0"/>
    <x v="0"/>
    <n v="0"/>
    <n v="-14"/>
  </r>
  <r>
    <s v="B-26063"/>
    <n v="241"/>
    <n v="-77"/>
    <n v="4"/>
    <x v="0"/>
    <x v="0"/>
    <s v="COD"/>
    <d v="2018-03-15T00:00:00"/>
    <x v="80"/>
    <x v="5"/>
    <x v="6"/>
    <x v="3"/>
    <n v="0"/>
    <n v="-77"/>
  </r>
  <r>
    <s v="B-26032"/>
    <n v="47"/>
    <n v="15"/>
    <n v="5"/>
    <x v="2"/>
    <x v="6"/>
    <s v="Debit Card"/>
    <d v="2018-02-22T00:00:00"/>
    <x v="17"/>
    <x v="6"/>
    <x v="8"/>
    <x v="10"/>
    <n v="15"/>
    <n v="0"/>
  </r>
  <r>
    <s v="B-26001"/>
    <n v="50"/>
    <n v="-10"/>
    <n v="6"/>
    <x v="2"/>
    <x v="9"/>
    <s v="Debit Card"/>
    <d v="2018-07-02T00:00:00"/>
    <x v="24"/>
    <x v="8"/>
    <x v="11"/>
    <x v="9"/>
    <n v="0"/>
    <n v="-10"/>
  </r>
  <r>
    <s v="B-26056"/>
    <n v="15"/>
    <n v="6"/>
    <n v="2"/>
    <x v="2"/>
    <x v="7"/>
    <s v="COD"/>
    <d v="2018-10-03T00:00:00"/>
    <x v="156"/>
    <x v="12"/>
    <x v="15"/>
    <x v="1"/>
    <n v="6"/>
    <n v="0"/>
  </r>
  <r>
    <s v="B-25850"/>
    <n v="148"/>
    <n v="24"/>
    <n v="3"/>
    <x v="2"/>
    <x v="11"/>
    <s v="COD"/>
    <d v="2018-05-11T00:00:00"/>
    <x v="76"/>
    <x v="16"/>
    <x v="20"/>
    <x v="11"/>
    <n v="24"/>
    <n v="0"/>
  </r>
  <r>
    <s v="B-25767"/>
    <n v="299"/>
    <n v="-28"/>
    <n v="3"/>
    <x v="0"/>
    <x v="0"/>
    <s v="UPI"/>
    <d v="2018-08-31T00:00:00"/>
    <x v="202"/>
    <x v="17"/>
    <x v="21"/>
    <x v="7"/>
    <n v="0"/>
    <n v="-28"/>
  </r>
  <r>
    <s v="B-25693"/>
    <n v="68"/>
    <n v="-30"/>
    <n v="1"/>
    <x v="0"/>
    <x v="4"/>
    <s v="UPI"/>
    <d v="2018-06-18T00:00:00"/>
    <x v="77"/>
    <x v="0"/>
    <x v="18"/>
    <x v="5"/>
    <n v="0"/>
    <n v="-30"/>
  </r>
  <r>
    <s v="B-25850"/>
    <n v="52"/>
    <n v="18"/>
    <n v="5"/>
    <x v="2"/>
    <x v="12"/>
    <s v="Debit Card"/>
    <d v="2018-05-11T00:00:00"/>
    <x v="76"/>
    <x v="16"/>
    <x v="20"/>
    <x v="11"/>
    <n v="18"/>
    <n v="0"/>
  </r>
  <r>
    <s v="B-25796"/>
    <n v="239"/>
    <n v="-162"/>
    <n v="5"/>
    <x v="1"/>
    <x v="1"/>
    <s v="COD"/>
    <d v="2018-09-24T00:00:00"/>
    <x v="119"/>
    <x v="2"/>
    <x v="4"/>
    <x v="8"/>
    <n v="0"/>
    <n v="-162"/>
  </r>
  <r>
    <s v="B-26053"/>
    <n v="27"/>
    <n v="6"/>
    <n v="3"/>
    <x v="2"/>
    <x v="9"/>
    <s v="COD"/>
    <d v="2018-09-03T00:00:00"/>
    <x v="8"/>
    <x v="4"/>
    <x v="5"/>
    <x v="8"/>
    <n v="6"/>
    <n v="0"/>
  </r>
  <r>
    <s v="B-25650"/>
    <n v="238"/>
    <n v="20"/>
    <n v="2"/>
    <x v="2"/>
    <x v="6"/>
    <s v="COD"/>
    <d v="2018-06-05T00:00:00"/>
    <x v="95"/>
    <x v="2"/>
    <x v="4"/>
    <x v="5"/>
    <n v="20"/>
    <n v="0"/>
  </r>
  <r>
    <s v="B-25961"/>
    <n v="48"/>
    <n v="16"/>
    <n v="3"/>
    <x v="2"/>
    <x v="16"/>
    <s v="COD"/>
    <d v="2018-01-18T00:00:00"/>
    <x v="154"/>
    <x v="7"/>
    <x v="9"/>
    <x v="2"/>
    <n v="16"/>
    <n v="0"/>
  </r>
  <r>
    <s v="B-26023"/>
    <n v="66"/>
    <n v="22"/>
    <n v="3"/>
    <x v="2"/>
    <x v="11"/>
    <s v="UPI"/>
    <d v="2018-02-19T00:00:00"/>
    <x v="88"/>
    <x v="15"/>
    <x v="16"/>
    <x v="10"/>
    <n v="22"/>
    <n v="0"/>
  </r>
  <r>
    <s v="B-25809"/>
    <n v="53"/>
    <n v="24"/>
    <n v="1"/>
    <x v="2"/>
    <x v="7"/>
    <s v="Debit Card"/>
    <d v="2018-09-10T00:00:00"/>
    <x v="203"/>
    <x v="10"/>
    <x v="13"/>
    <x v="8"/>
    <n v="24"/>
    <n v="0"/>
  </r>
  <r>
    <s v="B-25621"/>
    <n v="233"/>
    <n v="-10"/>
    <n v="5"/>
    <x v="0"/>
    <x v="0"/>
    <s v="COD"/>
    <d v="2018-04-20T00:00:00"/>
    <x v="171"/>
    <x v="0"/>
    <x v="18"/>
    <x v="0"/>
    <n v="0"/>
    <n v="-10"/>
  </r>
  <r>
    <s v="B-25854"/>
    <n v="53"/>
    <n v="-2"/>
    <n v="3"/>
    <x v="2"/>
    <x v="6"/>
    <s v="Debit Card"/>
    <d v="2018-08-11T00:00:00"/>
    <x v="141"/>
    <x v="2"/>
    <x v="2"/>
    <x v="7"/>
    <n v="0"/>
    <n v="-2"/>
  </r>
  <r>
    <s v="B-26057"/>
    <n v="54"/>
    <n v="8"/>
    <n v="4"/>
    <x v="2"/>
    <x v="14"/>
    <s v="Debit Card"/>
    <d v="2018-10-03T00:00:00"/>
    <x v="152"/>
    <x v="10"/>
    <x v="13"/>
    <x v="1"/>
    <n v="8"/>
    <n v="0"/>
  </r>
  <r>
    <s v="B-25688"/>
    <n v="352"/>
    <n v="-345"/>
    <n v="5"/>
    <x v="2"/>
    <x v="6"/>
    <s v="Credit Card"/>
    <d v="2018-11-06T00:00:00"/>
    <x v="204"/>
    <x v="0"/>
    <x v="0"/>
    <x v="4"/>
    <n v="0"/>
    <n v="-345"/>
  </r>
  <r>
    <s v="B-25885"/>
    <n v="349"/>
    <n v="0"/>
    <n v="7"/>
    <x v="2"/>
    <x v="11"/>
    <s v="Credit Card"/>
    <d v="2018-11-28T00:00:00"/>
    <x v="103"/>
    <x v="0"/>
    <x v="0"/>
    <x v="4"/>
    <n v="0"/>
    <n v="0"/>
  </r>
  <r>
    <s v="B-25753"/>
    <n v="341"/>
    <n v="-85"/>
    <n v="6"/>
    <x v="2"/>
    <x v="5"/>
    <s v="Credit Card"/>
    <d v="2018-08-17T00:00:00"/>
    <x v="205"/>
    <x v="1"/>
    <x v="10"/>
    <x v="7"/>
    <n v="0"/>
    <n v="-85"/>
  </r>
  <r>
    <s v="B-25981"/>
    <n v="54"/>
    <n v="12"/>
    <n v="3"/>
    <x v="2"/>
    <x v="6"/>
    <s v="Debit Card"/>
    <d v="2018-01-28T00:00:00"/>
    <x v="189"/>
    <x v="8"/>
    <x v="11"/>
    <x v="2"/>
    <n v="12"/>
    <n v="0"/>
  </r>
  <r>
    <s v="B-26055"/>
    <n v="57"/>
    <n v="7"/>
    <n v="2"/>
    <x v="2"/>
    <x v="16"/>
    <s v="UPI"/>
    <d v="2018-10-03T00:00:00"/>
    <x v="1"/>
    <x v="1"/>
    <x v="1"/>
    <x v="1"/>
    <n v="7"/>
    <n v="0"/>
  </r>
  <r>
    <s v="B-25714"/>
    <n v="340"/>
    <n v="20"/>
    <n v="7"/>
    <x v="2"/>
    <x v="16"/>
    <s v="Credit Card"/>
    <d v="2018-09-07T00:00:00"/>
    <x v="53"/>
    <x v="3"/>
    <x v="3"/>
    <x v="8"/>
    <n v="20"/>
    <n v="0"/>
  </r>
  <r>
    <s v="B-26055"/>
    <n v="227"/>
    <n v="48"/>
    <n v="5"/>
    <x v="2"/>
    <x v="11"/>
    <s v="COD"/>
    <d v="2018-10-03T00:00:00"/>
    <x v="1"/>
    <x v="1"/>
    <x v="1"/>
    <x v="1"/>
    <n v="48"/>
    <n v="0"/>
  </r>
  <r>
    <s v="B-25989"/>
    <n v="330"/>
    <n v="81"/>
    <n v="1"/>
    <x v="1"/>
    <x v="2"/>
    <s v="Credit Card"/>
    <d v="2018-01-02T00:00:00"/>
    <x v="67"/>
    <x v="8"/>
    <x v="11"/>
    <x v="2"/>
    <n v="81"/>
    <n v="0"/>
  </r>
  <r>
    <s v="B-25710"/>
    <n v="216"/>
    <n v="-38"/>
    <n v="6"/>
    <x v="1"/>
    <x v="15"/>
    <s v="UPI"/>
    <d v="2018-05-07T00:00:00"/>
    <x v="36"/>
    <x v="2"/>
    <x v="2"/>
    <x v="11"/>
    <n v="0"/>
    <n v="-38"/>
  </r>
  <r>
    <s v="B-25773"/>
    <n v="224"/>
    <n v="-143"/>
    <n v="3"/>
    <x v="1"/>
    <x v="1"/>
    <s v="COD"/>
    <d v="2018-06-09T00:00:00"/>
    <x v="74"/>
    <x v="10"/>
    <x v="13"/>
    <x v="5"/>
    <n v="0"/>
    <n v="-143"/>
  </r>
  <r>
    <s v="B-25661"/>
    <n v="55"/>
    <n v="-33"/>
    <n v="2"/>
    <x v="1"/>
    <x v="1"/>
    <s v="Debit Card"/>
    <d v="2018-05-17T00:00:00"/>
    <x v="206"/>
    <x v="4"/>
    <x v="5"/>
    <x v="11"/>
    <n v="0"/>
    <n v="-33"/>
  </r>
  <r>
    <s v="B-26021"/>
    <n v="49"/>
    <n v="21"/>
    <n v="1"/>
    <x v="2"/>
    <x v="11"/>
    <s v="UPI"/>
    <d v="2018-02-17T00:00:00"/>
    <x v="110"/>
    <x v="10"/>
    <x v="13"/>
    <x v="10"/>
    <n v="21"/>
    <n v="0"/>
  </r>
  <r>
    <s v="B-26057"/>
    <n v="224"/>
    <n v="87"/>
    <n v="3"/>
    <x v="2"/>
    <x v="5"/>
    <s v="COD"/>
    <d v="2018-10-03T00:00:00"/>
    <x v="152"/>
    <x v="10"/>
    <x v="13"/>
    <x v="1"/>
    <n v="87"/>
    <n v="0"/>
  </r>
  <r>
    <s v="B-25858"/>
    <n v="223"/>
    <n v="27"/>
    <n v="2"/>
    <x v="1"/>
    <x v="2"/>
    <s v="COD"/>
    <d v="2018-11-13T00:00:00"/>
    <x v="137"/>
    <x v="2"/>
    <x v="4"/>
    <x v="4"/>
    <n v="27"/>
    <n v="0"/>
  </r>
  <r>
    <s v="B-25857"/>
    <n v="324"/>
    <n v="39"/>
    <n v="8"/>
    <x v="0"/>
    <x v="13"/>
    <s v="Credit Card"/>
    <d v="2018-10-11T00:00:00"/>
    <x v="57"/>
    <x v="0"/>
    <x v="0"/>
    <x v="1"/>
    <n v="39"/>
    <n v="0"/>
  </r>
  <r>
    <s v="B-25656"/>
    <n v="56"/>
    <n v="18"/>
    <n v="2"/>
    <x v="2"/>
    <x v="7"/>
    <s v="Debit Card"/>
    <d v="2018-11-05T00:00:00"/>
    <x v="85"/>
    <x v="2"/>
    <x v="2"/>
    <x v="4"/>
    <n v="18"/>
    <n v="0"/>
  </r>
  <r>
    <s v="B-25999"/>
    <n v="223"/>
    <n v="62"/>
    <n v="7"/>
    <x v="2"/>
    <x v="16"/>
    <s v="COD"/>
    <d v="2018-05-02T00:00:00"/>
    <x v="207"/>
    <x v="8"/>
    <x v="11"/>
    <x v="11"/>
    <n v="62"/>
    <n v="0"/>
  </r>
  <r>
    <s v="B-25856"/>
    <n v="10"/>
    <n v="2"/>
    <n v="2"/>
    <x v="2"/>
    <x v="9"/>
    <s v="COD"/>
    <d v="2018-10-11T00:00:00"/>
    <x v="124"/>
    <x v="2"/>
    <x v="4"/>
    <x v="1"/>
    <n v="2"/>
    <n v="0"/>
  </r>
  <r>
    <s v="B-25926"/>
    <n v="57"/>
    <n v="6"/>
    <n v="5"/>
    <x v="2"/>
    <x v="12"/>
    <s v="Debit Card"/>
    <d v="2018-12-30T00:00:00"/>
    <x v="208"/>
    <x v="0"/>
    <x v="0"/>
    <x v="6"/>
    <n v="6"/>
    <n v="0"/>
  </r>
  <r>
    <s v="B-25728"/>
    <n v="322"/>
    <n v="-113"/>
    <n v="4"/>
    <x v="2"/>
    <x v="6"/>
    <s v="Credit Card"/>
    <d v="2018-07-22T00:00:00"/>
    <x v="70"/>
    <x v="2"/>
    <x v="2"/>
    <x v="9"/>
    <n v="0"/>
    <n v="-113"/>
  </r>
  <r>
    <s v="B-26076"/>
    <n v="219"/>
    <n v="4"/>
    <n v="2"/>
    <x v="2"/>
    <x v="6"/>
    <s v="COD"/>
    <d v="2018-03-21T00:00:00"/>
    <x v="106"/>
    <x v="0"/>
    <x v="18"/>
    <x v="3"/>
    <n v="4"/>
    <n v="0"/>
  </r>
  <r>
    <s v="B-25913"/>
    <n v="103"/>
    <n v="21"/>
    <n v="7"/>
    <x v="2"/>
    <x v="11"/>
    <s v="UPI"/>
    <d v="2018-12-17T00:00:00"/>
    <x v="209"/>
    <x v="8"/>
    <x v="11"/>
    <x v="6"/>
    <n v="21"/>
    <n v="0"/>
  </r>
  <r>
    <s v="B-25703"/>
    <n v="47"/>
    <n v="-27"/>
    <n v="4"/>
    <x v="2"/>
    <x v="6"/>
    <s v="COD"/>
    <d v="2018-06-28T00:00:00"/>
    <x v="10"/>
    <x v="0"/>
    <x v="0"/>
    <x v="5"/>
    <n v="0"/>
    <n v="-27"/>
  </r>
  <r>
    <s v="B-25858"/>
    <n v="219"/>
    <n v="0"/>
    <n v="1"/>
    <x v="2"/>
    <x v="6"/>
    <s v="COD"/>
    <d v="2018-11-13T00:00:00"/>
    <x v="137"/>
    <x v="2"/>
    <x v="4"/>
    <x v="4"/>
    <n v="0"/>
    <n v="0"/>
  </r>
  <r>
    <s v="B-25727"/>
    <n v="57"/>
    <n v="-48"/>
    <n v="6"/>
    <x v="2"/>
    <x v="12"/>
    <s v="Debit Card"/>
    <d v="2018-07-22T00:00:00"/>
    <x v="172"/>
    <x v="0"/>
    <x v="0"/>
    <x v="9"/>
    <n v="0"/>
    <n v="-48"/>
  </r>
  <r>
    <s v="B-26020"/>
    <n v="319"/>
    <n v="102"/>
    <n v="6"/>
    <x v="0"/>
    <x v="13"/>
    <s v="Credit Card"/>
    <d v="2018-02-16T00:00:00"/>
    <x v="190"/>
    <x v="12"/>
    <x v="15"/>
    <x v="10"/>
    <n v="102"/>
    <n v="0"/>
  </r>
  <r>
    <s v="B-26003"/>
    <n v="315"/>
    <n v="-8"/>
    <n v="3"/>
    <x v="1"/>
    <x v="1"/>
    <s v="Credit Card"/>
    <d v="2018-08-02T00:00:00"/>
    <x v="34"/>
    <x v="0"/>
    <x v="18"/>
    <x v="7"/>
    <n v="0"/>
    <n v="-8"/>
  </r>
  <r>
    <s v="B-25925"/>
    <n v="314"/>
    <n v="-41"/>
    <n v="3"/>
    <x v="0"/>
    <x v="0"/>
    <s v="Credit Card"/>
    <d v="2018-12-29T00:00:00"/>
    <x v="21"/>
    <x v="2"/>
    <x v="4"/>
    <x v="6"/>
    <n v="0"/>
    <n v="-41"/>
  </r>
  <r>
    <s v="B-26087"/>
    <n v="311"/>
    <n v="40"/>
    <n v="1"/>
    <x v="0"/>
    <x v="0"/>
    <s v="EMI"/>
    <d v="2018-03-26T00:00:00"/>
    <x v="143"/>
    <x v="11"/>
    <x v="14"/>
    <x v="3"/>
    <n v="40"/>
    <n v="0"/>
  </r>
  <r>
    <s v="B-25810"/>
    <n v="307"/>
    <n v="74"/>
    <n v="3"/>
    <x v="0"/>
    <x v="13"/>
    <s v="EMI"/>
    <d v="2018-10-10T00:00:00"/>
    <x v="50"/>
    <x v="13"/>
    <x v="16"/>
    <x v="1"/>
    <n v="74"/>
    <n v="0"/>
  </r>
  <r>
    <s v="B-25858"/>
    <n v="294"/>
    <n v="109"/>
    <n v="7"/>
    <x v="0"/>
    <x v="13"/>
    <s v="EMI"/>
    <d v="2018-11-13T00:00:00"/>
    <x v="137"/>
    <x v="2"/>
    <x v="4"/>
    <x v="4"/>
    <n v="109"/>
    <n v="0"/>
  </r>
  <r>
    <s v="B-25861"/>
    <n v="216"/>
    <n v="-83"/>
    <n v="3"/>
    <x v="0"/>
    <x v="0"/>
    <s v="COD"/>
    <d v="2018-11-15T00:00:00"/>
    <x v="193"/>
    <x v="1"/>
    <x v="10"/>
    <x v="4"/>
    <n v="0"/>
    <n v="-83"/>
  </r>
  <r>
    <s v="B-25661"/>
    <n v="58"/>
    <n v="-42"/>
    <n v="2"/>
    <x v="1"/>
    <x v="1"/>
    <s v="Debit Card"/>
    <d v="2018-05-17T00:00:00"/>
    <x v="206"/>
    <x v="4"/>
    <x v="5"/>
    <x v="11"/>
    <n v="0"/>
    <n v="-42"/>
  </r>
  <r>
    <s v="B-25943"/>
    <n v="48"/>
    <n v="20"/>
    <n v="4"/>
    <x v="2"/>
    <x v="11"/>
    <s v="UPI"/>
    <d v="2018-09-01T00:00:00"/>
    <x v="45"/>
    <x v="7"/>
    <x v="9"/>
    <x v="8"/>
    <n v="20"/>
    <n v="0"/>
  </r>
  <r>
    <s v="B-25955"/>
    <n v="54"/>
    <n v="14"/>
    <n v="3"/>
    <x v="2"/>
    <x v="14"/>
    <s v="UPI"/>
    <d v="2018-01-16T00:00:00"/>
    <x v="2"/>
    <x v="2"/>
    <x v="2"/>
    <x v="2"/>
    <n v="14"/>
    <n v="0"/>
  </r>
  <r>
    <s v="B-26051"/>
    <n v="216"/>
    <n v="50"/>
    <n v="4"/>
    <x v="2"/>
    <x v="11"/>
    <s v="COD"/>
    <d v="2018-07-03T00:00:00"/>
    <x v="56"/>
    <x v="17"/>
    <x v="21"/>
    <x v="9"/>
    <n v="50"/>
    <n v="0"/>
  </r>
  <r>
    <s v="B-25999"/>
    <n v="215"/>
    <n v="-30"/>
    <n v="2"/>
    <x v="2"/>
    <x v="6"/>
    <s v="COD"/>
    <d v="2018-05-02T00:00:00"/>
    <x v="207"/>
    <x v="8"/>
    <x v="11"/>
    <x v="11"/>
    <n v="0"/>
    <n v="-30"/>
  </r>
  <r>
    <s v="B-26083"/>
    <n v="43"/>
    <n v="8"/>
    <n v="3"/>
    <x v="2"/>
    <x v="12"/>
    <s v="COD"/>
    <d v="2018-03-24T00:00:00"/>
    <x v="190"/>
    <x v="12"/>
    <x v="15"/>
    <x v="3"/>
    <n v="8"/>
    <n v="0"/>
  </r>
  <r>
    <s v="B-25950"/>
    <n v="136"/>
    <n v="-33"/>
    <n v="5"/>
    <x v="2"/>
    <x v="6"/>
    <s v="COD"/>
    <d v="2018-01-13T00:00:00"/>
    <x v="21"/>
    <x v="0"/>
    <x v="0"/>
    <x v="2"/>
    <n v="0"/>
    <n v="-33"/>
  </r>
  <r>
    <s v="B-25625"/>
    <n v="59"/>
    <n v="-30"/>
    <n v="3"/>
    <x v="2"/>
    <x v="12"/>
    <s v="Debit Card"/>
    <d v="2018-04-23T00:00:00"/>
    <x v="90"/>
    <x v="4"/>
    <x v="5"/>
    <x v="0"/>
    <n v="0"/>
    <n v="-30"/>
  </r>
  <r>
    <s v="B-26055"/>
    <n v="213"/>
    <n v="4"/>
    <n v="14"/>
    <x v="2"/>
    <x v="16"/>
    <s v="COD"/>
    <d v="2018-10-03T00:00:00"/>
    <x v="1"/>
    <x v="1"/>
    <x v="1"/>
    <x v="1"/>
    <n v="4"/>
    <n v="0"/>
  </r>
  <r>
    <s v="B-26023"/>
    <n v="59"/>
    <n v="21"/>
    <n v="2"/>
    <x v="2"/>
    <x v="11"/>
    <s v="Debit Card"/>
    <d v="2018-02-19T00:00:00"/>
    <x v="88"/>
    <x v="15"/>
    <x v="16"/>
    <x v="10"/>
    <n v="21"/>
    <n v="0"/>
  </r>
  <r>
    <s v="B-26010"/>
    <n v="55"/>
    <n v="3"/>
    <n v="3"/>
    <x v="2"/>
    <x v="14"/>
    <s v="COD"/>
    <d v="2018-11-02T00:00:00"/>
    <x v="210"/>
    <x v="12"/>
    <x v="15"/>
    <x v="4"/>
    <n v="3"/>
    <n v="0"/>
  </r>
  <r>
    <s v="B-25955"/>
    <n v="294"/>
    <n v="62"/>
    <n v="9"/>
    <x v="2"/>
    <x v="14"/>
    <s v="EMI"/>
    <d v="2018-01-16T00:00:00"/>
    <x v="2"/>
    <x v="2"/>
    <x v="2"/>
    <x v="2"/>
    <n v="62"/>
    <n v="0"/>
  </r>
  <r>
    <s v="B-25900"/>
    <n v="210"/>
    <n v="62"/>
    <n v="2"/>
    <x v="0"/>
    <x v="4"/>
    <s v="COD"/>
    <d v="2018-09-12T00:00:00"/>
    <x v="57"/>
    <x v="13"/>
    <x v="22"/>
    <x v="8"/>
    <n v="62"/>
    <n v="0"/>
  </r>
  <r>
    <s v="B-26089"/>
    <n v="59"/>
    <n v="24"/>
    <n v="6"/>
    <x v="2"/>
    <x v="8"/>
    <s v="Debit Card"/>
    <d v="2018-03-26T00:00:00"/>
    <x v="72"/>
    <x v="16"/>
    <x v="20"/>
    <x v="3"/>
    <n v="24"/>
    <n v="0"/>
  </r>
  <r>
    <s v="B-25655"/>
    <n v="396"/>
    <n v="-31"/>
    <n v="9"/>
    <x v="2"/>
    <x v="6"/>
    <s v="COD"/>
    <d v="2018-11-05T00:00:00"/>
    <x v="15"/>
    <x v="0"/>
    <x v="0"/>
    <x v="4"/>
    <n v="0"/>
    <n v="-31"/>
  </r>
  <r>
    <s v="B-25979"/>
    <n v="284"/>
    <n v="45"/>
    <n v="2"/>
    <x v="1"/>
    <x v="2"/>
    <s v="EMI"/>
    <d v="2018-01-27T00:00:00"/>
    <x v="211"/>
    <x v="0"/>
    <x v="0"/>
    <x v="2"/>
    <n v="45"/>
    <n v="0"/>
  </r>
  <r>
    <s v="B-26002"/>
    <n v="276"/>
    <n v="52"/>
    <n v="5"/>
    <x v="2"/>
    <x v="6"/>
    <s v="EMI"/>
    <d v="2018-08-02T00:00:00"/>
    <x v="105"/>
    <x v="8"/>
    <x v="11"/>
    <x v="7"/>
    <n v="52"/>
    <n v="0"/>
  </r>
  <r>
    <s v="B-25635"/>
    <n v="23"/>
    <n v="2"/>
    <n v="2"/>
    <x v="2"/>
    <x v="9"/>
    <s v="UPI"/>
    <d v="2018-04-26T00:00:00"/>
    <x v="186"/>
    <x v="5"/>
    <x v="6"/>
    <x v="0"/>
    <n v="2"/>
    <n v="0"/>
  </r>
  <r>
    <s v="B-26084"/>
    <n v="209"/>
    <n v="-63"/>
    <n v="4"/>
    <x v="0"/>
    <x v="0"/>
    <s v="COD"/>
    <d v="2018-03-25T00:00:00"/>
    <x v="110"/>
    <x v="10"/>
    <x v="13"/>
    <x v="3"/>
    <n v="0"/>
    <n v="-63"/>
  </r>
  <r>
    <s v="B-25998"/>
    <n v="50"/>
    <n v="-28"/>
    <n v="5"/>
    <x v="1"/>
    <x v="15"/>
    <s v="COD"/>
    <d v="2018-04-02T00:00:00"/>
    <x v="212"/>
    <x v="6"/>
    <x v="23"/>
    <x v="0"/>
    <n v="0"/>
    <n v="-28"/>
  </r>
  <r>
    <s v="B-25872"/>
    <n v="57"/>
    <n v="27"/>
    <n v="2"/>
    <x v="2"/>
    <x v="16"/>
    <s v="COD"/>
    <d v="2018-11-22T00:00:00"/>
    <x v="213"/>
    <x v="2"/>
    <x v="4"/>
    <x v="4"/>
    <n v="27"/>
    <n v="0"/>
  </r>
  <r>
    <s v="B-25795"/>
    <n v="276"/>
    <n v="-21"/>
    <n v="2"/>
    <x v="0"/>
    <x v="4"/>
    <s v="EMI"/>
    <d v="2018-09-24T00:00:00"/>
    <x v="214"/>
    <x v="18"/>
    <x v="24"/>
    <x v="8"/>
    <n v="0"/>
    <n v="-21"/>
  </r>
  <r>
    <s v="B-25902"/>
    <n v="268"/>
    <n v="6"/>
    <n v="2"/>
    <x v="1"/>
    <x v="2"/>
    <s v="UPI"/>
    <d v="2018-10-12T00:00:00"/>
    <x v="215"/>
    <x v="2"/>
    <x v="4"/>
    <x v="1"/>
    <n v="6"/>
    <n v="0"/>
  </r>
  <r>
    <s v="B-25650"/>
    <n v="269"/>
    <n v="111"/>
    <n v="3"/>
    <x v="2"/>
    <x v="5"/>
    <s v="EMI"/>
    <d v="2018-06-05T00:00:00"/>
    <x v="95"/>
    <x v="2"/>
    <x v="4"/>
    <x v="5"/>
    <n v="111"/>
    <n v="0"/>
  </r>
  <r>
    <s v="B-25957"/>
    <n v="209"/>
    <n v="2"/>
    <n v="1"/>
    <x v="2"/>
    <x v="6"/>
    <s v="COD"/>
    <d v="2018-01-18T00:00:00"/>
    <x v="62"/>
    <x v="0"/>
    <x v="0"/>
    <x v="2"/>
    <n v="2"/>
    <n v="0"/>
  </r>
  <r>
    <s v="B-25793"/>
    <n v="60"/>
    <n v="-12"/>
    <n v="4"/>
    <x v="2"/>
    <x v="7"/>
    <s v="Debit Card"/>
    <d v="2018-09-24T00:00:00"/>
    <x v="216"/>
    <x v="0"/>
    <x v="0"/>
    <x v="8"/>
    <n v="0"/>
    <n v="-12"/>
  </r>
  <r>
    <s v="B-25654"/>
    <n v="269"/>
    <n v="-86"/>
    <n v="2"/>
    <x v="0"/>
    <x v="0"/>
    <s v="EMI"/>
    <d v="2018-10-05T00:00:00"/>
    <x v="150"/>
    <x v="2"/>
    <x v="4"/>
    <x v="1"/>
    <n v="0"/>
    <n v="-86"/>
  </r>
  <r>
    <s v="B-25750"/>
    <n v="208"/>
    <n v="-25"/>
    <n v="2"/>
    <x v="2"/>
    <x v="6"/>
    <s v="COD"/>
    <d v="2018-08-14T00:00:00"/>
    <x v="100"/>
    <x v="0"/>
    <x v="0"/>
    <x v="7"/>
    <n v="0"/>
    <n v="-25"/>
  </r>
  <r>
    <s v="B-25835"/>
    <n v="27"/>
    <n v="2"/>
    <n v="2"/>
    <x v="2"/>
    <x v="12"/>
    <s v="UPI"/>
    <d v="2018-10-29T00:00:00"/>
    <x v="147"/>
    <x v="7"/>
    <x v="9"/>
    <x v="1"/>
    <n v="2"/>
    <n v="0"/>
  </r>
  <r>
    <s v="B-25652"/>
    <n v="206"/>
    <n v="-206"/>
    <n v="3"/>
    <x v="2"/>
    <x v="6"/>
    <s v="COD"/>
    <d v="2018-08-05T00:00:00"/>
    <x v="97"/>
    <x v="16"/>
    <x v="20"/>
    <x v="7"/>
    <n v="0"/>
    <n v="-206"/>
  </r>
  <r>
    <s v="B-26018"/>
    <n v="61"/>
    <n v="8"/>
    <n v="4"/>
    <x v="2"/>
    <x v="7"/>
    <s v="Debit Card"/>
    <d v="2018-02-14T00:00:00"/>
    <x v="55"/>
    <x v="14"/>
    <x v="19"/>
    <x v="10"/>
    <n v="8"/>
    <n v="0"/>
  </r>
  <r>
    <s v="B-25750"/>
    <n v="212"/>
    <n v="-24"/>
    <n v="2"/>
    <x v="1"/>
    <x v="1"/>
    <s v="COD"/>
    <d v="2018-08-14T00:00:00"/>
    <x v="100"/>
    <x v="0"/>
    <x v="0"/>
    <x v="7"/>
    <n v="0"/>
    <n v="-24"/>
  </r>
  <r>
    <s v="B-25840"/>
    <n v="262"/>
    <n v="64"/>
    <n v="6"/>
    <x v="2"/>
    <x v="6"/>
    <s v="EMI"/>
    <d v="2018-10-31T00:00:00"/>
    <x v="179"/>
    <x v="3"/>
    <x v="3"/>
    <x v="1"/>
    <n v="64"/>
    <n v="0"/>
  </r>
  <r>
    <s v="B-25756"/>
    <n v="204"/>
    <n v="276"/>
    <n v="3"/>
    <x v="1"/>
    <x v="2"/>
    <s v="COD"/>
    <d v="2018-08-20T00:00:00"/>
    <x v="13"/>
    <x v="2"/>
    <x v="4"/>
    <x v="7"/>
    <n v="276"/>
    <n v="0"/>
  </r>
  <r>
    <s v="B-25777"/>
    <n v="59"/>
    <n v="-46"/>
    <n v="7"/>
    <x v="2"/>
    <x v="14"/>
    <s v="UPI"/>
    <d v="2018-10-09T00:00:00"/>
    <x v="64"/>
    <x v="0"/>
    <x v="0"/>
    <x v="1"/>
    <n v="0"/>
    <n v="-46"/>
  </r>
  <r>
    <s v="B-25750"/>
    <n v="199"/>
    <n v="-18"/>
    <n v="2"/>
    <x v="2"/>
    <x v="6"/>
    <s v="COD"/>
    <d v="2018-08-14T00:00:00"/>
    <x v="100"/>
    <x v="0"/>
    <x v="0"/>
    <x v="7"/>
    <n v="0"/>
    <n v="-18"/>
  </r>
  <r>
    <s v="B-25823"/>
    <n v="59"/>
    <n v="6"/>
    <n v="1"/>
    <x v="0"/>
    <x v="13"/>
    <s v="UPI"/>
    <d v="2018-10-18T00:00:00"/>
    <x v="115"/>
    <x v="2"/>
    <x v="4"/>
    <x v="1"/>
    <n v="6"/>
    <n v="0"/>
  </r>
  <r>
    <s v="B-26096"/>
    <n v="45"/>
    <n v="9"/>
    <n v="3"/>
    <x v="2"/>
    <x v="12"/>
    <s v="UPI"/>
    <d v="2018-03-28T00:00:00"/>
    <x v="86"/>
    <x v="17"/>
    <x v="21"/>
    <x v="3"/>
    <n v="9"/>
    <n v="0"/>
  </r>
  <r>
    <s v="B-25757"/>
    <n v="211"/>
    <n v="19"/>
    <n v="8"/>
    <x v="2"/>
    <x v="11"/>
    <s v="COD"/>
    <d v="2018-08-21T00:00:00"/>
    <x v="11"/>
    <x v="0"/>
    <x v="0"/>
    <x v="7"/>
    <n v="19"/>
    <n v="0"/>
  </r>
  <r>
    <s v="B-25698"/>
    <n v="65"/>
    <n v="-16"/>
    <n v="2"/>
    <x v="0"/>
    <x v="4"/>
    <s v="Debit Card"/>
    <d v="2018-06-23T00:00:00"/>
    <x v="133"/>
    <x v="14"/>
    <x v="19"/>
    <x v="5"/>
    <n v="0"/>
    <n v="-16"/>
  </r>
  <r>
    <s v="B-25710"/>
    <n v="25"/>
    <n v="0"/>
    <n v="4"/>
    <x v="2"/>
    <x v="9"/>
    <s v="UPI"/>
    <d v="2018-05-07T00:00:00"/>
    <x v="36"/>
    <x v="2"/>
    <x v="2"/>
    <x v="11"/>
    <n v="0"/>
    <n v="0"/>
  </r>
  <r>
    <s v="B-25994"/>
    <n v="196"/>
    <n v="-7"/>
    <n v="5"/>
    <x v="0"/>
    <x v="4"/>
    <s v="COD"/>
    <d v="2018-03-02T00:00:00"/>
    <x v="217"/>
    <x v="8"/>
    <x v="11"/>
    <x v="3"/>
    <n v="0"/>
    <n v="-7"/>
  </r>
  <r>
    <s v="B-25950"/>
    <n v="261"/>
    <n v="13"/>
    <n v="6"/>
    <x v="2"/>
    <x v="16"/>
    <s v="Credit Card"/>
    <d v="2018-01-13T00:00:00"/>
    <x v="21"/>
    <x v="0"/>
    <x v="0"/>
    <x v="2"/>
    <n v="13"/>
    <n v="0"/>
  </r>
  <r>
    <s v="B-25653"/>
    <n v="195"/>
    <n v="-117"/>
    <n v="5"/>
    <x v="0"/>
    <x v="4"/>
    <s v="COD"/>
    <d v="2018-08-05T00:00:00"/>
    <x v="80"/>
    <x v="5"/>
    <x v="6"/>
    <x v="7"/>
    <n v="0"/>
    <n v="-117"/>
  </r>
  <r>
    <s v="B-25785"/>
    <n v="192"/>
    <n v="-146"/>
    <n v="3"/>
    <x v="2"/>
    <x v="6"/>
    <s v="COD"/>
    <d v="2018-09-15T00:00:00"/>
    <x v="121"/>
    <x v="17"/>
    <x v="21"/>
    <x v="8"/>
    <n v="0"/>
    <n v="-146"/>
  </r>
  <r>
    <s v="B-25863"/>
    <n v="189"/>
    <n v="87"/>
    <n v="7"/>
    <x v="2"/>
    <x v="11"/>
    <s v="COD"/>
    <d v="2018-11-15T00:00:00"/>
    <x v="218"/>
    <x v="10"/>
    <x v="13"/>
    <x v="4"/>
    <n v="87"/>
    <n v="0"/>
  </r>
  <r>
    <s v="B-25959"/>
    <n v="32"/>
    <n v="2"/>
    <n v="2"/>
    <x v="2"/>
    <x v="8"/>
    <s v="UPI"/>
    <d v="2018-01-18T00:00:00"/>
    <x v="113"/>
    <x v="0"/>
    <x v="0"/>
    <x v="2"/>
    <n v="2"/>
    <n v="0"/>
  </r>
  <r>
    <s v="B-25991"/>
    <n v="188"/>
    <n v="13"/>
    <n v="7"/>
    <x v="2"/>
    <x v="16"/>
    <s v="COD"/>
    <d v="2018-03-02T00:00:00"/>
    <x v="42"/>
    <x v="0"/>
    <x v="0"/>
    <x v="3"/>
    <n v="13"/>
    <n v="0"/>
  </r>
  <r>
    <s v="B-25680"/>
    <n v="73"/>
    <n v="-25"/>
    <n v="3"/>
    <x v="2"/>
    <x v="6"/>
    <s v="COD"/>
    <d v="2018-04-06T00:00:00"/>
    <x v="159"/>
    <x v="0"/>
    <x v="0"/>
    <x v="0"/>
    <n v="0"/>
    <n v="-25"/>
  </r>
  <r>
    <s v="B-25910"/>
    <n v="259"/>
    <n v="47"/>
    <n v="5"/>
    <x v="2"/>
    <x v="7"/>
    <s v="Credit Card"/>
    <d v="2018-12-14T00:00:00"/>
    <x v="20"/>
    <x v="8"/>
    <x v="11"/>
    <x v="6"/>
    <n v="47"/>
    <n v="0"/>
  </r>
  <r>
    <s v="B-25737"/>
    <n v="187"/>
    <n v="-15"/>
    <n v="3"/>
    <x v="2"/>
    <x v="5"/>
    <s v="COD"/>
    <d v="2018-01-08T00:00:00"/>
    <x v="141"/>
    <x v="0"/>
    <x v="0"/>
    <x v="2"/>
    <n v="0"/>
    <n v="-15"/>
  </r>
  <r>
    <s v="B-25853"/>
    <n v="26"/>
    <n v="11"/>
    <n v="2"/>
    <x v="2"/>
    <x v="7"/>
    <s v="UPI"/>
    <d v="2018-08-11T00:00:00"/>
    <x v="18"/>
    <x v="7"/>
    <x v="9"/>
    <x v="7"/>
    <n v="11"/>
    <n v="0"/>
  </r>
  <r>
    <s v="B-26097"/>
    <n v="185"/>
    <n v="-26"/>
    <n v="6"/>
    <x v="1"/>
    <x v="1"/>
    <s v="COD"/>
    <d v="2018-03-28T00:00:00"/>
    <x v="35"/>
    <x v="3"/>
    <x v="3"/>
    <x v="3"/>
    <n v="0"/>
    <n v="-26"/>
  </r>
  <r>
    <s v="B-25875"/>
    <n v="248"/>
    <n v="8"/>
    <n v="2"/>
    <x v="2"/>
    <x v="6"/>
    <s v="Credit Card"/>
    <d v="2018-11-24T00:00:00"/>
    <x v="219"/>
    <x v="1"/>
    <x v="7"/>
    <x v="4"/>
    <n v="8"/>
    <n v="0"/>
  </r>
  <r>
    <s v="B-26031"/>
    <n v="67"/>
    <n v="9"/>
    <n v="4"/>
    <x v="2"/>
    <x v="12"/>
    <s v="Debit Card"/>
    <d v="2018-02-22T00:00:00"/>
    <x v="171"/>
    <x v="0"/>
    <x v="18"/>
    <x v="10"/>
    <n v="9"/>
    <n v="0"/>
  </r>
  <r>
    <s v="B-25773"/>
    <n v="248"/>
    <n v="-70"/>
    <n v="3"/>
    <x v="1"/>
    <x v="1"/>
    <s v="Credit Card"/>
    <d v="2018-06-09T00:00:00"/>
    <x v="74"/>
    <x v="10"/>
    <x v="13"/>
    <x v="5"/>
    <n v="0"/>
    <n v="-70"/>
  </r>
  <r>
    <s v="B-25840"/>
    <n v="246"/>
    <n v="61"/>
    <n v="2"/>
    <x v="1"/>
    <x v="2"/>
    <s v="Credit Card"/>
    <d v="2018-10-31T00:00:00"/>
    <x v="179"/>
    <x v="3"/>
    <x v="3"/>
    <x v="1"/>
    <n v="61"/>
    <n v="0"/>
  </r>
  <r>
    <s v="B-25908"/>
    <n v="179"/>
    <n v="-25"/>
    <n v="5"/>
    <x v="2"/>
    <x v="8"/>
    <s v="COD"/>
    <d v="2018-12-12T00:00:00"/>
    <x v="220"/>
    <x v="8"/>
    <x v="11"/>
    <x v="6"/>
    <n v="0"/>
    <n v="-25"/>
  </r>
  <r>
    <s v="B-26041"/>
    <n v="176"/>
    <n v="-28"/>
    <n v="5"/>
    <x v="1"/>
    <x v="15"/>
    <s v="COD"/>
    <d v="2018-02-27T00:00:00"/>
    <x v="221"/>
    <x v="15"/>
    <x v="16"/>
    <x v="10"/>
    <n v="0"/>
    <n v="-28"/>
  </r>
  <r>
    <s v="B-26010"/>
    <n v="176"/>
    <n v="-13"/>
    <n v="5"/>
    <x v="1"/>
    <x v="15"/>
    <s v="COD"/>
    <d v="2018-11-02T00:00:00"/>
    <x v="210"/>
    <x v="12"/>
    <x v="15"/>
    <x v="4"/>
    <n v="0"/>
    <n v="-13"/>
  </r>
  <r>
    <s v="B-25640"/>
    <n v="68"/>
    <n v="-62"/>
    <n v="2"/>
    <x v="2"/>
    <x v="5"/>
    <s v="Debit Card"/>
    <d v="2018-04-27T00:00:00"/>
    <x v="49"/>
    <x v="6"/>
    <x v="8"/>
    <x v="0"/>
    <n v="0"/>
    <n v="-62"/>
  </r>
  <r>
    <s v="B-25794"/>
    <n v="176"/>
    <n v="37"/>
    <n v="6"/>
    <x v="0"/>
    <x v="13"/>
    <s v="COD"/>
    <d v="2018-09-24T00:00:00"/>
    <x v="160"/>
    <x v="11"/>
    <x v="14"/>
    <x v="8"/>
    <n v="37"/>
    <n v="0"/>
  </r>
  <r>
    <s v="B-25987"/>
    <n v="88"/>
    <n v="11"/>
    <n v="7"/>
    <x v="2"/>
    <x v="7"/>
    <s v="UPI"/>
    <d v="2018-01-31T00:00:00"/>
    <x v="177"/>
    <x v="8"/>
    <x v="11"/>
    <x v="2"/>
    <n v="11"/>
    <n v="0"/>
  </r>
  <r>
    <s v="B-25615"/>
    <n v="68"/>
    <n v="20"/>
    <n v="5"/>
    <x v="2"/>
    <x v="7"/>
    <s v="Debit Card"/>
    <d v="2018-04-15T00:00:00"/>
    <x v="175"/>
    <x v="18"/>
    <x v="24"/>
    <x v="0"/>
    <n v="20"/>
    <n v="0"/>
  </r>
  <r>
    <s v="B-25997"/>
    <n v="231"/>
    <n v="99"/>
    <n v="2"/>
    <x v="0"/>
    <x v="0"/>
    <s v="Credit Card"/>
    <d v="2018-04-02T00:00:00"/>
    <x v="190"/>
    <x v="2"/>
    <x v="2"/>
    <x v="0"/>
    <n v="99"/>
    <n v="0"/>
  </r>
  <r>
    <s v="B-25981"/>
    <n v="62"/>
    <n v="8"/>
    <n v="2"/>
    <x v="2"/>
    <x v="14"/>
    <s v="UPI"/>
    <d v="2018-01-28T00:00:00"/>
    <x v="189"/>
    <x v="8"/>
    <x v="11"/>
    <x v="2"/>
    <n v="8"/>
    <n v="0"/>
  </r>
  <r>
    <s v="B-25791"/>
    <n v="175"/>
    <n v="77"/>
    <n v="3"/>
    <x v="2"/>
    <x v="6"/>
    <s v="COD"/>
    <d v="2018-09-24T00:00:00"/>
    <x v="163"/>
    <x v="10"/>
    <x v="13"/>
    <x v="8"/>
    <n v="77"/>
    <n v="0"/>
  </r>
  <r>
    <s v="B-25986"/>
    <n v="71"/>
    <n v="4"/>
    <n v="5"/>
    <x v="2"/>
    <x v="12"/>
    <s v="Debit Card"/>
    <d v="2018-01-31T00:00:00"/>
    <x v="92"/>
    <x v="6"/>
    <x v="23"/>
    <x v="2"/>
    <n v="4"/>
    <n v="0"/>
  </r>
  <r>
    <s v="B-25652"/>
    <n v="174"/>
    <n v="-70"/>
    <n v="3"/>
    <x v="0"/>
    <x v="13"/>
    <s v="COD"/>
    <d v="2018-08-05T00:00:00"/>
    <x v="97"/>
    <x v="16"/>
    <x v="20"/>
    <x v="7"/>
    <n v="0"/>
    <n v="-70"/>
  </r>
  <r>
    <s v="B-25952"/>
    <n v="173"/>
    <n v="69"/>
    <n v="3"/>
    <x v="1"/>
    <x v="1"/>
    <s v="COD"/>
    <d v="2018-01-13T00:00:00"/>
    <x v="85"/>
    <x v="0"/>
    <x v="0"/>
    <x v="2"/>
    <n v="69"/>
    <n v="0"/>
  </r>
  <r>
    <s v="B-25898"/>
    <n v="171"/>
    <n v="2"/>
    <n v="2"/>
    <x v="0"/>
    <x v="0"/>
    <s v="COD"/>
    <d v="2018-07-12T00:00:00"/>
    <x v="76"/>
    <x v="6"/>
    <x v="23"/>
    <x v="9"/>
    <n v="2"/>
    <n v="0"/>
  </r>
  <r>
    <s v="B-25785"/>
    <n v="268"/>
    <n v="-25"/>
    <n v="3"/>
    <x v="2"/>
    <x v="6"/>
    <s v="COD"/>
    <d v="2018-09-15T00:00:00"/>
    <x v="121"/>
    <x v="17"/>
    <x v="21"/>
    <x v="8"/>
    <n v="0"/>
    <n v="-25"/>
  </r>
  <r>
    <s v="B-25990"/>
    <n v="71"/>
    <n v="32"/>
    <n v="3"/>
    <x v="2"/>
    <x v="6"/>
    <s v="Debit Card"/>
    <d v="2018-02-02T00:00:00"/>
    <x v="222"/>
    <x v="8"/>
    <x v="11"/>
    <x v="10"/>
    <n v="32"/>
    <n v="0"/>
  </r>
  <r>
    <s v="B-26091"/>
    <n v="29"/>
    <n v="10"/>
    <n v="4"/>
    <x v="2"/>
    <x v="7"/>
    <s v="UPI"/>
    <d v="2018-03-27T00:00:00"/>
    <x v="38"/>
    <x v="9"/>
    <x v="12"/>
    <x v="3"/>
    <n v="10"/>
    <n v="0"/>
  </r>
  <r>
    <s v="B-25604"/>
    <n v="65"/>
    <n v="17"/>
    <n v="2"/>
    <x v="2"/>
    <x v="14"/>
    <s v="UPI"/>
    <d v="2018-03-04T00:00:00"/>
    <x v="187"/>
    <x v="6"/>
    <x v="8"/>
    <x v="3"/>
    <n v="17"/>
    <n v="0"/>
  </r>
  <r>
    <s v="B-25754"/>
    <n v="72"/>
    <n v="-46"/>
    <n v="7"/>
    <x v="2"/>
    <x v="8"/>
    <s v="Debit Card"/>
    <d v="2018-08-18T00:00:00"/>
    <x v="29"/>
    <x v="12"/>
    <x v="15"/>
    <x v="7"/>
    <n v="0"/>
    <n v="-46"/>
  </r>
  <r>
    <s v="B-25724"/>
    <n v="168"/>
    <n v="-51"/>
    <n v="2"/>
    <x v="1"/>
    <x v="2"/>
    <s v="COD"/>
    <d v="2018-07-19T00:00:00"/>
    <x v="26"/>
    <x v="0"/>
    <x v="0"/>
    <x v="9"/>
    <n v="0"/>
    <n v="-51"/>
  </r>
  <r>
    <s v="B-25757"/>
    <n v="165"/>
    <n v="30"/>
    <n v="3"/>
    <x v="2"/>
    <x v="11"/>
    <s v="COD"/>
    <d v="2018-08-21T00:00:00"/>
    <x v="11"/>
    <x v="0"/>
    <x v="0"/>
    <x v="7"/>
    <n v="30"/>
    <n v="0"/>
  </r>
  <r>
    <s v="B-25767"/>
    <n v="74"/>
    <n v="-59"/>
    <n v="2"/>
    <x v="0"/>
    <x v="13"/>
    <s v="Debit Card"/>
    <d v="2018-08-31T00:00:00"/>
    <x v="202"/>
    <x v="17"/>
    <x v="21"/>
    <x v="7"/>
    <n v="0"/>
    <n v="-59"/>
  </r>
  <r>
    <s v="B-25886"/>
    <n v="89"/>
    <n v="17"/>
    <n v="2"/>
    <x v="2"/>
    <x v="11"/>
    <s v="UPI"/>
    <d v="2018-11-28T00:00:00"/>
    <x v="135"/>
    <x v="6"/>
    <x v="23"/>
    <x v="4"/>
    <n v="17"/>
    <n v="0"/>
  </r>
  <r>
    <s v="B-25621"/>
    <n v="228"/>
    <n v="63"/>
    <n v="3"/>
    <x v="0"/>
    <x v="0"/>
    <s v="Credit Card"/>
    <d v="2018-04-20T00:00:00"/>
    <x v="171"/>
    <x v="0"/>
    <x v="18"/>
    <x v="0"/>
    <n v="63"/>
    <n v="0"/>
  </r>
  <r>
    <s v="B-25967"/>
    <n v="119"/>
    <n v="-24"/>
    <n v="4"/>
    <x v="1"/>
    <x v="15"/>
    <s v="COD"/>
    <d v="2018-01-21T00:00:00"/>
    <x v="61"/>
    <x v="1"/>
    <x v="7"/>
    <x v="2"/>
    <n v="0"/>
    <n v="-24"/>
  </r>
  <r>
    <s v="B-25691"/>
    <n v="75"/>
    <n v="-25"/>
    <n v="3"/>
    <x v="2"/>
    <x v="11"/>
    <s v="UPI"/>
    <d v="2018-06-16T00:00:00"/>
    <x v="107"/>
    <x v="2"/>
    <x v="4"/>
    <x v="5"/>
    <n v="0"/>
    <n v="-25"/>
  </r>
  <r>
    <s v="B-25953"/>
    <n v="67"/>
    <n v="20"/>
    <n v="4"/>
    <x v="2"/>
    <x v="14"/>
    <s v="UPI"/>
    <d v="2018-01-14T00:00:00"/>
    <x v="93"/>
    <x v="9"/>
    <x v="12"/>
    <x v="2"/>
    <n v="20"/>
    <n v="0"/>
  </r>
  <r>
    <s v="B-25651"/>
    <n v="7"/>
    <n v="0"/>
    <n v="1"/>
    <x v="2"/>
    <x v="12"/>
    <s v="COD"/>
    <d v="2018-07-05T00:00:00"/>
    <x v="71"/>
    <x v="0"/>
    <x v="0"/>
    <x v="9"/>
    <n v="0"/>
    <n v="0"/>
  </r>
  <r>
    <s v="B-25828"/>
    <n v="222"/>
    <n v="35"/>
    <n v="5"/>
    <x v="2"/>
    <x v="6"/>
    <s v="Credit Card"/>
    <d v="2018-10-24T00:00:00"/>
    <x v="131"/>
    <x v="13"/>
    <x v="16"/>
    <x v="1"/>
    <n v="35"/>
    <n v="0"/>
  </r>
  <r>
    <s v="B-25628"/>
    <n v="219"/>
    <n v="-9"/>
    <n v="4"/>
    <x v="2"/>
    <x v="6"/>
    <s v="Credit Card"/>
    <d v="2018-04-24T00:00:00"/>
    <x v="28"/>
    <x v="12"/>
    <x v="15"/>
    <x v="0"/>
    <n v="0"/>
    <n v="-9"/>
  </r>
  <r>
    <s v="B-25703"/>
    <n v="42"/>
    <n v="-23"/>
    <n v="2"/>
    <x v="1"/>
    <x v="15"/>
    <s v="UPI"/>
    <d v="2018-06-28T00:00:00"/>
    <x v="10"/>
    <x v="0"/>
    <x v="0"/>
    <x v="5"/>
    <n v="0"/>
    <n v="-23"/>
  </r>
  <r>
    <s v="B-25929"/>
    <n v="216"/>
    <n v="-135"/>
    <n v="3"/>
    <x v="1"/>
    <x v="1"/>
    <s v="Credit Card"/>
    <d v="2018-02-01T00:00:00"/>
    <x v="63"/>
    <x v="10"/>
    <x v="13"/>
    <x v="10"/>
    <n v="0"/>
    <n v="-135"/>
  </r>
  <r>
    <s v="B-25748"/>
    <n v="47"/>
    <n v="-21"/>
    <n v="2"/>
    <x v="0"/>
    <x v="0"/>
    <s v="COD"/>
    <d v="2018-12-08T00:00:00"/>
    <x v="223"/>
    <x v="6"/>
    <x v="8"/>
    <x v="6"/>
    <n v="0"/>
    <n v="-21"/>
  </r>
  <r>
    <s v="B-25610"/>
    <n v="68"/>
    <n v="-55"/>
    <n v="5"/>
    <x v="0"/>
    <x v="13"/>
    <s v="UPI"/>
    <d v="2018-09-04T00:00:00"/>
    <x v="190"/>
    <x v="12"/>
    <x v="15"/>
    <x v="8"/>
    <n v="0"/>
    <n v="-55"/>
  </r>
  <r>
    <s v="B-25903"/>
    <n v="74"/>
    <n v="33"/>
    <n v="2"/>
    <x v="2"/>
    <x v="16"/>
    <s v="Debit Card"/>
    <d v="2018-10-12T00:00:00"/>
    <x v="94"/>
    <x v="0"/>
    <x v="0"/>
    <x v="1"/>
    <n v="33"/>
    <n v="0"/>
  </r>
  <r>
    <s v="B-25878"/>
    <n v="165"/>
    <n v="46"/>
    <n v="3"/>
    <x v="1"/>
    <x v="15"/>
    <s v="COD"/>
    <d v="2018-11-24T00:00:00"/>
    <x v="99"/>
    <x v="2"/>
    <x v="4"/>
    <x v="4"/>
    <n v="46"/>
    <n v="0"/>
  </r>
  <r>
    <s v="B-26056"/>
    <n v="101"/>
    <n v="11"/>
    <n v="2"/>
    <x v="2"/>
    <x v="7"/>
    <s v="UPI"/>
    <d v="2018-10-03T00:00:00"/>
    <x v="156"/>
    <x v="12"/>
    <x v="15"/>
    <x v="1"/>
    <n v="11"/>
    <n v="0"/>
  </r>
  <r>
    <s v="B-26004"/>
    <n v="162"/>
    <n v="73"/>
    <n v="2"/>
    <x v="0"/>
    <x v="0"/>
    <s v="COD"/>
    <d v="2018-08-02T00:00:00"/>
    <x v="224"/>
    <x v="6"/>
    <x v="8"/>
    <x v="7"/>
    <n v="73"/>
    <n v="0"/>
  </r>
  <r>
    <s v="B-25699"/>
    <n v="20"/>
    <n v="-22"/>
    <n v="1"/>
    <x v="1"/>
    <x v="15"/>
    <s v="UPI"/>
    <d v="2018-06-24T00:00:00"/>
    <x v="199"/>
    <x v="1"/>
    <x v="10"/>
    <x v="5"/>
    <n v="0"/>
    <n v="-22"/>
  </r>
  <r>
    <s v="B-26053"/>
    <n v="162"/>
    <n v="55"/>
    <n v="3"/>
    <x v="2"/>
    <x v="11"/>
    <s v="COD"/>
    <d v="2018-09-03T00:00:00"/>
    <x v="8"/>
    <x v="4"/>
    <x v="5"/>
    <x v="8"/>
    <n v="55"/>
    <n v="0"/>
  </r>
  <r>
    <s v="B-25654"/>
    <n v="229"/>
    <n v="-23"/>
    <n v="2"/>
    <x v="2"/>
    <x v="6"/>
    <s v="UPI"/>
    <d v="2018-10-05T00:00:00"/>
    <x v="150"/>
    <x v="2"/>
    <x v="4"/>
    <x v="1"/>
    <n v="0"/>
    <n v="-23"/>
  </r>
  <r>
    <s v="B-25954"/>
    <n v="27"/>
    <n v="0"/>
    <n v="2"/>
    <x v="2"/>
    <x v="12"/>
    <s v="COD"/>
    <d v="2018-01-14T00:00:00"/>
    <x v="225"/>
    <x v="7"/>
    <x v="9"/>
    <x v="2"/>
    <n v="0"/>
    <n v="0"/>
  </r>
  <r>
    <s v="B-25910"/>
    <n v="685"/>
    <n v="7"/>
    <n v="7"/>
    <x v="2"/>
    <x v="5"/>
    <s v="UPI"/>
    <d v="2018-12-14T00:00:00"/>
    <x v="20"/>
    <x v="8"/>
    <x v="11"/>
    <x v="6"/>
    <n v="7"/>
    <n v="0"/>
  </r>
  <r>
    <s v="B-26064"/>
    <n v="75"/>
    <n v="2"/>
    <n v="5"/>
    <x v="2"/>
    <x v="12"/>
    <s v="Debit Card"/>
    <d v="2018-03-16T00:00:00"/>
    <x v="167"/>
    <x v="2"/>
    <x v="4"/>
    <x v="3"/>
    <n v="2"/>
    <n v="0"/>
  </r>
  <r>
    <s v="B-25983"/>
    <n v="161"/>
    <n v="-229"/>
    <n v="8"/>
    <x v="1"/>
    <x v="15"/>
    <s v="COD"/>
    <d v="2018-01-30T00:00:00"/>
    <x v="164"/>
    <x v="8"/>
    <x v="11"/>
    <x v="2"/>
    <n v="0"/>
    <n v="-229"/>
  </r>
  <r>
    <s v="B-26002"/>
    <n v="71"/>
    <n v="19"/>
    <n v="3"/>
    <x v="2"/>
    <x v="14"/>
    <s v="COD"/>
    <d v="2018-08-02T00:00:00"/>
    <x v="105"/>
    <x v="8"/>
    <x v="11"/>
    <x v="7"/>
    <n v="19"/>
    <n v="0"/>
  </r>
  <r>
    <s v="B-25650"/>
    <n v="211"/>
    <n v="-105"/>
    <n v="2"/>
    <x v="2"/>
    <x v="6"/>
    <s v="Credit Card"/>
    <d v="2018-06-05T00:00:00"/>
    <x v="95"/>
    <x v="2"/>
    <x v="4"/>
    <x v="5"/>
    <n v="0"/>
    <n v="-105"/>
  </r>
  <r>
    <s v="B-26043"/>
    <n v="79"/>
    <n v="5"/>
    <n v="6"/>
    <x v="2"/>
    <x v="7"/>
    <s v="Debit Card"/>
    <d v="2018-01-03T00:00:00"/>
    <x v="139"/>
    <x v="18"/>
    <x v="24"/>
    <x v="2"/>
    <n v="5"/>
    <n v="0"/>
  </r>
  <r>
    <s v="B-25657"/>
    <n v="32"/>
    <n v="-22"/>
    <n v="5"/>
    <x v="2"/>
    <x v="6"/>
    <s v="UPI"/>
    <d v="2018-05-13T00:00:00"/>
    <x v="91"/>
    <x v="0"/>
    <x v="18"/>
    <x v="11"/>
    <n v="0"/>
    <n v="-22"/>
  </r>
  <r>
    <s v="B-25838"/>
    <n v="161"/>
    <n v="40"/>
    <n v="3"/>
    <x v="2"/>
    <x v="11"/>
    <s v="COD"/>
    <d v="2018-10-29T00:00:00"/>
    <x v="48"/>
    <x v="0"/>
    <x v="0"/>
    <x v="1"/>
    <n v="40"/>
    <n v="0"/>
  </r>
  <r>
    <s v="B-25651"/>
    <n v="159"/>
    <n v="4"/>
    <n v="1"/>
    <x v="2"/>
    <x v="6"/>
    <s v="COD"/>
    <d v="2018-07-05T00:00:00"/>
    <x v="71"/>
    <x v="0"/>
    <x v="0"/>
    <x v="9"/>
    <n v="4"/>
    <n v="0"/>
  </r>
  <r>
    <s v="B-25808"/>
    <n v="210"/>
    <n v="-50"/>
    <n v="4"/>
    <x v="2"/>
    <x v="7"/>
    <s v="Credit Card"/>
    <d v="2018-08-10T00:00:00"/>
    <x v="102"/>
    <x v="12"/>
    <x v="15"/>
    <x v="7"/>
    <n v="0"/>
    <n v="-50"/>
  </r>
  <r>
    <s v="B-25973"/>
    <n v="79"/>
    <n v="39"/>
    <n v="2"/>
    <x v="2"/>
    <x v="16"/>
    <s v="Debit Card"/>
    <d v="2018-01-24T00:00:00"/>
    <x v="16"/>
    <x v="1"/>
    <x v="1"/>
    <x v="2"/>
    <n v="39"/>
    <n v="0"/>
  </r>
  <r>
    <s v="B-25698"/>
    <n v="207"/>
    <n v="153"/>
    <n v="3"/>
    <x v="2"/>
    <x v="6"/>
    <s v="Credit Card"/>
    <d v="2018-06-23T00:00:00"/>
    <x v="133"/>
    <x v="14"/>
    <x v="19"/>
    <x v="5"/>
    <n v="153"/>
    <n v="0"/>
  </r>
  <r>
    <s v="B-25818"/>
    <n v="36"/>
    <n v="0"/>
    <n v="4"/>
    <x v="2"/>
    <x v="8"/>
    <s v="COD"/>
    <d v="2018-10-14T00:00:00"/>
    <x v="146"/>
    <x v="0"/>
    <x v="0"/>
    <x v="1"/>
    <n v="0"/>
    <n v="0"/>
  </r>
  <r>
    <s v="B-26061"/>
    <n v="206"/>
    <n v="12"/>
    <n v="1"/>
    <x v="0"/>
    <x v="3"/>
    <s v="Credit Card"/>
    <d v="2018-03-14T00:00:00"/>
    <x v="71"/>
    <x v="0"/>
    <x v="0"/>
    <x v="3"/>
    <n v="12"/>
    <n v="0"/>
  </r>
  <r>
    <s v="B-25878"/>
    <n v="46"/>
    <n v="0"/>
    <n v="4"/>
    <x v="2"/>
    <x v="12"/>
    <s v="COD"/>
    <d v="2018-11-24T00:00:00"/>
    <x v="99"/>
    <x v="2"/>
    <x v="4"/>
    <x v="4"/>
    <n v="0"/>
    <n v="0"/>
  </r>
  <r>
    <s v="B-26054"/>
    <n v="156"/>
    <n v="23"/>
    <n v="3"/>
    <x v="2"/>
    <x v="11"/>
    <s v="COD"/>
    <d v="2018-10-03T00:00:00"/>
    <x v="195"/>
    <x v="2"/>
    <x v="4"/>
    <x v="1"/>
    <n v="23"/>
    <n v="0"/>
  </r>
  <r>
    <s v="B-25809"/>
    <n v="154"/>
    <n v="54"/>
    <n v="3"/>
    <x v="2"/>
    <x v="7"/>
    <s v="COD"/>
    <d v="2018-09-10T00:00:00"/>
    <x v="203"/>
    <x v="10"/>
    <x v="13"/>
    <x v="8"/>
    <n v="54"/>
    <n v="0"/>
  </r>
  <r>
    <s v="B-26042"/>
    <n v="36"/>
    <n v="15"/>
    <n v="3"/>
    <x v="2"/>
    <x v="11"/>
    <s v="UPI"/>
    <d v="2018-02-28T00:00:00"/>
    <x v="98"/>
    <x v="11"/>
    <x v="14"/>
    <x v="10"/>
    <n v="15"/>
    <n v="0"/>
  </r>
  <r>
    <s v="B-26008"/>
    <n v="206"/>
    <n v="51"/>
    <n v="4"/>
    <x v="2"/>
    <x v="7"/>
    <s v="Credit Card"/>
    <d v="2018-09-02T00:00:00"/>
    <x v="226"/>
    <x v="14"/>
    <x v="19"/>
    <x v="8"/>
    <n v="51"/>
    <n v="0"/>
  </r>
  <r>
    <s v="B-25927"/>
    <n v="200"/>
    <n v="7"/>
    <n v="4"/>
    <x v="0"/>
    <x v="0"/>
    <s v="Credit Card"/>
    <d v="2018-12-31T00:00:00"/>
    <x v="74"/>
    <x v="1"/>
    <x v="10"/>
    <x v="6"/>
    <n v="7"/>
    <n v="0"/>
  </r>
  <r>
    <s v="B-26008"/>
    <n v="199"/>
    <n v="-1"/>
    <n v="1"/>
    <x v="2"/>
    <x v="6"/>
    <s v="Credit Card"/>
    <d v="2018-09-02T00:00:00"/>
    <x v="226"/>
    <x v="14"/>
    <x v="19"/>
    <x v="8"/>
    <n v="0"/>
    <n v="-1"/>
  </r>
  <r>
    <s v="B-25753"/>
    <n v="154"/>
    <n v="22"/>
    <n v="7"/>
    <x v="2"/>
    <x v="14"/>
    <s v="COD"/>
    <d v="2018-08-17T00:00:00"/>
    <x v="205"/>
    <x v="1"/>
    <x v="10"/>
    <x v="7"/>
    <n v="22"/>
    <n v="0"/>
  </r>
  <r>
    <s v="B-25948"/>
    <n v="152"/>
    <n v="23"/>
    <n v="3"/>
    <x v="1"/>
    <x v="15"/>
    <s v="COD"/>
    <d v="2018-01-13T00:00:00"/>
    <x v="227"/>
    <x v="2"/>
    <x v="2"/>
    <x v="2"/>
    <n v="23"/>
    <n v="0"/>
  </r>
  <r>
    <s v="B-26094"/>
    <n v="152"/>
    <n v="50"/>
    <n v="6"/>
    <x v="2"/>
    <x v="11"/>
    <s v="COD"/>
    <d v="2018-03-27T00:00:00"/>
    <x v="171"/>
    <x v="0"/>
    <x v="18"/>
    <x v="3"/>
    <n v="50"/>
    <n v="0"/>
  </r>
  <r>
    <s v="B-25654"/>
    <n v="122"/>
    <n v="-21"/>
    <n v="3"/>
    <x v="1"/>
    <x v="15"/>
    <s v="UPI"/>
    <d v="2018-10-05T00:00:00"/>
    <x v="150"/>
    <x v="2"/>
    <x v="4"/>
    <x v="1"/>
    <n v="0"/>
    <n v="-21"/>
  </r>
  <r>
    <s v="B-25854"/>
    <n v="149"/>
    <n v="48"/>
    <n v="6"/>
    <x v="2"/>
    <x v="11"/>
    <s v="COD"/>
    <d v="2018-08-11T00:00:00"/>
    <x v="141"/>
    <x v="2"/>
    <x v="2"/>
    <x v="7"/>
    <n v="48"/>
    <n v="0"/>
  </r>
  <r>
    <s v="B-25623"/>
    <n v="149"/>
    <n v="-87"/>
    <n v="4"/>
    <x v="2"/>
    <x v="6"/>
    <s v="COD"/>
    <d v="2018-04-22T00:00:00"/>
    <x v="86"/>
    <x v="17"/>
    <x v="21"/>
    <x v="0"/>
    <n v="0"/>
    <n v="-87"/>
  </r>
  <r>
    <s v="B-25985"/>
    <n v="197"/>
    <n v="20"/>
    <n v="4"/>
    <x v="2"/>
    <x v="8"/>
    <s v="Credit Card"/>
    <d v="2018-01-31T00:00:00"/>
    <x v="201"/>
    <x v="0"/>
    <x v="0"/>
    <x v="2"/>
    <n v="20"/>
    <n v="0"/>
  </r>
  <r>
    <s v="B-25723"/>
    <n v="76"/>
    <n v="-54"/>
    <n v="3"/>
    <x v="0"/>
    <x v="0"/>
    <s v="COD"/>
    <d v="2018-07-18T00:00:00"/>
    <x v="39"/>
    <x v="2"/>
    <x v="4"/>
    <x v="9"/>
    <n v="0"/>
    <n v="-54"/>
  </r>
  <r>
    <s v="B-25751"/>
    <n v="221"/>
    <n v="-15"/>
    <n v="2"/>
    <x v="0"/>
    <x v="0"/>
    <s v="COD"/>
    <d v="2018-08-14T00:00:00"/>
    <x v="188"/>
    <x v="2"/>
    <x v="4"/>
    <x v="7"/>
    <n v="0"/>
    <n v="-15"/>
  </r>
  <r>
    <s v="B-26050"/>
    <n v="79"/>
    <n v="32"/>
    <n v="3"/>
    <x v="2"/>
    <x v="6"/>
    <s v="Debit Card"/>
    <d v="2018-06-03T00:00:00"/>
    <x v="49"/>
    <x v="6"/>
    <x v="8"/>
    <x v="5"/>
    <n v="32"/>
    <n v="0"/>
  </r>
  <r>
    <s v="B-25800"/>
    <n v="45"/>
    <n v="12"/>
    <n v="7"/>
    <x v="2"/>
    <x v="7"/>
    <s v="UPI"/>
    <d v="2018-01-10T00:00:00"/>
    <x v="228"/>
    <x v="2"/>
    <x v="2"/>
    <x v="2"/>
    <n v="12"/>
    <n v="0"/>
  </r>
  <r>
    <s v="B-25673"/>
    <n v="149"/>
    <n v="-1"/>
    <n v="1"/>
    <x v="2"/>
    <x v="6"/>
    <s v="COD"/>
    <d v="2018-05-28T00:00:00"/>
    <x v="162"/>
    <x v="7"/>
    <x v="9"/>
    <x v="11"/>
    <n v="0"/>
    <n v="-1"/>
  </r>
  <r>
    <s v="B-26002"/>
    <n v="80"/>
    <n v="22"/>
    <n v="3"/>
    <x v="2"/>
    <x v="11"/>
    <s v="Debit Card"/>
    <d v="2018-08-02T00:00:00"/>
    <x v="105"/>
    <x v="8"/>
    <x v="11"/>
    <x v="7"/>
    <n v="22"/>
    <n v="0"/>
  </r>
  <r>
    <s v="B-26009"/>
    <n v="195"/>
    <n v="12"/>
    <n v="9"/>
    <x v="2"/>
    <x v="16"/>
    <s v="Credit Card"/>
    <d v="2018-10-02T00:00:00"/>
    <x v="183"/>
    <x v="1"/>
    <x v="10"/>
    <x v="1"/>
    <n v="12"/>
    <n v="0"/>
  </r>
  <r>
    <s v="B-25754"/>
    <n v="19"/>
    <n v="0"/>
    <n v="3"/>
    <x v="2"/>
    <x v="9"/>
    <s v="UPI"/>
    <d v="2018-08-18T00:00:00"/>
    <x v="29"/>
    <x v="12"/>
    <x v="15"/>
    <x v="7"/>
    <n v="0"/>
    <n v="0"/>
  </r>
  <r>
    <s v="B-25953"/>
    <n v="81"/>
    <n v="41"/>
    <n v="3"/>
    <x v="2"/>
    <x v="11"/>
    <s v="Debit Card"/>
    <d v="2018-01-14T00:00:00"/>
    <x v="93"/>
    <x v="9"/>
    <x v="12"/>
    <x v="2"/>
    <n v="41"/>
    <n v="0"/>
  </r>
  <r>
    <s v="B-26039"/>
    <n v="83"/>
    <n v="34"/>
    <n v="5"/>
    <x v="2"/>
    <x v="16"/>
    <s v="Debit Card"/>
    <d v="2018-02-25T00:00:00"/>
    <x v="229"/>
    <x v="10"/>
    <x v="13"/>
    <x v="10"/>
    <n v="34"/>
    <n v="0"/>
  </r>
  <r>
    <s v="B-26001"/>
    <n v="149"/>
    <n v="17"/>
    <n v="4"/>
    <x v="1"/>
    <x v="15"/>
    <s v="COD"/>
    <d v="2018-07-02T00:00:00"/>
    <x v="24"/>
    <x v="8"/>
    <x v="11"/>
    <x v="9"/>
    <n v="17"/>
    <n v="0"/>
  </r>
  <r>
    <s v="B-25620"/>
    <n v="193"/>
    <n v="46"/>
    <n v="1"/>
    <x v="0"/>
    <x v="3"/>
    <s v="Credit Card"/>
    <d v="2018-04-20T00:00:00"/>
    <x v="3"/>
    <x v="2"/>
    <x v="2"/>
    <x v="0"/>
    <n v="46"/>
    <n v="0"/>
  </r>
  <r>
    <s v="B-26051"/>
    <n v="85"/>
    <n v="24"/>
    <n v="10"/>
    <x v="2"/>
    <x v="7"/>
    <s v="Debit Card"/>
    <d v="2018-07-03T00:00:00"/>
    <x v="56"/>
    <x v="17"/>
    <x v="21"/>
    <x v="9"/>
    <n v="24"/>
    <n v="0"/>
  </r>
  <r>
    <s v="B-25673"/>
    <n v="44"/>
    <n v="-17"/>
    <n v="5"/>
    <x v="2"/>
    <x v="6"/>
    <s v="UPI"/>
    <d v="2018-05-28T00:00:00"/>
    <x v="162"/>
    <x v="7"/>
    <x v="9"/>
    <x v="11"/>
    <n v="0"/>
    <n v="-17"/>
  </r>
  <r>
    <s v="B-25721"/>
    <n v="149"/>
    <n v="-40"/>
    <n v="2"/>
    <x v="0"/>
    <x v="4"/>
    <s v="COD"/>
    <d v="2018-07-16T00:00:00"/>
    <x v="230"/>
    <x v="15"/>
    <x v="16"/>
    <x v="9"/>
    <n v="0"/>
    <n v="-40"/>
  </r>
  <r>
    <s v="B-25764"/>
    <n v="26"/>
    <n v="0"/>
    <n v="2"/>
    <x v="2"/>
    <x v="8"/>
    <s v="COD"/>
    <d v="2018-08-28T00:00:00"/>
    <x v="231"/>
    <x v="2"/>
    <x v="2"/>
    <x v="7"/>
    <n v="0"/>
    <n v="0"/>
  </r>
  <r>
    <s v="B-25645"/>
    <n v="86"/>
    <n v="0"/>
    <n v="4"/>
    <x v="2"/>
    <x v="14"/>
    <s v="Debit Card"/>
    <d v="2018-01-05T00:00:00"/>
    <x v="185"/>
    <x v="0"/>
    <x v="0"/>
    <x v="2"/>
    <n v="0"/>
    <n v="0"/>
  </r>
  <r>
    <s v="B-26066"/>
    <n v="86"/>
    <n v="22"/>
    <n v="2"/>
    <x v="2"/>
    <x v="6"/>
    <s v="Debit Card"/>
    <d v="2018-03-16T00:00:00"/>
    <x v="85"/>
    <x v="2"/>
    <x v="2"/>
    <x v="3"/>
    <n v="22"/>
    <n v="0"/>
  </r>
  <r>
    <s v="B-26003"/>
    <n v="79"/>
    <n v="16"/>
    <n v="3"/>
    <x v="2"/>
    <x v="14"/>
    <s v="COD"/>
    <d v="2018-08-02T00:00:00"/>
    <x v="34"/>
    <x v="0"/>
    <x v="18"/>
    <x v="7"/>
    <n v="16"/>
    <n v="0"/>
  </r>
  <r>
    <s v="B-25712"/>
    <n v="193"/>
    <n v="-275"/>
    <n v="3"/>
    <x v="0"/>
    <x v="4"/>
    <s v="Credit Card"/>
    <d v="2018-07-07T00:00:00"/>
    <x v="232"/>
    <x v="6"/>
    <x v="8"/>
    <x v="9"/>
    <n v="0"/>
    <n v="-275"/>
  </r>
  <r>
    <s v="B-25796"/>
    <n v="148"/>
    <n v="0"/>
    <n v="3"/>
    <x v="2"/>
    <x v="6"/>
    <s v="COD"/>
    <d v="2018-09-24T00:00:00"/>
    <x v="119"/>
    <x v="2"/>
    <x v="4"/>
    <x v="8"/>
    <n v="0"/>
    <n v="0"/>
  </r>
  <r>
    <s v="B-25738"/>
    <n v="70"/>
    <n v="-14"/>
    <n v="2"/>
    <x v="1"/>
    <x v="15"/>
    <s v="UPI"/>
    <d v="2018-02-08T00:00:00"/>
    <x v="121"/>
    <x v="13"/>
    <x v="16"/>
    <x v="10"/>
    <n v="0"/>
    <n v="-14"/>
  </r>
  <r>
    <s v="B-25771"/>
    <n v="148"/>
    <n v="59"/>
    <n v="3"/>
    <x v="2"/>
    <x v="7"/>
    <s v="COD"/>
    <d v="2018-02-09T00:00:00"/>
    <x v="233"/>
    <x v="1"/>
    <x v="10"/>
    <x v="10"/>
    <n v="59"/>
    <n v="0"/>
  </r>
  <r>
    <s v="B-25950"/>
    <n v="190"/>
    <n v="19"/>
    <n v="9"/>
    <x v="1"/>
    <x v="15"/>
    <s v="Credit Card"/>
    <d v="2018-01-13T00:00:00"/>
    <x v="21"/>
    <x v="0"/>
    <x v="0"/>
    <x v="2"/>
    <n v="19"/>
    <n v="0"/>
  </r>
  <r>
    <s v="B-26038"/>
    <n v="52"/>
    <n v="14"/>
    <n v="2"/>
    <x v="2"/>
    <x v="11"/>
    <s v="COD"/>
    <d v="2018-02-24T00:00:00"/>
    <x v="28"/>
    <x v="12"/>
    <x v="15"/>
    <x v="10"/>
    <n v="14"/>
    <n v="0"/>
  </r>
  <r>
    <s v="B-26004"/>
    <n v="147"/>
    <n v="44"/>
    <n v="3"/>
    <x v="2"/>
    <x v="6"/>
    <s v="COD"/>
    <d v="2018-08-02T00:00:00"/>
    <x v="224"/>
    <x v="6"/>
    <x v="8"/>
    <x v="7"/>
    <n v="44"/>
    <n v="0"/>
  </r>
  <r>
    <s v="B-25896"/>
    <n v="190"/>
    <n v="68"/>
    <n v="8"/>
    <x v="2"/>
    <x v="14"/>
    <s v="Credit Card"/>
    <d v="2018-05-12T00:00:00"/>
    <x v="140"/>
    <x v="2"/>
    <x v="4"/>
    <x v="11"/>
    <n v="68"/>
    <n v="0"/>
  </r>
  <r>
    <s v="B-25601"/>
    <n v="80"/>
    <n v="-56"/>
    <n v="4"/>
    <x v="0"/>
    <x v="0"/>
    <s v="UPI"/>
    <d v="2018-01-04T00:00:00"/>
    <x v="234"/>
    <x v="7"/>
    <x v="9"/>
    <x v="2"/>
    <n v="0"/>
    <n v="-56"/>
  </r>
  <r>
    <s v="B-25952"/>
    <n v="147"/>
    <n v="48"/>
    <n v="3"/>
    <x v="2"/>
    <x v="6"/>
    <s v="COD"/>
    <d v="2018-01-13T00:00:00"/>
    <x v="85"/>
    <x v="0"/>
    <x v="0"/>
    <x v="2"/>
    <n v="48"/>
    <n v="0"/>
  </r>
  <r>
    <s v="B-25873"/>
    <n v="66"/>
    <n v="12"/>
    <n v="3"/>
    <x v="2"/>
    <x v="11"/>
    <s v="COD"/>
    <d v="2018-11-23T00:00:00"/>
    <x v="136"/>
    <x v="0"/>
    <x v="0"/>
    <x v="4"/>
    <n v="12"/>
    <n v="0"/>
  </r>
  <r>
    <s v="B-25844"/>
    <n v="86"/>
    <n v="8"/>
    <n v="2"/>
    <x v="2"/>
    <x v="6"/>
    <s v="Debit Card"/>
    <d v="2018-03-11T00:00:00"/>
    <x v="235"/>
    <x v="0"/>
    <x v="0"/>
    <x v="3"/>
    <n v="8"/>
    <n v="0"/>
  </r>
  <r>
    <s v="B-26054"/>
    <n v="88"/>
    <n v="19"/>
    <n v="2"/>
    <x v="2"/>
    <x v="16"/>
    <s v="Debit Card"/>
    <d v="2018-10-03T00:00:00"/>
    <x v="195"/>
    <x v="2"/>
    <x v="4"/>
    <x v="1"/>
    <n v="19"/>
    <n v="0"/>
  </r>
  <r>
    <s v="B-25953"/>
    <n v="188"/>
    <n v="-193"/>
    <n v="2"/>
    <x v="0"/>
    <x v="0"/>
    <s v="Credit Card"/>
    <d v="2018-01-14T00:00:00"/>
    <x v="93"/>
    <x v="9"/>
    <x v="12"/>
    <x v="2"/>
    <n v="0"/>
    <n v="-193"/>
  </r>
  <r>
    <s v="B-25951"/>
    <n v="89"/>
    <n v="29"/>
    <n v="2"/>
    <x v="2"/>
    <x v="11"/>
    <s v="UPI"/>
    <d v="2018-01-13T00:00:00"/>
    <x v="130"/>
    <x v="17"/>
    <x v="21"/>
    <x v="2"/>
    <n v="29"/>
    <n v="0"/>
  </r>
  <r>
    <s v="B-26065"/>
    <n v="146"/>
    <n v="19"/>
    <n v="5"/>
    <x v="2"/>
    <x v="11"/>
    <s v="COD"/>
    <d v="2018-03-16T00:00:00"/>
    <x v="15"/>
    <x v="0"/>
    <x v="0"/>
    <x v="3"/>
    <n v="19"/>
    <n v="0"/>
  </r>
  <r>
    <s v="B-26033"/>
    <n v="143"/>
    <n v="32"/>
    <n v="1"/>
    <x v="1"/>
    <x v="2"/>
    <s v="COD"/>
    <d v="2018-02-22T00:00:00"/>
    <x v="86"/>
    <x v="17"/>
    <x v="21"/>
    <x v="10"/>
    <n v="32"/>
    <n v="0"/>
  </r>
  <r>
    <s v="B-25781"/>
    <n v="25"/>
    <n v="-1"/>
    <n v="4"/>
    <x v="2"/>
    <x v="8"/>
    <s v="COD"/>
    <d v="2018-09-14T00:00:00"/>
    <x v="196"/>
    <x v="7"/>
    <x v="9"/>
    <x v="8"/>
    <n v="0"/>
    <n v="-1"/>
  </r>
  <r>
    <s v="B-26043"/>
    <n v="30"/>
    <n v="12"/>
    <n v="3"/>
    <x v="2"/>
    <x v="9"/>
    <s v="UPI"/>
    <d v="2018-01-03T00:00:00"/>
    <x v="139"/>
    <x v="18"/>
    <x v="24"/>
    <x v="2"/>
    <n v="12"/>
    <n v="0"/>
  </r>
  <r>
    <s v="B-25787"/>
    <n v="140"/>
    <n v="-58"/>
    <n v="4"/>
    <x v="1"/>
    <x v="15"/>
    <s v="COD"/>
    <d v="2018-09-20T00:00:00"/>
    <x v="101"/>
    <x v="4"/>
    <x v="5"/>
    <x v="8"/>
    <n v="0"/>
    <n v="-58"/>
  </r>
  <r>
    <s v="B-25664"/>
    <n v="83"/>
    <n v="-48"/>
    <n v="1"/>
    <x v="1"/>
    <x v="2"/>
    <s v="UPI"/>
    <d v="2018-05-20T00:00:00"/>
    <x v="176"/>
    <x v="12"/>
    <x v="15"/>
    <x v="11"/>
    <n v="0"/>
    <n v="-48"/>
  </r>
  <r>
    <s v="B-25825"/>
    <n v="140"/>
    <n v="6"/>
    <n v="5"/>
    <x v="2"/>
    <x v="6"/>
    <s v="COD"/>
    <d v="2018-10-21T00:00:00"/>
    <x v="181"/>
    <x v="0"/>
    <x v="0"/>
    <x v="1"/>
    <n v="6"/>
    <n v="0"/>
  </r>
  <r>
    <s v="B-25818"/>
    <n v="28"/>
    <n v="14"/>
    <n v="4"/>
    <x v="2"/>
    <x v="7"/>
    <s v="COD"/>
    <d v="2018-10-14T00:00:00"/>
    <x v="146"/>
    <x v="0"/>
    <x v="0"/>
    <x v="1"/>
    <n v="14"/>
    <n v="0"/>
  </r>
  <r>
    <s v="B-25765"/>
    <n v="139"/>
    <n v="14"/>
    <n v="3"/>
    <x v="2"/>
    <x v="11"/>
    <s v="COD"/>
    <d v="2018-08-29T00:00:00"/>
    <x v="236"/>
    <x v="0"/>
    <x v="18"/>
    <x v="7"/>
    <n v="14"/>
    <n v="0"/>
  </r>
  <r>
    <s v="B-25853"/>
    <n v="30"/>
    <n v="14"/>
    <n v="3"/>
    <x v="2"/>
    <x v="7"/>
    <s v="UPI"/>
    <d v="2018-08-11T00:00:00"/>
    <x v="18"/>
    <x v="7"/>
    <x v="9"/>
    <x v="7"/>
    <n v="14"/>
    <n v="0"/>
  </r>
  <r>
    <s v="B-26030"/>
    <n v="89"/>
    <n v="36"/>
    <n v="3"/>
    <x v="2"/>
    <x v="16"/>
    <s v="UPI"/>
    <d v="2018-02-21T00:00:00"/>
    <x v="3"/>
    <x v="2"/>
    <x v="2"/>
    <x v="10"/>
    <n v="36"/>
    <n v="0"/>
  </r>
  <r>
    <s v="B-25730"/>
    <n v="187"/>
    <n v="30"/>
    <n v="4"/>
    <x v="0"/>
    <x v="13"/>
    <s v="Credit Card"/>
    <d v="2018-07-22T00:00:00"/>
    <x v="83"/>
    <x v="6"/>
    <x v="8"/>
    <x v="9"/>
    <n v="30"/>
    <n v="0"/>
  </r>
  <r>
    <s v="B-26054"/>
    <n v="139"/>
    <n v="21"/>
    <n v="3"/>
    <x v="0"/>
    <x v="13"/>
    <s v="COD"/>
    <d v="2018-10-03T00:00:00"/>
    <x v="195"/>
    <x v="2"/>
    <x v="4"/>
    <x v="1"/>
    <n v="21"/>
    <n v="0"/>
  </r>
  <r>
    <s v="B-25773"/>
    <n v="437"/>
    <n v="-14"/>
    <n v="2"/>
    <x v="2"/>
    <x v="6"/>
    <s v="UPI"/>
    <d v="2018-06-09T00:00:00"/>
    <x v="74"/>
    <x v="10"/>
    <x v="13"/>
    <x v="5"/>
    <n v="0"/>
    <n v="-14"/>
  </r>
  <r>
    <s v="B-25717"/>
    <n v="138"/>
    <n v="-3"/>
    <n v="5"/>
    <x v="2"/>
    <x v="6"/>
    <s v="COD"/>
    <d v="2018-12-07T00:00:00"/>
    <x v="166"/>
    <x v="1"/>
    <x v="10"/>
    <x v="6"/>
    <n v="0"/>
    <n v="-3"/>
  </r>
  <r>
    <s v="B-26010"/>
    <n v="85"/>
    <n v="13"/>
    <n v="2"/>
    <x v="2"/>
    <x v="16"/>
    <s v="UPI"/>
    <d v="2018-11-02T00:00:00"/>
    <x v="210"/>
    <x v="12"/>
    <x v="15"/>
    <x v="4"/>
    <n v="13"/>
    <n v="0"/>
  </r>
  <r>
    <s v="B-25893"/>
    <n v="83"/>
    <n v="12"/>
    <n v="3"/>
    <x v="2"/>
    <x v="11"/>
    <s v="UPI"/>
    <d v="2018-04-12T00:00:00"/>
    <x v="4"/>
    <x v="1"/>
    <x v="1"/>
    <x v="0"/>
    <n v="12"/>
    <n v="0"/>
  </r>
  <r>
    <s v="B-26076"/>
    <n v="91"/>
    <n v="22"/>
    <n v="2"/>
    <x v="2"/>
    <x v="11"/>
    <s v="UPI"/>
    <d v="2018-03-21T00:00:00"/>
    <x v="106"/>
    <x v="0"/>
    <x v="18"/>
    <x v="3"/>
    <n v="22"/>
    <n v="0"/>
  </r>
  <r>
    <s v="B-25803"/>
    <n v="137"/>
    <n v="5"/>
    <n v="5"/>
    <x v="2"/>
    <x v="16"/>
    <s v="COD"/>
    <d v="2018-05-10T00:00:00"/>
    <x v="125"/>
    <x v="0"/>
    <x v="0"/>
    <x v="11"/>
    <n v="5"/>
    <n v="0"/>
  </r>
  <r>
    <s v="B-25709"/>
    <n v="33"/>
    <n v="-12"/>
    <n v="7"/>
    <x v="2"/>
    <x v="6"/>
    <s v="UPI"/>
    <d v="2018-01-07T00:00:00"/>
    <x v="237"/>
    <x v="0"/>
    <x v="0"/>
    <x v="2"/>
    <n v="0"/>
    <n v="-12"/>
  </r>
  <r>
    <s v="B-25755"/>
    <n v="134"/>
    <n v="-34"/>
    <n v="2"/>
    <x v="1"/>
    <x v="1"/>
    <s v="COD"/>
    <d v="2018-08-19T00:00:00"/>
    <x v="40"/>
    <x v="10"/>
    <x v="13"/>
    <x v="7"/>
    <n v="0"/>
    <n v="-34"/>
  </r>
  <r>
    <s v="B-25684"/>
    <n v="134"/>
    <n v="42"/>
    <n v="2"/>
    <x v="1"/>
    <x v="1"/>
    <s v="COD"/>
    <d v="2018-09-06T00:00:00"/>
    <x v="238"/>
    <x v="2"/>
    <x v="4"/>
    <x v="8"/>
    <n v="42"/>
    <n v="0"/>
  </r>
  <r>
    <s v="B-25739"/>
    <n v="133"/>
    <n v="-56"/>
    <n v="2"/>
    <x v="1"/>
    <x v="1"/>
    <s v="COD"/>
    <d v="2018-03-08T00:00:00"/>
    <x v="239"/>
    <x v="15"/>
    <x v="16"/>
    <x v="3"/>
    <n v="0"/>
    <n v="-56"/>
  </r>
  <r>
    <s v="B-26081"/>
    <n v="93"/>
    <n v="-84"/>
    <n v="3"/>
    <x v="2"/>
    <x v="6"/>
    <s v="UPI"/>
    <d v="2018-03-22T00:00:00"/>
    <x v="55"/>
    <x v="14"/>
    <x v="19"/>
    <x v="3"/>
    <n v="0"/>
    <n v="-84"/>
  </r>
  <r>
    <s v="B-25662"/>
    <n v="86"/>
    <n v="-21"/>
    <n v="1"/>
    <x v="0"/>
    <x v="0"/>
    <s v="UPI"/>
    <d v="2018-05-17T00:00:00"/>
    <x v="117"/>
    <x v="2"/>
    <x v="4"/>
    <x v="11"/>
    <n v="0"/>
    <n v="-21"/>
  </r>
  <r>
    <s v="B-25845"/>
    <n v="132"/>
    <n v="54"/>
    <n v="5"/>
    <x v="2"/>
    <x v="11"/>
    <s v="COD"/>
    <d v="2018-03-11T00:00:00"/>
    <x v="23"/>
    <x v="10"/>
    <x v="13"/>
    <x v="3"/>
    <n v="54"/>
    <n v="0"/>
  </r>
  <r>
    <s v="B-26085"/>
    <n v="132"/>
    <n v="-10"/>
    <n v="3"/>
    <x v="2"/>
    <x v="6"/>
    <s v="COD"/>
    <d v="2018-03-26T00:00:00"/>
    <x v="32"/>
    <x v="13"/>
    <x v="16"/>
    <x v="3"/>
    <n v="0"/>
    <n v="-10"/>
  </r>
  <r>
    <s v="B-25745"/>
    <n v="132"/>
    <n v="-79"/>
    <n v="5"/>
    <x v="1"/>
    <x v="15"/>
    <s v="COD"/>
    <d v="2018-09-08T00:00:00"/>
    <x v="181"/>
    <x v="7"/>
    <x v="9"/>
    <x v="8"/>
    <n v="0"/>
    <n v="-79"/>
  </r>
  <r>
    <s v="B-25999"/>
    <n v="93"/>
    <n v="-65"/>
    <n v="4"/>
    <x v="2"/>
    <x v="11"/>
    <s v="UPI"/>
    <d v="2018-05-02T00:00:00"/>
    <x v="207"/>
    <x v="8"/>
    <x v="11"/>
    <x v="11"/>
    <n v="0"/>
    <n v="-65"/>
  </r>
  <r>
    <s v="B-26082"/>
    <n v="95"/>
    <n v="5"/>
    <n v="2"/>
    <x v="2"/>
    <x v="11"/>
    <s v="UPI"/>
    <d v="2018-03-23T00:00:00"/>
    <x v="122"/>
    <x v="1"/>
    <x v="10"/>
    <x v="3"/>
    <n v="5"/>
    <n v="0"/>
  </r>
  <r>
    <s v="B-26097"/>
    <n v="97"/>
    <n v="12"/>
    <n v="2"/>
    <x v="2"/>
    <x v="7"/>
    <s v="UPI"/>
    <d v="2018-03-28T00:00:00"/>
    <x v="35"/>
    <x v="3"/>
    <x v="3"/>
    <x v="3"/>
    <n v="12"/>
    <n v="0"/>
  </r>
  <r>
    <s v="B-25731"/>
    <n v="131"/>
    <n v="-154"/>
    <n v="8"/>
    <x v="1"/>
    <x v="15"/>
    <s v="COD"/>
    <d v="2018-07-26T00:00:00"/>
    <x v="240"/>
    <x v="17"/>
    <x v="21"/>
    <x v="9"/>
    <n v="0"/>
    <n v="-154"/>
  </r>
  <r>
    <s v="B-25625"/>
    <n v="97"/>
    <n v="29"/>
    <n v="2"/>
    <x v="2"/>
    <x v="7"/>
    <s v="UPI"/>
    <d v="2018-04-23T00:00:00"/>
    <x v="90"/>
    <x v="4"/>
    <x v="5"/>
    <x v="0"/>
    <n v="29"/>
    <n v="0"/>
  </r>
  <r>
    <s v="B-25853"/>
    <n v="128"/>
    <n v="4"/>
    <n v="3"/>
    <x v="2"/>
    <x v="6"/>
    <s v="COD"/>
    <d v="2018-08-11T00:00:00"/>
    <x v="18"/>
    <x v="7"/>
    <x v="9"/>
    <x v="7"/>
    <n v="4"/>
    <n v="0"/>
  </r>
  <r>
    <s v="B-25703"/>
    <n v="186"/>
    <n v="241"/>
    <n v="9"/>
    <x v="2"/>
    <x v="16"/>
    <s v="Credit Card"/>
    <d v="2018-06-28T00:00:00"/>
    <x v="10"/>
    <x v="0"/>
    <x v="0"/>
    <x v="5"/>
    <n v="241"/>
    <n v="0"/>
  </r>
  <r>
    <s v="B-26003"/>
    <n v="128"/>
    <n v="47"/>
    <n v="4"/>
    <x v="2"/>
    <x v="7"/>
    <s v="COD"/>
    <d v="2018-08-02T00:00:00"/>
    <x v="34"/>
    <x v="0"/>
    <x v="18"/>
    <x v="7"/>
    <n v="47"/>
    <n v="0"/>
  </r>
  <r>
    <s v="B-25803"/>
    <n v="185"/>
    <n v="48"/>
    <n v="4"/>
    <x v="2"/>
    <x v="11"/>
    <s v="Credit Card"/>
    <d v="2018-05-10T00:00:00"/>
    <x v="125"/>
    <x v="0"/>
    <x v="0"/>
    <x v="11"/>
    <n v="48"/>
    <n v="0"/>
  </r>
  <r>
    <s v="B-25719"/>
    <n v="29"/>
    <n v="10"/>
    <n v="2"/>
    <x v="2"/>
    <x v="11"/>
    <s v="COD"/>
    <d v="2018-12-07T00:00:00"/>
    <x v="241"/>
    <x v="0"/>
    <x v="0"/>
    <x v="6"/>
    <n v="10"/>
    <n v="0"/>
  </r>
  <r>
    <s v="B-25883"/>
    <n v="127"/>
    <n v="29"/>
    <n v="3"/>
    <x v="1"/>
    <x v="15"/>
    <s v="COD"/>
    <d v="2018-11-27T00:00:00"/>
    <x v="33"/>
    <x v="7"/>
    <x v="17"/>
    <x v="4"/>
    <n v="29"/>
    <n v="0"/>
  </r>
  <r>
    <s v="B-25891"/>
    <n v="97"/>
    <n v="36"/>
    <n v="7"/>
    <x v="2"/>
    <x v="7"/>
    <s v="UPI"/>
    <d v="2018-04-12T00:00:00"/>
    <x v="170"/>
    <x v="0"/>
    <x v="0"/>
    <x v="0"/>
    <n v="36"/>
    <n v="0"/>
  </r>
  <r>
    <s v="B-25821"/>
    <n v="125"/>
    <n v="0"/>
    <n v="3"/>
    <x v="0"/>
    <x v="13"/>
    <s v="COD"/>
    <d v="2018-10-16T00:00:00"/>
    <x v="84"/>
    <x v="17"/>
    <x v="21"/>
    <x v="1"/>
    <n v="0"/>
    <n v="0"/>
  </r>
  <r>
    <s v="B-25646"/>
    <n v="299"/>
    <n v="-8"/>
    <n v="2"/>
    <x v="2"/>
    <x v="6"/>
    <s v="COD"/>
    <d v="2018-01-05T00:00:00"/>
    <x v="156"/>
    <x v="12"/>
    <x v="15"/>
    <x v="2"/>
    <n v="0"/>
    <n v="-8"/>
  </r>
  <r>
    <s v="B-25874"/>
    <n v="124"/>
    <n v="54"/>
    <n v="5"/>
    <x v="2"/>
    <x v="14"/>
    <s v="COD"/>
    <d v="2018-11-24T00:00:00"/>
    <x v="36"/>
    <x v="6"/>
    <x v="23"/>
    <x v="4"/>
    <n v="54"/>
    <n v="0"/>
  </r>
  <r>
    <s v="B-25717"/>
    <n v="90"/>
    <n v="17"/>
    <n v="3"/>
    <x v="2"/>
    <x v="16"/>
    <s v="COD"/>
    <d v="2018-12-07T00:00:00"/>
    <x v="166"/>
    <x v="1"/>
    <x v="10"/>
    <x v="6"/>
    <n v="17"/>
    <n v="0"/>
  </r>
  <r>
    <s v="B-26073"/>
    <n v="122"/>
    <n v="11"/>
    <n v="4"/>
    <x v="2"/>
    <x v="7"/>
    <s v="COD"/>
    <d v="2018-03-21T00:00:00"/>
    <x v="182"/>
    <x v="0"/>
    <x v="0"/>
    <x v="3"/>
    <n v="11"/>
    <n v="0"/>
  </r>
  <r>
    <s v="B-25800"/>
    <n v="122"/>
    <n v="-66"/>
    <n v="9"/>
    <x v="0"/>
    <x v="13"/>
    <s v="COD"/>
    <d v="2018-01-10T00:00:00"/>
    <x v="228"/>
    <x v="2"/>
    <x v="2"/>
    <x v="2"/>
    <n v="0"/>
    <n v="-66"/>
  </r>
  <r>
    <s v="B-25991"/>
    <n v="90"/>
    <n v="30"/>
    <n v="2"/>
    <x v="1"/>
    <x v="1"/>
    <s v="UPI"/>
    <d v="2018-03-02T00:00:00"/>
    <x v="42"/>
    <x v="0"/>
    <x v="0"/>
    <x v="3"/>
    <n v="30"/>
    <n v="0"/>
  </r>
  <r>
    <s v="B-25638"/>
    <n v="182"/>
    <n v="-11"/>
    <n v="3"/>
    <x v="1"/>
    <x v="2"/>
    <s v="Credit Card"/>
    <d v="2018-04-26T00:00:00"/>
    <x v="30"/>
    <x v="2"/>
    <x v="2"/>
    <x v="0"/>
    <n v="0"/>
    <n v="-11"/>
  </r>
  <r>
    <s v="B-26021"/>
    <n v="122"/>
    <n v="59"/>
    <n v="7"/>
    <x v="1"/>
    <x v="15"/>
    <s v="COD"/>
    <d v="2018-02-17T00:00:00"/>
    <x v="110"/>
    <x v="10"/>
    <x v="13"/>
    <x v="10"/>
    <n v="59"/>
    <n v="0"/>
  </r>
  <r>
    <s v="B-25882"/>
    <n v="121"/>
    <n v="19"/>
    <n v="4"/>
    <x v="2"/>
    <x v="11"/>
    <s v="COD"/>
    <d v="2018-11-26T00:00:00"/>
    <x v="242"/>
    <x v="13"/>
    <x v="22"/>
    <x v="4"/>
    <n v="19"/>
    <n v="0"/>
  </r>
  <r>
    <s v="B-26053"/>
    <n v="120"/>
    <n v="1"/>
    <n v="1"/>
    <x v="1"/>
    <x v="1"/>
    <s v="COD"/>
    <d v="2018-09-03T00:00:00"/>
    <x v="8"/>
    <x v="4"/>
    <x v="5"/>
    <x v="8"/>
    <n v="1"/>
    <n v="0"/>
  </r>
  <r>
    <s v="B-25951"/>
    <n v="120"/>
    <n v="23"/>
    <n v="5"/>
    <x v="2"/>
    <x v="11"/>
    <s v="COD"/>
    <d v="2018-01-13T00:00:00"/>
    <x v="130"/>
    <x v="17"/>
    <x v="21"/>
    <x v="2"/>
    <n v="23"/>
    <n v="0"/>
  </r>
  <r>
    <s v="B-25757"/>
    <n v="34"/>
    <n v="-11"/>
    <n v="5"/>
    <x v="2"/>
    <x v="14"/>
    <s v="COD"/>
    <d v="2018-08-21T00:00:00"/>
    <x v="11"/>
    <x v="0"/>
    <x v="0"/>
    <x v="7"/>
    <n v="0"/>
    <n v="-11"/>
  </r>
  <r>
    <s v="B-25777"/>
    <n v="117"/>
    <n v="17"/>
    <n v="6"/>
    <x v="2"/>
    <x v="8"/>
    <s v="COD"/>
    <d v="2018-10-09T00:00:00"/>
    <x v="64"/>
    <x v="0"/>
    <x v="0"/>
    <x v="1"/>
    <n v="17"/>
    <n v="0"/>
  </r>
  <r>
    <s v="B-26040"/>
    <n v="38"/>
    <n v="9"/>
    <n v="2"/>
    <x v="2"/>
    <x v="11"/>
    <s v="COD"/>
    <d v="2018-02-26T00:00:00"/>
    <x v="168"/>
    <x v="13"/>
    <x v="16"/>
    <x v="10"/>
    <n v="9"/>
    <n v="0"/>
  </r>
  <r>
    <s v="B-25696"/>
    <n v="117"/>
    <n v="-6"/>
    <n v="3"/>
    <x v="0"/>
    <x v="4"/>
    <s v="COD"/>
    <d v="2018-06-21T00:00:00"/>
    <x v="6"/>
    <x v="3"/>
    <x v="3"/>
    <x v="5"/>
    <n v="0"/>
    <n v="-6"/>
  </r>
  <r>
    <s v="B-25977"/>
    <n v="180"/>
    <n v="54"/>
    <n v="4"/>
    <x v="2"/>
    <x v="14"/>
    <s v="Credit Card"/>
    <d v="2018-01-27T00:00:00"/>
    <x v="159"/>
    <x v="7"/>
    <x v="17"/>
    <x v="2"/>
    <n v="54"/>
    <n v="0"/>
  </r>
  <r>
    <s v="B-25743"/>
    <n v="99"/>
    <n v="-5"/>
    <n v="1"/>
    <x v="2"/>
    <x v="6"/>
    <s v="UPI"/>
    <d v="2018-07-08T00:00:00"/>
    <x v="140"/>
    <x v="5"/>
    <x v="6"/>
    <x v="9"/>
    <n v="0"/>
    <n v="-5"/>
  </r>
  <r>
    <s v="B-25651"/>
    <n v="172"/>
    <n v="-103"/>
    <n v="3"/>
    <x v="1"/>
    <x v="1"/>
    <s v="EMI"/>
    <d v="2018-07-05T00:00:00"/>
    <x v="71"/>
    <x v="0"/>
    <x v="0"/>
    <x v="9"/>
    <n v="0"/>
    <n v="-103"/>
  </r>
  <r>
    <s v="B-25603"/>
    <n v="116"/>
    <n v="16"/>
    <n v="4"/>
    <x v="2"/>
    <x v="11"/>
    <s v="COD"/>
    <d v="2018-03-04T00:00:00"/>
    <x v="106"/>
    <x v="0"/>
    <x v="18"/>
    <x v="3"/>
    <n v="16"/>
    <n v="0"/>
  </r>
  <r>
    <s v="B-25696"/>
    <n v="116"/>
    <n v="-4"/>
    <n v="1"/>
    <x v="2"/>
    <x v="6"/>
    <s v="COD"/>
    <d v="2018-06-21T00:00:00"/>
    <x v="6"/>
    <x v="3"/>
    <x v="3"/>
    <x v="5"/>
    <n v="0"/>
    <n v="-4"/>
  </r>
  <r>
    <s v="B-26037"/>
    <n v="171"/>
    <n v="68"/>
    <n v="7"/>
    <x v="2"/>
    <x v="11"/>
    <s v="EMI"/>
    <d v="2018-02-23T00:00:00"/>
    <x v="79"/>
    <x v="0"/>
    <x v="0"/>
    <x v="10"/>
    <n v="68"/>
    <n v="0"/>
  </r>
  <r>
    <s v="B-26098"/>
    <n v="46"/>
    <n v="14"/>
    <n v="5"/>
    <x v="2"/>
    <x v="9"/>
    <s v="COD"/>
    <d v="2018-03-29T00:00:00"/>
    <x v="90"/>
    <x v="4"/>
    <x v="5"/>
    <x v="3"/>
    <n v="14"/>
    <n v="0"/>
  </r>
  <r>
    <s v="B-25697"/>
    <n v="115"/>
    <n v="-39"/>
    <n v="3"/>
    <x v="2"/>
    <x v="5"/>
    <s v="COD"/>
    <d v="2018-06-22T00:00:00"/>
    <x v="66"/>
    <x v="4"/>
    <x v="5"/>
    <x v="5"/>
    <n v="0"/>
    <n v="-39"/>
  </r>
  <r>
    <s v="B-25920"/>
    <n v="100"/>
    <n v="7"/>
    <n v="2"/>
    <x v="2"/>
    <x v="14"/>
    <s v="UPI"/>
    <d v="2018-12-24T00:00:00"/>
    <x v="243"/>
    <x v="1"/>
    <x v="7"/>
    <x v="6"/>
    <n v="7"/>
    <n v="0"/>
  </r>
  <r>
    <s v="B-25993"/>
    <n v="44"/>
    <n v="8"/>
    <n v="2"/>
    <x v="2"/>
    <x v="11"/>
    <s v="COD"/>
    <d v="2018-03-02T00:00:00"/>
    <x v="14"/>
    <x v="8"/>
    <x v="11"/>
    <x v="3"/>
    <n v="8"/>
    <n v="0"/>
  </r>
  <r>
    <s v="B-26089"/>
    <n v="139"/>
    <n v="14"/>
    <n v="3"/>
    <x v="2"/>
    <x v="8"/>
    <s v="COD"/>
    <d v="2018-03-26T00:00:00"/>
    <x v="72"/>
    <x v="16"/>
    <x v="20"/>
    <x v="3"/>
    <n v="14"/>
    <n v="0"/>
  </r>
  <r>
    <s v="B-25960"/>
    <n v="171"/>
    <n v="-140"/>
    <n v="2"/>
    <x v="1"/>
    <x v="2"/>
    <s v="EMI"/>
    <d v="2018-01-18T00:00:00"/>
    <x v="74"/>
    <x v="9"/>
    <x v="12"/>
    <x v="2"/>
    <n v="0"/>
    <n v="-140"/>
  </r>
  <r>
    <s v="B-25917"/>
    <n v="100"/>
    <n v="12"/>
    <n v="2"/>
    <x v="2"/>
    <x v="14"/>
    <s v="UPI"/>
    <d v="2018-12-21T00:00:00"/>
    <x v="244"/>
    <x v="2"/>
    <x v="4"/>
    <x v="6"/>
    <n v="12"/>
    <n v="0"/>
  </r>
  <r>
    <s v="B-25825"/>
    <n v="115"/>
    <n v="25"/>
    <n v="6"/>
    <x v="2"/>
    <x v="11"/>
    <s v="COD"/>
    <d v="2018-10-21T00:00:00"/>
    <x v="181"/>
    <x v="0"/>
    <x v="0"/>
    <x v="1"/>
    <n v="25"/>
    <n v="0"/>
  </r>
  <r>
    <s v="B-25696"/>
    <n v="168"/>
    <n v="-9"/>
    <n v="3"/>
    <x v="2"/>
    <x v="6"/>
    <s v="COD"/>
    <d v="2018-06-21T00:00:00"/>
    <x v="6"/>
    <x v="3"/>
    <x v="3"/>
    <x v="5"/>
    <n v="0"/>
    <n v="-9"/>
  </r>
  <r>
    <s v="B-25972"/>
    <n v="115"/>
    <n v="47"/>
    <n v="2"/>
    <x v="0"/>
    <x v="13"/>
    <s v="COD"/>
    <d v="2018-01-23T00:00:00"/>
    <x v="245"/>
    <x v="6"/>
    <x v="23"/>
    <x v="2"/>
    <n v="47"/>
    <n v="0"/>
  </r>
  <r>
    <s v="B-25602"/>
    <n v="168"/>
    <n v="-111"/>
    <n v="2"/>
    <x v="0"/>
    <x v="4"/>
    <s v="EMI"/>
    <d v="2018-01-04T00:00:00"/>
    <x v="4"/>
    <x v="2"/>
    <x v="2"/>
    <x v="2"/>
    <n v="0"/>
    <n v="-111"/>
  </r>
  <r>
    <s v="B-25736"/>
    <n v="31"/>
    <n v="-7"/>
    <n v="5"/>
    <x v="2"/>
    <x v="9"/>
    <s v="UPI"/>
    <d v="2018-07-31T00:00:00"/>
    <x v="246"/>
    <x v="2"/>
    <x v="4"/>
    <x v="9"/>
    <n v="0"/>
    <n v="-7"/>
  </r>
  <r>
    <s v="B-26003"/>
    <n v="114"/>
    <n v="41"/>
    <n v="6"/>
    <x v="1"/>
    <x v="15"/>
    <s v="COD"/>
    <d v="2018-08-02T00:00:00"/>
    <x v="34"/>
    <x v="0"/>
    <x v="18"/>
    <x v="7"/>
    <n v="41"/>
    <n v="0"/>
  </r>
  <r>
    <s v="B-25970"/>
    <n v="111"/>
    <n v="9"/>
    <n v="4"/>
    <x v="2"/>
    <x v="11"/>
    <s v="COD"/>
    <d v="2018-01-22T00:00:00"/>
    <x v="96"/>
    <x v="2"/>
    <x v="4"/>
    <x v="2"/>
    <n v="9"/>
    <n v="0"/>
  </r>
  <r>
    <s v="B-25742"/>
    <n v="11"/>
    <n v="-8"/>
    <n v="2"/>
    <x v="2"/>
    <x v="9"/>
    <s v="UPI"/>
    <d v="2018-03-08T00:00:00"/>
    <x v="247"/>
    <x v="16"/>
    <x v="20"/>
    <x v="3"/>
    <n v="0"/>
    <n v="-8"/>
  </r>
  <r>
    <s v="B-25770"/>
    <n v="110"/>
    <n v="35"/>
    <n v="1"/>
    <x v="1"/>
    <x v="15"/>
    <s v="COD"/>
    <d v="2018-02-09T00:00:00"/>
    <x v="178"/>
    <x v="0"/>
    <x v="0"/>
    <x v="10"/>
    <n v="35"/>
    <n v="0"/>
  </r>
  <r>
    <s v="B-26098"/>
    <n v="59"/>
    <n v="15"/>
    <n v="2"/>
    <x v="2"/>
    <x v="14"/>
    <s v="UPI"/>
    <d v="2018-03-29T00:00:00"/>
    <x v="90"/>
    <x v="4"/>
    <x v="5"/>
    <x v="3"/>
    <n v="15"/>
    <n v="0"/>
  </r>
  <r>
    <s v="B-26050"/>
    <n v="166"/>
    <n v="27"/>
    <n v="2"/>
    <x v="0"/>
    <x v="13"/>
    <s v="EMI"/>
    <d v="2018-06-03T00:00:00"/>
    <x v="49"/>
    <x v="6"/>
    <x v="8"/>
    <x v="5"/>
    <n v="27"/>
    <n v="0"/>
  </r>
  <r>
    <s v="B-25778"/>
    <n v="109"/>
    <n v="-6"/>
    <n v="6"/>
    <x v="2"/>
    <x v="6"/>
    <s v="COD"/>
    <d v="2018-11-09T00:00:00"/>
    <x v="27"/>
    <x v="2"/>
    <x v="4"/>
    <x v="4"/>
    <n v="0"/>
    <n v="-6"/>
  </r>
  <r>
    <s v="B-25652"/>
    <n v="34"/>
    <n v="-6"/>
    <n v="4"/>
    <x v="2"/>
    <x v="12"/>
    <s v="COD"/>
    <d v="2018-08-05T00:00:00"/>
    <x v="97"/>
    <x v="16"/>
    <x v="20"/>
    <x v="7"/>
    <n v="0"/>
    <n v="-6"/>
  </r>
  <r>
    <s v="B-25999"/>
    <n v="109"/>
    <n v="40"/>
    <n v="1"/>
    <x v="1"/>
    <x v="15"/>
    <s v="COD"/>
    <d v="2018-05-02T00:00:00"/>
    <x v="207"/>
    <x v="8"/>
    <x v="11"/>
    <x v="11"/>
    <n v="40"/>
    <n v="0"/>
  </r>
  <r>
    <s v="B-25909"/>
    <n v="108"/>
    <n v="22"/>
    <n v="3"/>
    <x v="0"/>
    <x v="13"/>
    <s v="COD"/>
    <d v="2018-12-13T00:00:00"/>
    <x v="44"/>
    <x v="2"/>
    <x v="2"/>
    <x v="6"/>
    <n v="22"/>
    <n v="0"/>
  </r>
  <r>
    <s v="B-25823"/>
    <n v="103"/>
    <n v="50"/>
    <n v="2"/>
    <x v="1"/>
    <x v="15"/>
    <s v="UPI"/>
    <d v="2018-10-18T00:00:00"/>
    <x v="115"/>
    <x v="2"/>
    <x v="4"/>
    <x v="1"/>
    <n v="50"/>
    <n v="0"/>
  </r>
  <r>
    <s v="B-25701"/>
    <n v="10"/>
    <n v="-8"/>
    <n v="2"/>
    <x v="2"/>
    <x v="9"/>
    <s v="COD"/>
    <d v="2018-06-26T00:00:00"/>
    <x v="155"/>
    <x v="0"/>
    <x v="0"/>
    <x v="5"/>
    <n v="0"/>
    <n v="-8"/>
  </r>
  <r>
    <s v="B-25855"/>
    <n v="90"/>
    <n v="17"/>
    <n v="3"/>
    <x v="2"/>
    <x v="7"/>
    <s v="COD"/>
    <d v="2018-08-11T00:00:00"/>
    <x v="124"/>
    <x v="0"/>
    <x v="18"/>
    <x v="7"/>
    <n v="17"/>
    <n v="0"/>
  </r>
  <r>
    <s v="B-25654"/>
    <n v="105"/>
    <n v="46"/>
    <n v="2"/>
    <x v="2"/>
    <x v="11"/>
    <s v="UPI"/>
    <d v="2018-10-05T00:00:00"/>
    <x v="150"/>
    <x v="2"/>
    <x v="4"/>
    <x v="1"/>
    <n v="46"/>
    <n v="0"/>
  </r>
  <r>
    <s v="B-25623"/>
    <n v="105"/>
    <n v="20"/>
    <n v="2"/>
    <x v="2"/>
    <x v="11"/>
    <s v="Debit Card"/>
    <d v="2018-04-22T00:00:00"/>
    <x v="86"/>
    <x v="17"/>
    <x v="21"/>
    <x v="0"/>
    <n v="20"/>
    <n v="0"/>
  </r>
  <r>
    <s v="B-25641"/>
    <n v="22"/>
    <n v="-6"/>
    <n v="1"/>
    <x v="1"/>
    <x v="15"/>
    <s v="COD"/>
    <d v="2018-04-27T00:00:00"/>
    <x v="56"/>
    <x v="17"/>
    <x v="21"/>
    <x v="0"/>
    <n v="0"/>
    <n v="-6"/>
  </r>
  <r>
    <s v="B-25852"/>
    <n v="105"/>
    <n v="-33"/>
    <n v="5"/>
    <x v="2"/>
    <x v="8"/>
    <s v="COD"/>
    <d v="2018-07-11T00:00:00"/>
    <x v="78"/>
    <x v="9"/>
    <x v="12"/>
    <x v="9"/>
    <n v="0"/>
    <n v="-33"/>
  </r>
  <r>
    <s v="B-25958"/>
    <n v="105"/>
    <n v="25"/>
    <n v="2"/>
    <x v="2"/>
    <x v="7"/>
    <s v="EMI"/>
    <d v="2018-01-18T00:00:00"/>
    <x v="248"/>
    <x v="17"/>
    <x v="21"/>
    <x v="2"/>
    <n v="25"/>
    <n v="0"/>
  </r>
  <r>
    <s v="B-25802"/>
    <n v="25"/>
    <n v="-7"/>
    <n v="5"/>
    <x v="2"/>
    <x v="6"/>
    <s v="UPI"/>
    <d v="2018-05-10T00:00:00"/>
    <x v="249"/>
    <x v="2"/>
    <x v="4"/>
    <x v="11"/>
    <n v="0"/>
    <n v="-7"/>
  </r>
  <r>
    <s v="B-25823"/>
    <n v="104"/>
    <n v="2"/>
    <n v="2"/>
    <x v="1"/>
    <x v="15"/>
    <s v="COD"/>
    <d v="2018-10-18T00:00:00"/>
    <x v="115"/>
    <x v="2"/>
    <x v="4"/>
    <x v="1"/>
    <n v="2"/>
    <n v="0"/>
  </r>
  <r>
    <s v="B-25834"/>
    <n v="16"/>
    <n v="5"/>
    <n v="1"/>
    <x v="2"/>
    <x v="11"/>
    <s v="UPI"/>
    <d v="2018-10-29T00:00:00"/>
    <x v="250"/>
    <x v="9"/>
    <x v="12"/>
    <x v="1"/>
    <n v="5"/>
    <n v="0"/>
  </r>
  <r>
    <s v="B-25678"/>
    <n v="64"/>
    <n v="-7"/>
    <n v="3"/>
    <x v="2"/>
    <x v="6"/>
    <s v="COD"/>
    <d v="2018-03-06T00:00:00"/>
    <x v="158"/>
    <x v="3"/>
    <x v="3"/>
    <x v="3"/>
    <n v="0"/>
    <n v="-7"/>
  </r>
  <r>
    <s v="B-25774"/>
    <n v="38"/>
    <n v="-6"/>
    <n v="2"/>
    <x v="1"/>
    <x v="15"/>
    <s v="UPI"/>
    <d v="2018-07-09T00:00:00"/>
    <x v="251"/>
    <x v="13"/>
    <x v="16"/>
    <x v="9"/>
    <n v="0"/>
    <n v="-6"/>
  </r>
  <r>
    <s v="B-25904"/>
    <n v="83"/>
    <n v="12"/>
    <n v="2"/>
    <x v="1"/>
    <x v="1"/>
    <s v="COD"/>
    <d v="2018-10-12T00:00:00"/>
    <x v="252"/>
    <x v="8"/>
    <x v="11"/>
    <x v="1"/>
    <n v="12"/>
    <n v="0"/>
  </r>
  <r>
    <s v="B-25896"/>
    <n v="103"/>
    <n v="36"/>
    <n v="2"/>
    <x v="2"/>
    <x v="7"/>
    <s v="COD"/>
    <d v="2018-05-12T00:00:00"/>
    <x v="140"/>
    <x v="2"/>
    <x v="4"/>
    <x v="11"/>
    <n v="36"/>
    <n v="0"/>
  </r>
  <r>
    <s v="B-25796"/>
    <n v="37"/>
    <n v="-6"/>
    <n v="1"/>
    <x v="2"/>
    <x v="6"/>
    <s v="UPI"/>
    <d v="2018-09-24T00:00:00"/>
    <x v="119"/>
    <x v="2"/>
    <x v="4"/>
    <x v="8"/>
    <n v="0"/>
    <n v="-6"/>
  </r>
  <r>
    <s v="B-25934"/>
    <n v="105"/>
    <n v="33"/>
    <n v="6"/>
    <x v="2"/>
    <x v="6"/>
    <s v="EMI"/>
    <d v="2018-04-01T00:00:00"/>
    <x v="253"/>
    <x v="0"/>
    <x v="0"/>
    <x v="0"/>
    <n v="33"/>
    <n v="0"/>
  </r>
  <r>
    <s v="B-25750"/>
    <n v="78"/>
    <n v="-6"/>
    <n v="2"/>
    <x v="1"/>
    <x v="15"/>
    <s v="UPI"/>
    <d v="2018-08-14T00:00:00"/>
    <x v="100"/>
    <x v="0"/>
    <x v="0"/>
    <x v="7"/>
    <n v="0"/>
    <n v="-6"/>
  </r>
  <r>
    <s v="B-25761"/>
    <n v="102"/>
    <n v="-90"/>
    <n v="1"/>
    <x v="2"/>
    <x v="6"/>
    <s v="COD"/>
    <d v="2018-08-25T00:00:00"/>
    <x v="14"/>
    <x v="1"/>
    <x v="1"/>
    <x v="7"/>
    <n v="0"/>
    <n v="-90"/>
  </r>
  <r>
    <s v="B-25912"/>
    <n v="102"/>
    <n v="11"/>
    <n v="6"/>
    <x v="2"/>
    <x v="14"/>
    <s v="COD"/>
    <d v="2018-12-16T00:00:00"/>
    <x v="254"/>
    <x v="8"/>
    <x v="11"/>
    <x v="6"/>
    <n v="11"/>
    <n v="0"/>
  </r>
  <r>
    <s v="B-25751"/>
    <n v="10"/>
    <n v="-8"/>
    <n v="1"/>
    <x v="2"/>
    <x v="8"/>
    <s v="UPI"/>
    <d v="2018-08-14T00:00:00"/>
    <x v="188"/>
    <x v="2"/>
    <x v="4"/>
    <x v="7"/>
    <n v="0"/>
    <n v="-8"/>
  </r>
  <r>
    <s v="B-25656"/>
    <n v="101"/>
    <n v="18"/>
    <n v="9"/>
    <x v="2"/>
    <x v="9"/>
    <s v="COD"/>
    <d v="2018-11-05T00:00:00"/>
    <x v="85"/>
    <x v="2"/>
    <x v="2"/>
    <x v="4"/>
    <n v="18"/>
    <n v="0"/>
  </r>
  <r>
    <s v="B-25647"/>
    <n v="42"/>
    <n v="-6"/>
    <n v="4"/>
    <x v="2"/>
    <x v="6"/>
    <s v="UPI"/>
    <d v="2018-03-05T00:00:00"/>
    <x v="152"/>
    <x v="10"/>
    <x v="13"/>
    <x v="3"/>
    <n v="0"/>
    <n v="-6"/>
  </r>
  <r>
    <s v="B-25861"/>
    <n v="56"/>
    <n v="18"/>
    <n v="2"/>
    <x v="2"/>
    <x v="7"/>
    <s v="UPI"/>
    <d v="2018-11-15T00:00:00"/>
    <x v="193"/>
    <x v="1"/>
    <x v="10"/>
    <x v="4"/>
    <n v="18"/>
    <n v="0"/>
  </r>
  <r>
    <s v="B-25802"/>
    <n v="95"/>
    <n v="5"/>
    <n v="2"/>
    <x v="2"/>
    <x v="11"/>
    <s v="COD"/>
    <d v="2018-05-10T00:00:00"/>
    <x v="249"/>
    <x v="2"/>
    <x v="4"/>
    <x v="11"/>
    <n v="5"/>
    <n v="0"/>
  </r>
  <r>
    <s v="B-25901"/>
    <n v="159"/>
    <n v="2"/>
    <n v="3"/>
    <x v="1"/>
    <x v="15"/>
    <s v="EMI"/>
    <d v="2018-10-12T00:00:00"/>
    <x v="255"/>
    <x v="7"/>
    <x v="17"/>
    <x v="1"/>
    <n v="2"/>
    <n v="0"/>
  </r>
  <r>
    <s v="B-25623"/>
    <n v="158"/>
    <n v="69"/>
    <n v="3"/>
    <x v="2"/>
    <x v="11"/>
    <s v="EMI"/>
    <d v="2018-04-22T00:00:00"/>
    <x v="86"/>
    <x v="17"/>
    <x v="21"/>
    <x v="0"/>
    <n v="69"/>
    <n v="0"/>
  </r>
  <r>
    <s v="B-25751"/>
    <n v="106"/>
    <n v="0"/>
    <n v="2"/>
    <x v="0"/>
    <x v="4"/>
    <s v="EMI"/>
    <d v="2018-08-14T00:00:00"/>
    <x v="188"/>
    <x v="2"/>
    <x v="4"/>
    <x v="7"/>
    <n v="0"/>
    <n v="0"/>
  </r>
  <r>
    <s v="B-26052"/>
    <n v="101"/>
    <n v="16"/>
    <n v="4"/>
    <x v="2"/>
    <x v="14"/>
    <s v="COD"/>
    <d v="2018-08-03T00:00:00"/>
    <x v="84"/>
    <x v="3"/>
    <x v="3"/>
    <x v="7"/>
    <n v="16"/>
    <n v="0"/>
  </r>
  <r>
    <s v="B-25886"/>
    <n v="107"/>
    <n v="37"/>
    <n v="3"/>
    <x v="2"/>
    <x v="16"/>
    <s v="COD"/>
    <d v="2018-11-28T00:00:00"/>
    <x v="135"/>
    <x v="6"/>
    <x v="23"/>
    <x v="4"/>
    <n v="37"/>
    <n v="0"/>
  </r>
  <r>
    <s v="B-25804"/>
    <n v="156"/>
    <n v="36"/>
    <n v="5"/>
    <x v="2"/>
    <x v="14"/>
    <s v="EMI"/>
    <d v="2018-05-10T00:00:00"/>
    <x v="256"/>
    <x v="3"/>
    <x v="3"/>
    <x v="11"/>
    <n v="36"/>
    <n v="0"/>
  </r>
  <r>
    <s v="B-25734"/>
    <n v="108"/>
    <n v="-19"/>
    <n v="3"/>
    <x v="0"/>
    <x v="0"/>
    <s v="UPI"/>
    <d v="2018-07-29T00:00:00"/>
    <x v="123"/>
    <x v="0"/>
    <x v="0"/>
    <x v="9"/>
    <n v="0"/>
    <n v="-19"/>
  </r>
  <r>
    <s v="B-25610"/>
    <n v="107"/>
    <n v="-54"/>
    <n v="4"/>
    <x v="2"/>
    <x v="11"/>
    <s v="EMI"/>
    <d v="2018-09-04T00:00:00"/>
    <x v="190"/>
    <x v="12"/>
    <x v="15"/>
    <x v="8"/>
    <n v="0"/>
    <n v="-54"/>
  </r>
  <r>
    <s v="B-25711"/>
    <n v="100"/>
    <n v="-58"/>
    <n v="4"/>
    <x v="2"/>
    <x v="7"/>
    <s v="COD"/>
    <d v="2018-06-07T00:00:00"/>
    <x v="178"/>
    <x v="0"/>
    <x v="18"/>
    <x v="5"/>
    <n v="0"/>
    <n v="-58"/>
  </r>
  <r>
    <s v="B-25985"/>
    <n v="108"/>
    <n v="26"/>
    <n v="4"/>
    <x v="2"/>
    <x v="16"/>
    <s v="UPI"/>
    <d v="2018-01-31T00:00:00"/>
    <x v="201"/>
    <x v="0"/>
    <x v="0"/>
    <x v="2"/>
    <n v="26"/>
    <n v="0"/>
  </r>
  <r>
    <s v="B-25864"/>
    <n v="100"/>
    <n v="6"/>
    <n v="4"/>
    <x v="2"/>
    <x v="11"/>
    <s v="COD"/>
    <d v="2018-11-15T00:00:00"/>
    <x v="257"/>
    <x v="2"/>
    <x v="4"/>
    <x v="4"/>
    <n v="6"/>
    <n v="0"/>
  </r>
  <r>
    <s v="B-25648"/>
    <n v="100"/>
    <n v="-23"/>
    <n v="1"/>
    <x v="0"/>
    <x v="4"/>
    <s v="COD"/>
    <d v="2018-04-05T00:00:00"/>
    <x v="160"/>
    <x v="13"/>
    <x v="16"/>
    <x v="0"/>
    <n v="0"/>
    <n v="-23"/>
  </r>
  <r>
    <s v="B-26086"/>
    <n v="43"/>
    <n v="17"/>
    <n v="2"/>
    <x v="2"/>
    <x v="14"/>
    <s v="UPI"/>
    <d v="2018-03-26T00:00:00"/>
    <x v="88"/>
    <x v="15"/>
    <x v="16"/>
    <x v="3"/>
    <n v="17"/>
    <n v="0"/>
  </r>
  <r>
    <s v="B-25835"/>
    <n v="155"/>
    <n v="26"/>
    <n v="3"/>
    <x v="2"/>
    <x v="11"/>
    <s v="EMI"/>
    <d v="2018-10-29T00:00:00"/>
    <x v="147"/>
    <x v="7"/>
    <x v="9"/>
    <x v="1"/>
    <n v="26"/>
    <n v="0"/>
  </r>
  <r>
    <s v="B-25949"/>
    <n v="151"/>
    <n v="9"/>
    <n v="3"/>
    <x v="2"/>
    <x v="7"/>
    <s v="EMI"/>
    <d v="2018-01-13T00:00:00"/>
    <x v="258"/>
    <x v="2"/>
    <x v="4"/>
    <x v="2"/>
    <n v="9"/>
    <n v="0"/>
  </r>
  <r>
    <s v="B-25930"/>
    <n v="151"/>
    <n v="29"/>
    <n v="5"/>
    <x v="2"/>
    <x v="7"/>
    <s v="EMI"/>
    <d v="2018-03-01T00:00:00"/>
    <x v="120"/>
    <x v="13"/>
    <x v="16"/>
    <x v="3"/>
    <n v="29"/>
    <n v="0"/>
  </r>
  <r>
    <s v="B-25655"/>
    <n v="110"/>
    <n v="-68"/>
    <n v="4"/>
    <x v="2"/>
    <x v="6"/>
    <s v="EMI"/>
    <d v="2018-11-05T00:00:00"/>
    <x v="15"/>
    <x v="0"/>
    <x v="0"/>
    <x v="4"/>
    <n v="0"/>
    <n v="-68"/>
  </r>
  <r>
    <s v="B-25757"/>
    <n v="98"/>
    <n v="9"/>
    <n v="2"/>
    <x v="1"/>
    <x v="15"/>
    <s v="COD"/>
    <d v="2018-08-21T00:00:00"/>
    <x v="11"/>
    <x v="0"/>
    <x v="0"/>
    <x v="7"/>
    <n v="9"/>
    <n v="0"/>
  </r>
  <r>
    <s v="B-25655"/>
    <n v="97"/>
    <n v="-62"/>
    <n v="2"/>
    <x v="2"/>
    <x v="5"/>
    <s v="COD"/>
    <d v="2018-11-05T00:00:00"/>
    <x v="15"/>
    <x v="0"/>
    <x v="0"/>
    <x v="4"/>
    <n v="0"/>
    <n v="-62"/>
  </r>
  <r>
    <s v="B-26033"/>
    <n v="111"/>
    <n v="35"/>
    <n v="5"/>
    <x v="2"/>
    <x v="16"/>
    <s v="COD"/>
    <d v="2018-02-22T00:00:00"/>
    <x v="86"/>
    <x v="17"/>
    <x v="21"/>
    <x v="10"/>
    <n v="35"/>
    <n v="0"/>
  </r>
  <r>
    <s v="B-26083"/>
    <n v="45"/>
    <n v="17"/>
    <n v="1"/>
    <x v="0"/>
    <x v="13"/>
    <s v="COD"/>
    <d v="2018-03-24T00:00:00"/>
    <x v="190"/>
    <x v="12"/>
    <x v="15"/>
    <x v="3"/>
    <n v="17"/>
    <n v="0"/>
  </r>
  <r>
    <s v="B-25805"/>
    <n v="112"/>
    <n v="15"/>
    <n v="2"/>
    <x v="1"/>
    <x v="1"/>
    <s v="COD"/>
    <d v="2018-05-10T00:00:00"/>
    <x v="138"/>
    <x v="2"/>
    <x v="4"/>
    <x v="11"/>
    <n v="15"/>
    <n v="0"/>
  </r>
  <r>
    <s v="B-25955"/>
    <n v="110"/>
    <n v="20"/>
    <n v="5"/>
    <x v="2"/>
    <x v="11"/>
    <s v="Debit Card"/>
    <d v="2018-01-16T00:00:00"/>
    <x v="2"/>
    <x v="2"/>
    <x v="2"/>
    <x v="2"/>
    <n v="20"/>
    <n v="0"/>
  </r>
  <r>
    <s v="B-25762"/>
    <n v="98"/>
    <n v="-5"/>
    <n v="2"/>
    <x v="2"/>
    <x v="6"/>
    <s v="UPI"/>
    <d v="2018-08-26T00:00:00"/>
    <x v="58"/>
    <x v="0"/>
    <x v="0"/>
    <x v="7"/>
    <n v="0"/>
    <n v="-5"/>
  </r>
  <r>
    <s v="B-25919"/>
    <n v="110"/>
    <n v="12"/>
    <n v="7"/>
    <x v="2"/>
    <x v="11"/>
    <s v="Debit Card"/>
    <d v="2018-12-23T00:00:00"/>
    <x v="259"/>
    <x v="6"/>
    <x v="23"/>
    <x v="6"/>
    <n v="12"/>
    <n v="0"/>
  </r>
  <r>
    <s v="B-25853"/>
    <n v="95"/>
    <n v="11"/>
    <n v="4"/>
    <x v="1"/>
    <x v="15"/>
    <s v="COD"/>
    <d v="2018-08-11T00:00:00"/>
    <x v="18"/>
    <x v="7"/>
    <x v="9"/>
    <x v="7"/>
    <n v="11"/>
    <n v="0"/>
  </r>
  <r>
    <s v="B-25925"/>
    <n v="1228"/>
    <n v="14"/>
    <n v="3"/>
    <x v="1"/>
    <x v="1"/>
    <s v="UPI"/>
    <d v="2018-12-29T00:00:00"/>
    <x v="21"/>
    <x v="2"/>
    <x v="4"/>
    <x v="6"/>
    <n v="14"/>
    <n v="0"/>
  </r>
  <r>
    <s v="B-26023"/>
    <n v="29"/>
    <n v="0"/>
    <n v="3"/>
    <x v="1"/>
    <x v="15"/>
    <s v="COD"/>
    <d v="2018-02-19T00:00:00"/>
    <x v="88"/>
    <x v="15"/>
    <x v="16"/>
    <x v="10"/>
    <n v="0"/>
    <n v="0"/>
  </r>
  <r>
    <s v="B-26055"/>
    <n v="94"/>
    <n v="27"/>
    <n v="2"/>
    <x v="2"/>
    <x v="14"/>
    <s v="COD"/>
    <d v="2018-10-03T00:00:00"/>
    <x v="1"/>
    <x v="1"/>
    <x v="1"/>
    <x v="1"/>
    <n v="27"/>
    <n v="0"/>
  </r>
  <r>
    <s v="B-25653"/>
    <n v="115"/>
    <n v="25"/>
    <n v="1"/>
    <x v="0"/>
    <x v="13"/>
    <s v="COD"/>
    <d v="2018-08-05T00:00:00"/>
    <x v="80"/>
    <x v="5"/>
    <x v="6"/>
    <x v="7"/>
    <n v="25"/>
    <n v="0"/>
  </r>
  <r>
    <s v="B-25893"/>
    <n v="149"/>
    <n v="15"/>
    <n v="3"/>
    <x v="2"/>
    <x v="6"/>
    <s v="EMI"/>
    <d v="2018-04-12T00:00:00"/>
    <x v="4"/>
    <x v="1"/>
    <x v="1"/>
    <x v="0"/>
    <n v="15"/>
    <n v="0"/>
  </r>
  <r>
    <s v="B-26052"/>
    <n v="148"/>
    <n v="23"/>
    <n v="4"/>
    <x v="2"/>
    <x v="8"/>
    <s v="EMI"/>
    <d v="2018-08-03T00:00:00"/>
    <x v="84"/>
    <x v="3"/>
    <x v="3"/>
    <x v="7"/>
    <n v="23"/>
    <n v="0"/>
  </r>
  <r>
    <s v="B-25830"/>
    <n v="93"/>
    <n v="15"/>
    <n v="2"/>
    <x v="0"/>
    <x v="13"/>
    <s v="COD"/>
    <d v="2018-10-26T00:00:00"/>
    <x v="25"/>
    <x v="11"/>
    <x v="14"/>
    <x v="1"/>
    <n v="15"/>
    <n v="0"/>
  </r>
  <r>
    <s v="B-26040"/>
    <n v="113"/>
    <n v="24"/>
    <n v="4"/>
    <x v="2"/>
    <x v="7"/>
    <s v="Debit Card"/>
    <d v="2018-02-26T00:00:00"/>
    <x v="168"/>
    <x v="13"/>
    <x v="16"/>
    <x v="10"/>
    <n v="24"/>
    <n v="0"/>
  </r>
  <r>
    <s v="B-25981"/>
    <n v="48"/>
    <n v="2"/>
    <n v="3"/>
    <x v="2"/>
    <x v="11"/>
    <s v="COD"/>
    <d v="2018-01-28T00:00:00"/>
    <x v="189"/>
    <x v="8"/>
    <x v="11"/>
    <x v="2"/>
    <n v="2"/>
    <n v="0"/>
  </r>
  <r>
    <s v="B-25954"/>
    <n v="148"/>
    <n v="9"/>
    <n v="1"/>
    <x v="0"/>
    <x v="0"/>
    <s v="UPI"/>
    <d v="2018-01-14T00:00:00"/>
    <x v="225"/>
    <x v="7"/>
    <x v="9"/>
    <x v="2"/>
    <n v="9"/>
    <n v="0"/>
  </r>
  <r>
    <s v="B-25889"/>
    <n v="114"/>
    <n v="11"/>
    <n v="4"/>
    <x v="2"/>
    <x v="14"/>
    <s v="Debit Card"/>
    <d v="2018-03-12T00:00:00"/>
    <x v="76"/>
    <x v="7"/>
    <x v="17"/>
    <x v="3"/>
    <n v="11"/>
    <n v="0"/>
  </r>
  <r>
    <s v="B-25810"/>
    <n v="92"/>
    <n v="42"/>
    <n v="2"/>
    <x v="2"/>
    <x v="11"/>
    <s v="COD"/>
    <d v="2018-10-10T00:00:00"/>
    <x v="50"/>
    <x v="13"/>
    <x v="16"/>
    <x v="1"/>
    <n v="42"/>
    <n v="0"/>
  </r>
  <r>
    <s v="B-25637"/>
    <n v="117"/>
    <n v="14"/>
    <n v="3"/>
    <x v="2"/>
    <x v="16"/>
    <s v="UPI"/>
    <d v="2018-04-26T00:00:00"/>
    <x v="260"/>
    <x v="0"/>
    <x v="0"/>
    <x v="0"/>
    <n v="14"/>
    <n v="0"/>
  </r>
  <r>
    <s v="B-25801"/>
    <n v="21"/>
    <n v="-10"/>
    <n v="4"/>
    <x v="2"/>
    <x v="12"/>
    <s v="COD"/>
    <d v="2018-01-10T00:00:00"/>
    <x v="51"/>
    <x v="0"/>
    <x v="18"/>
    <x v="2"/>
    <n v="0"/>
    <n v="-10"/>
  </r>
  <r>
    <s v="B-25783"/>
    <n v="33"/>
    <n v="-10"/>
    <n v="6"/>
    <x v="2"/>
    <x v="12"/>
    <s v="UPI"/>
    <d v="2018-09-15T00:00:00"/>
    <x v="211"/>
    <x v="0"/>
    <x v="0"/>
    <x v="8"/>
    <n v="0"/>
    <n v="-10"/>
  </r>
  <r>
    <s v="B-25697"/>
    <n v="114"/>
    <n v="8"/>
    <n v="3"/>
    <x v="0"/>
    <x v="13"/>
    <s v="Debit Card"/>
    <d v="2018-06-22T00:00:00"/>
    <x v="66"/>
    <x v="4"/>
    <x v="5"/>
    <x v="5"/>
    <n v="8"/>
    <n v="0"/>
  </r>
  <r>
    <s v="B-26028"/>
    <n v="115"/>
    <n v="0"/>
    <n v="1"/>
    <x v="0"/>
    <x v="13"/>
    <s v="Debit Card"/>
    <d v="2018-02-20T00:00:00"/>
    <x v="38"/>
    <x v="9"/>
    <x v="12"/>
    <x v="10"/>
    <n v="0"/>
    <n v="0"/>
  </r>
  <r>
    <s v="B-25851"/>
    <n v="90"/>
    <n v="29"/>
    <n v="5"/>
    <x v="2"/>
    <x v="14"/>
    <s v="COD"/>
    <d v="2018-06-11T00:00:00"/>
    <x v="9"/>
    <x v="5"/>
    <x v="6"/>
    <x v="5"/>
    <n v="29"/>
    <n v="0"/>
  </r>
  <r>
    <s v="B-25938"/>
    <n v="61"/>
    <n v="1"/>
    <n v="2"/>
    <x v="1"/>
    <x v="15"/>
    <s v="COD"/>
    <d v="2018-05-01T00:00:00"/>
    <x v="161"/>
    <x v="11"/>
    <x v="14"/>
    <x v="11"/>
    <n v="1"/>
    <n v="0"/>
  </r>
  <r>
    <s v="B-25820"/>
    <n v="119"/>
    <n v="1"/>
    <n v="1"/>
    <x v="1"/>
    <x v="1"/>
    <s v="COD"/>
    <d v="2018-10-16T00:00:00"/>
    <x v="261"/>
    <x v="6"/>
    <x v="8"/>
    <x v="1"/>
    <n v="1"/>
    <n v="0"/>
  </r>
  <r>
    <s v="B-25850"/>
    <n v="117"/>
    <n v="36"/>
    <n v="2"/>
    <x v="2"/>
    <x v="5"/>
    <s v="Debit Card"/>
    <d v="2018-05-11T00:00:00"/>
    <x v="76"/>
    <x v="16"/>
    <x v="20"/>
    <x v="11"/>
    <n v="36"/>
    <n v="0"/>
  </r>
  <r>
    <s v="B-25924"/>
    <n v="148"/>
    <n v="54"/>
    <n v="2"/>
    <x v="1"/>
    <x v="1"/>
    <s v="UPI"/>
    <d v="2018-12-28T00:00:00"/>
    <x v="262"/>
    <x v="3"/>
    <x v="3"/>
    <x v="6"/>
    <n v="54"/>
    <n v="0"/>
  </r>
  <r>
    <s v="B-25609"/>
    <n v="249"/>
    <n v="-5"/>
    <n v="4"/>
    <x v="2"/>
    <x v="6"/>
    <s v="COD"/>
    <d v="2018-09-04T00:00:00"/>
    <x v="122"/>
    <x v="1"/>
    <x v="10"/>
    <x v="8"/>
    <n v="0"/>
    <n v="-5"/>
  </r>
  <r>
    <s v="B-25898"/>
    <n v="147"/>
    <n v="73"/>
    <n v="3"/>
    <x v="2"/>
    <x v="11"/>
    <s v="UPI"/>
    <d v="2018-07-12T00:00:00"/>
    <x v="76"/>
    <x v="6"/>
    <x v="23"/>
    <x v="9"/>
    <n v="73"/>
    <n v="0"/>
  </r>
  <r>
    <s v="B-25814"/>
    <n v="118"/>
    <n v="35"/>
    <n v="7"/>
    <x v="2"/>
    <x v="14"/>
    <s v="EMI"/>
    <d v="2018-10-10T00:00:00"/>
    <x v="252"/>
    <x v="0"/>
    <x v="0"/>
    <x v="1"/>
    <n v="35"/>
    <n v="0"/>
  </r>
  <r>
    <s v="B-26087"/>
    <n v="119"/>
    <n v="56"/>
    <n v="7"/>
    <x v="2"/>
    <x v="6"/>
    <s v="EMI"/>
    <d v="2018-03-26T00:00:00"/>
    <x v="143"/>
    <x v="11"/>
    <x v="14"/>
    <x v="3"/>
    <n v="56"/>
    <n v="0"/>
  </r>
  <r>
    <s v="B-25901"/>
    <n v="90"/>
    <n v="27"/>
    <n v="2"/>
    <x v="2"/>
    <x v="14"/>
    <s v="COD"/>
    <d v="2018-10-12T00:00:00"/>
    <x v="255"/>
    <x v="7"/>
    <x v="17"/>
    <x v="1"/>
    <n v="27"/>
    <n v="0"/>
  </r>
  <r>
    <s v="B-26025"/>
    <n v="32"/>
    <n v="1"/>
    <n v="2"/>
    <x v="2"/>
    <x v="11"/>
    <s v="COD"/>
    <d v="2018-02-19T00:00:00"/>
    <x v="175"/>
    <x v="18"/>
    <x v="24"/>
    <x v="10"/>
    <n v="1"/>
    <n v="0"/>
  </r>
  <r>
    <s v="B-25631"/>
    <n v="89"/>
    <n v="-89"/>
    <n v="2"/>
    <x v="1"/>
    <x v="15"/>
    <s v="COD"/>
    <d v="2018-04-24T00:00:00"/>
    <x v="221"/>
    <x v="15"/>
    <x v="16"/>
    <x v="0"/>
    <n v="0"/>
    <n v="-89"/>
  </r>
  <r>
    <s v="B-25954"/>
    <n v="146"/>
    <n v="66"/>
    <n v="1"/>
    <x v="0"/>
    <x v="4"/>
    <s v="UPI"/>
    <d v="2018-01-14T00:00:00"/>
    <x v="225"/>
    <x v="7"/>
    <x v="9"/>
    <x v="2"/>
    <n v="66"/>
    <n v="0"/>
  </r>
  <r>
    <s v="B-25956"/>
    <n v="89"/>
    <n v="-37"/>
    <n v="4"/>
    <x v="2"/>
    <x v="16"/>
    <s v="COD"/>
    <d v="2018-01-17T00:00:00"/>
    <x v="74"/>
    <x v="2"/>
    <x v="4"/>
    <x v="2"/>
    <n v="0"/>
    <n v="-37"/>
  </r>
  <r>
    <s v="B-26096"/>
    <n v="88"/>
    <n v="11"/>
    <n v="3"/>
    <x v="0"/>
    <x v="13"/>
    <s v="COD"/>
    <d v="2018-03-28T00:00:00"/>
    <x v="86"/>
    <x v="17"/>
    <x v="21"/>
    <x v="3"/>
    <n v="11"/>
    <n v="0"/>
  </r>
  <r>
    <s v="B-25862"/>
    <n v="121"/>
    <n v="41"/>
    <n v="4"/>
    <x v="2"/>
    <x v="11"/>
    <s v="EMI"/>
    <d v="2018-11-15T00:00:00"/>
    <x v="263"/>
    <x v="12"/>
    <x v="15"/>
    <x v="4"/>
    <n v="41"/>
    <n v="0"/>
  </r>
  <r>
    <s v="B-26054"/>
    <n v="88"/>
    <n v="20"/>
    <n v="2"/>
    <x v="2"/>
    <x v="6"/>
    <s v="COD"/>
    <d v="2018-10-03T00:00:00"/>
    <x v="195"/>
    <x v="2"/>
    <x v="4"/>
    <x v="1"/>
    <n v="20"/>
    <n v="0"/>
  </r>
  <r>
    <s v="B-25698"/>
    <n v="87"/>
    <n v="-83"/>
    <n v="5"/>
    <x v="2"/>
    <x v="8"/>
    <s v="COD"/>
    <d v="2018-06-23T00:00:00"/>
    <x v="133"/>
    <x v="14"/>
    <x v="19"/>
    <x v="5"/>
    <n v="0"/>
    <n v="-83"/>
  </r>
  <r>
    <s v="B-25606"/>
    <n v="87"/>
    <n v="4"/>
    <n v="2"/>
    <x v="2"/>
    <x v="16"/>
    <s v="COD"/>
    <d v="2018-06-04T00:00:00"/>
    <x v="75"/>
    <x v="3"/>
    <x v="3"/>
    <x v="5"/>
    <n v="4"/>
    <n v="0"/>
  </r>
  <r>
    <s v="B-25928"/>
    <n v="122"/>
    <n v="15"/>
    <n v="3"/>
    <x v="0"/>
    <x v="13"/>
    <s v="EMI"/>
    <d v="2018-01-01T00:00:00"/>
    <x v="264"/>
    <x v="12"/>
    <x v="15"/>
    <x v="2"/>
    <n v="15"/>
    <n v="0"/>
  </r>
  <r>
    <s v="B-26005"/>
    <n v="87"/>
    <n v="10"/>
    <n v="3"/>
    <x v="2"/>
    <x v="11"/>
    <s v="COD"/>
    <d v="2018-08-02T00:00:00"/>
    <x v="265"/>
    <x v="17"/>
    <x v="21"/>
    <x v="7"/>
    <n v="10"/>
    <n v="0"/>
  </r>
  <r>
    <s v="B-25963"/>
    <n v="53"/>
    <n v="8"/>
    <n v="3"/>
    <x v="1"/>
    <x v="15"/>
    <s v="UPI"/>
    <d v="2018-01-19T00:00:00"/>
    <x v="266"/>
    <x v="2"/>
    <x v="4"/>
    <x v="2"/>
    <n v="8"/>
    <n v="0"/>
  </r>
  <r>
    <s v="B-25952"/>
    <n v="87"/>
    <n v="-32"/>
    <n v="9"/>
    <x v="2"/>
    <x v="9"/>
    <s v="COD"/>
    <d v="2018-01-13T00:00:00"/>
    <x v="85"/>
    <x v="0"/>
    <x v="0"/>
    <x v="2"/>
    <n v="0"/>
    <n v="-32"/>
  </r>
  <r>
    <s v="B-25683"/>
    <n v="86"/>
    <n v="-55"/>
    <n v="6"/>
    <x v="2"/>
    <x v="6"/>
    <s v="COD"/>
    <d v="2018-08-06T00:00:00"/>
    <x v="74"/>
    <x v="10"/>
    <x v="13"/>
    <x v="7"/>
    <n v="0"/>
    <n v="-55"/>
  </r>
  <r>
    <s v="B-25914"/>
    <n v="125"/>
    <n v="22"/>
    <n v="3"/>
    <x v="2"/>
    <x v="11"/>
    <s v="EMI"/>
    <d v="2018-12-18T00:00:00"/>
    <x v="69"/>
    <x v="8"/>
    <x v="11"/>
    <x v="6"/>
    <n v="22"/>
    <n v="0"/>
  </r>
  <r>
    <s v="B-25828"/>
    <n v="128"/>
    <n v="-3"/>
    <n v="3"/>
    <x v="2"/>
    <x v="6"/>
    <s v="Debit Card"/>
    <d v="2018-10-24T00:00:00"/>
    <x v="131"/>
    <x v="13"/>
    <x v="16"/>
    <x v="1"/>
    <n v="0"/>
    <n v="-3"/>
  </r>
  <r>
    <s v="B-25743"/>
    <n v="143"/>
    <n v="-124"/>
    <n v="5"/>
    <x v="2"/>
    <x v="6"/>
    <s v="UPI"/>
    <d v="2018-07-08T00:00:00"/>
    <x v="140"/>
    <x v="5"/>
    <x v="6"/>
    <x v="9"/>
    <n v="0"/>
    <n v="-124"/>
  </r>
  <r>
    <s v="B-26085"/>
    <n v="86"/>
    <n v="22"/>
    <n v="2"/>
    <x v="2"/>
    <x v="6"/>
    <s v="COD"/>
    <d v="2018-03-26T00:00:00"/>
    <x v="32"/>
    <x v="13"/>
    <x v="16"/>
    <x v="3"/>
    <n v="22"/>
    <n v="0"/>
  </r>
  <r>
    <s v="B-25869"/>
    <n v="86"/>
    <n v="9"/>
    <n v="3"/>
    <x v="2"/>
    <x v="6"/>
    <s v="COD"/>
    <d v="2018-11-19T00:00:00"/>
    <x v="267"/>
    <x v="5"/>
    <x v="6"/>
    <x v="4"/>
    <n v="9"/>
    <n v="0"/>
  </r>
  <r>
    <s v="B-25773"/>
    <n v="85"/>
    <n v="-9"/>
    <n v="4"/>
    <x v="2"/>
    <x v="6"/>
    <s v="COD"/>
    <d v="2018-06-09T00:00:00"/>
    <x v="74"/>
    <x v="10"/>
    <x v="13"/>
    <x v="5"/>
    <n v="0"/>
    <n v="-9"/>
  </r>
  <r>
    <s v="B-25700"/>
    <n v="129"/>
    <n v="-75"/>
    <n v="5"/>
    <x v="2"/>
    <x v="16"/>
    <s v="Debit Card"/>
    <d v="2018-06-25T00:00:00"/>
    <x v="192"/>
    <x v="2"/>
    <x v="4"/>
    <x v="5"/>
    <n v="0"/>
    <n v="-75"/>
  </r>
  <r>
    <s v="B-25921"/>
    <n v="84"/>
    <n v="-42"/>
    <n v="2"/>
    <x v="0"/>
    <x v="13"/>
    <s v="COD"/>
    <d v="2018-12-25T00:00:00"/>
    <x v="268"/>
    <x v="13"/>
    <x v="22"/>
    <x v="6"/>
    <n v="0"/>
    <n v="-42"/>
  </r>
  <r>
    <s v="B-25730"/>
    <n v="83"/>
    <n v="-81"/>
    <n v="3"/>
    <x v="1"/>
    <x v="1"/>
    <s v="COD"/>
    <d v="2018-07-22T00:00:00"/>
    <x v="83"/>
    <x v="6"/>
    <x v="8"/>
    <x v="9"/>
    <n v="0"/>
    <n v="-81"/>
  </r>
  <r>
    <s v="B-26083"/>
    <n v="143"/>
    <n v="6"/>
    <n v="2"/>
    <x v="0"/>
    <x v="13"/>
    <s v="UPI"/>
    <d v="2018-03-24T00:00:00"/>
    <x v="190"/>
    <x v="12"/>
    <x v="15"/>
    <x v="3"/>
    <n v="6"/>
    <n v="0"/>
  </r>
  <r>
    <s v="B-25849"/>
    <n v="336"/>
    <n v="123"/>
    <n v="3"/>
    <x v="0"/>
    <x v="4"/>
    <s v="UPI"/>
    <d v="2018-04-11T00:00:00"/>
    <x v="269"/>
    <x v="18"/>
    <x v="24"/>
    <x v="0"/>
    <n v="123"/>
    <n v="0"/>
  </r>
  <r>
    <s v="B-25909"/>
    <n v="323"/>
    <n v="122"/>
    <n v="5"/>
    <x v="0"/>
    <x v="4"/>
    <s v="UPI"/>
    <d v="2018-12-13T00:00:00"/>
    <x v="44"/>
    <x v="2"/>
    <x v="2"/>
    <x v="6"/>
    <n v="122"/>
    <n v="0"/>
  </r>
  <r>
    <s v="B-26038"/>
    <n v="130"/>
    <n v="61"/>
    <n v="3"/>
    <x v="2"/>
    <x v="16"/>
    <s v="Debit Card"/>
    <d v="2018-02-24T00:00:00"/>
    <x v="28"/>
    <x v="12"/>
    <x v="15"/>
    <x v="10"/>
    <n v="61"/>
    <n v="0"/>
  </r>
  <r>
    <s v="B-25999"/>
    <n v="152"/>
    <n v="-3"/>
    <n v="5"/>
    <x v="2"/>
    <x v="6"/>
    <s v="COD"/>
    <d v="2018-05-02T00:00:00"/>
    <x v="207"/>
    <x v="8"/>
    <x v="11"/>
    <x v="11"/>
    <n v="0"/>
    <n v="-3"/>
  </r>
  <r>
    <s v="B-25928"/>
    <n v="25"/>
    <n v="10"/>
    <n v="1"/>
    <x v="1"/>
    <x v="15"/>
    <s v="UPI"/>
    <d v="2018-01-01T00:00:00"/>
    <x v="264"/>
    <x v="12"/>
    <x v="15"/>
    <x v="2"/>
    <n v="10"/>
    <n v="0"/>
  </r>
  <r>
    <s v="B-25878"/>
    <n v="140"/>
    <n v="15"/>
    <n v="5"/>
    <x v="2"/>
    <x v="11"/>
    <s v="UPI"/>
    <d v="2018-11-24T00:00:00"/>
    <x v="99"/>
    <x v="2"/>
    <x v="4"/>
    <x v="4"/>
    <n v="15"/>
    <n v="0"/>
  </r>
  <r>
    <s v="B-25843"/>
    <n v="45"/>
    <n v="0"/>
    <n v="2"/>
    <x v="2"/>
    <x v="11"/>
    <s v="UPI"/>
    <d v="2018-03-11T00:00:00"/>
    <x v="173"/>
    <x v="2"/>
    <x v="4"/>
    <x v="3"/>
    <n v="0"/>
    <n v="0"/>
  </r>
  <r>
    <s v="B-25959"/>
    <n v="132"/>
    <n v="49"/>
    <n v="3"/>
    <x v="2"/>
    <x v="16"/>
    <s v="COD"/>
    <d v="2018-01-18T00:00:00"/>
    <x v="113"/>
    <x v="0"/>
    <x v="0"/>
    <x v="2"/>
    <n v="49"/>
    <n v="0"/>
  </r>
  <r>
    <s v="B-25630"/>
    <n v="133"/>
    <n v="12"/>
    <n v="5"/>
    <x v="2"/>
    <x v="11"/>
    <s v="Debit Card"/>
    <d v="2018-04-24T00:00:00"/>
    <x v="168"/>
    <x v="13"/>
    <x v="16"/>
    <x v="0"/>
    <n v="12"/>
    <n v="0"/>
  </r>
  <r>
    <s v="B-25858"/>
    <n v="82"/>
    <n v="13"/>
    <n v="2"/>
    <x v="2"/>
    <x v="16"/>
    <s v="COD"/>
    <d v="2018-11-13T00:00:00"/>
    <x v="137"/>
    <x v="2"/>
    <x v="4"/>
    <x v="4"/>
    <n v="13"/>
    <n v="0"/>
  </r>
  <r>
    <s v="B-26096"/>
    <n v="140"/>
    <n v="56"/>
    <n v="4"/>
    <x v="2"/>
    <x v="16"/>
    <s v="UPI"/>
    <d v="2018-03-28T00:00:00"/>
    <x v="86"/>
    <x v="17"/>
    <x v="21"/>
    <x v="3"/>
    <n v="56"/>
    <n v="0"/>
  </r>
  <r>
    <s v="B-25838"/>
    <n v="81"/>
    <n v="19"/>
    <n v="7"/>
    <x v="2"/>
    <x v="7"/>
    <s v="COD"/>
    <d v="2018-10-29T00:00:00"/>
    <x v="48"/>
    <x v="0"/>
    <x v="0"/>
    <x v="1"/>
    <n v="19"/>
    <n v="0"/>
  </r>
  <r>
    <s v="B-25943"/>
    <n v="137"/>
    <n v="38"/>
    <n v="5"/>
    <x v="2"/>
    <x v="7"/>
    <s v="Debit Card"/>
    <d v="2018-09-01T00:00:00"/>
    <x v="45"/>
    <x v="7"/>
    <x v="9"/>
    <x v="8"/>
    <n v="38"/>
    <n v="0"/>
  </r>
  <r>
    <s v="B-25780"/>
    <n v="137"/>
    <n v="-41"/>
    <n v="3"/>
    <x v="0"/>
    <x v="4"/>
    <s v="Debit Card"/>
    <d v="2018-09-13T00:00:00"/>
    <x v="270"/>
    <x v="9"/>
    <x v="12"/>
    <x v="8"/>
    <n v="0"/>
    <n v="-41"/>
  </r>
  <r>
    <s v="B-25949"/>
    <n v="140"/>
    <n v="57"/>
    <n v="2"/>
    <x v="2"/>
    <x v="5"/>
    <s v="Debit Card"/>
    <d v="2018-01-13T00:00:00"/>
    <x v="258"/>
    <x v="2"/>
    <x v="4"/>
    <x v="2"/>
    <n v="57"/>
    <n v="0"/>
  </r>
  <r>
    <s v="B-25892"/>
    <n v="139"/>
    <n v="30"/>
    <n v="3"/>
    <x v="2"/>
    <x v="16"/>
    <s v="UPI"/>
    <d v="2018-04-12T00:00:00"/>
    <x v="64"/>
    <x v="6"/>
    <x v="23"/>
    <x v="0"/>
    <n v="30"/>
    <n v="0"/>
  </r>
  <r>
    <s v="B-26054"/>
    <n v="138"/>
    <n v="11"/>
    <n v="5"/>
    <x v="2"/>
    <x v="11"/>
    <s v="UPI"/>
    <d v="2018-10-03T00:00:00"/>
    <x v="195"/>
    <x v="2"/>
    <x v="4"/>
    <x v="1"/>
    <n v="11"/>
    <n v="0"/>
  </r>
  <r>
    <s v="B-25988"/>
    <n v="79"/>
    <n v="-124"/>
    <n v="9"/>
    <x v="2"/>
    <x v="9"/>
    <s v="COD"/>
    <d v="2018-01-31T00:00:00"/>
    <x v="271"/>
    <x v="8"/>
    <x v="11"/>
    <x v="2"/>
    <n v="0"/>
    <n v="-124"/>
  </r>
  <r>
    <s v="B-25939"/>
    <n v="136"/>
    <n v="41"/>
    <n v="3"/>
    <x v="0"/>
    <x v="13"/>
    <s v="UPI"/>
    <d v="2018-05-01T00:00:00"/>
    <x v="272"/>
    <x v="18"/>
    <x v="24"/>
    <x v="11"/>
    <n v="41"/>
    <n v="0"/>
  </r>
  <r>
    <s v="B-26083"/>
    <n v="145"/>
    <n v="16"/>
    <n v="3"/>
    <x v="2"/>
    <x v="14"/>
    <s v="Debit Card"/>
    <d v="2018-03-24T00:00:00"/>
    <x v="190"/>
    <x v="12"/>
    <x v="15"/>
    <x v="3"/>
    <n v="16"/>
    <n v="0"/>
  </r>
  <r>
    <s v="B-26078"/>
    <n v="44"/>
    <n v="20"/>
    <n v="2"/>
    <x v="2"/>
    <x v="14"/>
    <s v="UPI"/>
    <d v="2018-03-22T00:00:00"/>
    <x v="127"/>
    <x v="17"/>
    <x v="21"/>
    <x v="3"/>
    <n v="20"/>
    <n v="0"/>
  </r>
  <r>
    <s v="B-25902"/>
    <n v="79"/>
    <n v="6"/>
    <n v="7"/>
    <x v="2"/>
    <x v="6"/>
    <s v="COD"/>
    <d v="2018-10-12T00:00:00"/>
    <x v="215"/>
    <x v="2"/>
    <x v="4"/>
    <x v="1"/>
    <n v="6"/>
    <n v="0"/>
  </r>
  <r>
    <s v="B-25676"/>
    <n v="79"/>
    <n v="36"/>
    <n v="4"/>
    <x v="2"/>
    <x v="16"/>
    <s v="COD"/>
    <d v="2018-01-06T00:00:00"/>
    <x v="114"/>
    <x v="6"/>
    <x v="8"/>
    <x v="2"/>
    <n v="36"/>
    <n v="0"/>
  </r>
  <r>
    <s v="B-26016"/>
    <n v="134"/>
    <n v="-13"/>
    <n v="3"/>
    <x v="0"/>
    <x v="0"/>
    <s v="UPI"/>
    <d v="2018-02-14T00:00:00"/>
    <x v="75"/>
    <x v="3"/>
    <x v="3"/>
    <x v="10"/>
    <n v="0"/>
    <n v="-13"/>
  </r>
  <r>
    <s v="B-25950"/>
    <n v="133"/>
    <n v="5"/>
    <n v="5"/>
    <x v="2"/>
    <x v="11"/>
    <s v="UPI"/>
    <d v="2018-01-13T00:00:00"/>
    <x v="21"/>
    <x v="0"/>
    <x v="0"/>
    <x v="2"/>
    <n v="5"/>
    <n v="0"/>
  </r>
  <r>
    <s v="B-26056"/>
    <n v="47"/>
    <n v="20"/>
    <n v="7"/>
    <x v="2"/>
    <x v="7"/>
    <s v="UPI"/>
    <d v="2018-10-03T00:00:00"/>
    <x v="156"/>
    <x v="12"/>
    <x v="15"/>
    <x v="1"/>
    <n v="20"/>
    <n v="0"/>
  </r>
  <r>
    <s v="B-25645"/>
    <n v="133"/>
    <n v="-42"/>
    <n v="1"/>
    <x v="0"/>
    <x v="3"/>
    <s v="UPI"/>
    <d v="2018-01-05T00:00:00"/>
    <x v="185"/>
    <x v="0"/>
    <x v="0"/>
    <x v="2"/>
    <n v="0"/>
    <n v="-42"/>
  </r>
  <r>
    <s v="B-25906"/>
    <n v="78"/>
    <n v="27"/>
    <n v="3"/>
    <x v="2"/>
    <x v="11"/>
    <s v="COD"/>
    <d v="2018-11-12T00:00:00"/>
    <x v="273"/>
    <x v="8"/>
    <x v="11"/>
    <x v="4"/>
    <n v="27"/>
    <n v="0"/>
  </r>
  <r>
    <s v="B-26017"/>
    <n v="78"/>
    <n v="7"/>
    <n v="1"/>
    <x v="1"/>
    <x v="1"/>
    <s v="COD"/>
    <d v="2018-02-14T00:00:00"/>
    <x v="108"/>
    <x v="4"/>
    <x v="5"/>
    <x v="10"/>
    <n v="7"/>
    <n v="0"/>
  </r>
  <r>
    <s v="B-25644"/>
    <n v="76"/>
    <n v="-92"/>
    <n v="8"/>
    <x v="1"/>
    <x v="15"/>
    <s v="COD"/>
    <d v="2018-04-30T00:00:00"/>
    <x v="195"/>
    <x v="2"/>
    <x v="4"/>
    <x v="0"/>
    <n v="0"/>
    <n v="-92"/>
  </r>
  <r>
    <s v="B-25679"/>
    <n v="76"/>
    <n v="-50"/>
    <n v="1"/>
    <x v="2"/>
    <x v="6"/>
    <s v="COD"/>
    <d v="2018-04-06T00:00:00"/>
    <x v="274"/>
    <x v="2"/>
    <x v="4"/>
    <x v="0"/>
    <n v="0"/>
    <n v="-50"/>
  </r>
  <r>
    <s v="B-25854"/>
    <n v="76"/>
    <n v="19"/>
    <n v="3"/>
    <x v="2"/>
    <x v="7"/>
    <s v="COD"/>
    <d v="2018-08-11T00:00:00"/>
    <x v="141"/>
    <x v="2"/>
    <x v="2"/>
    <x v="7"/>
    <n v="19"/>
    <n v="0"/>
  </r>
  <r>
    <s v="B-25670"/>
    <n v="74"/>
    <n v="29"/>
    <n v="3"/>
    <x v="2"/>
    <x v="11"/>
    <s v="COD"/>
    <d v="2018-05-25T00:00:00"/>
    <x v="111"/>
    <x v="16"/>
    <x v="20"/>
    <x v="11"/>
    <n v="29"/>
    <n v="0"/>
  </r>
  <r>
    <s v="B-25792"/>
    <n v="74"/>
    <n v="-25"/>
    <n v="3"/>
    <x v="2"/>
    <x v="11"/>
    <s v="COD"/>
    <d v="2018-09-24T00:00:00"/>
    <x v="76"/>
    <x v="2"/>
    <x v="4"/>
    <x v="8"/>
    <n v="0"/>
    <n v="-25"/>
  </r>
  <r>
    <s v="B-25808"/>
    <n v="146"/>
    <n v="-63"/>
    <n v="3"/>
    <x v="0"/>
    <x v="0"/>
    <s v="Debit Card"/>
    <d v="2018-08-10T00:00:00"/>
    <x v="102"/>
    <x v="12"/>
    <x v="15"/>
    <x v="7"/>
    <n v="0"/>
    <n v="-63"/>
  </r>
  <r>
    <s v="B-25750"/>
    <n v="73"/>
    <n v="-31"/>
    <n v="1"/>
    <x v="1"/>
    <x v="2"/>
    <s v="COD"/>
    <d v="2018-08-14T00:00:00"/>
    <x v="100"/>
    <x v="0"/>
    <x v="0"/>
    <x v="7"/>
    <n v="0"/>
    <n v="-31"/>
  </r>
  <r>
    <s v="B-26051"/>
    <n v="80"/>
    <n v="22"/>
    <n v="3"/>
    <x v="2"/>
    <x v="11"/>
    <s v="UPI"/>
    <d v="2018-07-03T00:00:00"/>
    <x v="56"/>
    <x v="17"/>
    <x v="21"/>
    <x v="9"/>
    <n v="22"/>
    <n v="0"/>
  </r>
  <r>
    <s v="B-26076"/>
    <n v="133"/>
    <n v="46"/>
    <n v="5"/>
    <x v="2"/>
    <x v="16"/>
    <s v="EMI"/>
    <d v="2018-03-21T00:00:00"/>
    <x v="106"/>
    <x v="0"/>
    <x v="18"/>
    <x v="3"/>
    <n v="46"/>
    <n v="0"/>
  </r>
  <r>
    <s v="B-25946"/>
    <n v="146"/>
    <n v="7"/>
    <n v="2"/>
    <x v="0"/>
    <x v="4"/>
    <s v="Debit Card"/>
    <d v="2018-12-01T00:00:00"/>
    <x v="213"/>
    <x v="9"/>
    <x v="12"/>
    <x v="6"/>
    <n v="7"/>
    <n v="0"/>
  </r>
  <r>
    <s v="B-25648"/>
    <n v="130"/>
    <n v="-41"/>
    <n v="4"/>
    <x v="2"/>
    <x v="6"/>
    <s v="EMI"/>
    <d v="2018-04-05T00:00:00"/>
    <x v="160"/>
    <x v="13"/>
    <x v="16"/>
    <x v="0"/>
    <n v="0"/>
    <n v="-41"/>
  </r>
  <r>
    <s v="B-25992"/>
    <n v="141"/>
    <n v="41"/>
    <n v="3"/>
    <x v="2"/>
    <x v="16"/>
    <s v="UPI"/>
    <d v="2018-03-02T00:00:00"/>
    <x v="18"/>
    <x v="6"/>
    <x v="23"/>
    <x v="3"/>
    <n v="41"/>
    <n v="0"/>
  </r>
  <r>
    <s v="B-25848"/>
    <n v="147"/>
    <n v="21"/>
    <n v="3"/>
    <x v="1"/>
    <x v="15"/>
    <s v="Debit Card"/>
    <d v="2018-03-11T00:00:00"/>
    <x v="115"/>
    <x v="11"/>
    <x v="14"/>
    <x v="3"/>
    <n v="21"/>
    <n v="0"/>
  </r>
  <r>
    <s v="B-25697"/>
    <n v="73"/>
    <n v="-7"/>
    <n v="1"/>
    <x v="0"/>
    <x v="4"/>
    <s v="COD"/>
    <d v="2018-06-22T00:00:00"/>
    <x v="66"/>
    <x v="4"/>
    <x v="5"/>
    <x v="5"/>
    <n v="0"/>
    <n v="-7"/>
  </r>
  <r>
    <s v="B-25659"/>
    <n v="148"/>
    <n v="72"/>
    <n v="7"/>
    <x v="2"/>
    <x v="14"/>
    <s v="Debit Card"/>
    <d v="2018-05-15T00:00:00"/>
    <x v="275"/>
    <x v="17"/>
    <x v="21"/>
    <x v="11"/>
    <n v="72"/>
    <n v="0"/>
  </r>
  <r>
    <s v="B-25716"/>
    <n v="58"/>
    <n v="0"/>
    <n v="4"/>
    <x v="2"/>
    <x v="6"/>
    <s v="UPI"/>
    <d v="2018-11-07T00:00:00"/>
    <x v="27"/>
    <x v="14"/>
    <x v="19"/>
    <x v="4"/>
    <n v="0"/>
    <n v="0"/>
  </r>
  <r>
    <s v="B-25652"/>
    <n v="21"/>
    <n v="-13"/>
    <n v="3"/>
    <x v="2"/>
    <x v="12"/>
    <s v="UPI"/>
    <d v="2018-08-05T00:00:00"/>
    <x v="97"/>
    <x v="16"/>
    <x v="20"/>
    <x v="7"/>
    <n v="0"/>
    <n v="-13"/>
  </r>
  <r>
    <s v="B-26093"/>
    <n v="148"/>
    <n v="25"/>
    <n v="3"/>
    <x v="2"/>
    <x v="6"/>
    <s v="Debit Card"/>
    <d v="2018-03-27T00:00:00"/>
    <x v="3"/>
    <x v="2"/>
    <x v="2"/>
    <x v="3"/>
    <n v="25"/>
    <n v="0"/>
  </r>
  <r>
    <s v="B-25725"/>
    <n v="144"/>
    <n v="-7"/>
    <n v="4"/>
    <x v="0"/>
    <x v="0"/>
    <s v="COD"/>
    <d v="2018-07-20T00:00:00"/>
    <x v="276"/>
    <x v="5"/>
    <x v="6"/>
    <x v="9"/>
    <n v="0"/>
    <n v="-7"/>
  </r>
  <r>
    <s v="B-25661"/>
    <n v="145"/>
    <n v="-104"/>
    <n v="5"/>
    <x v="1"/>
    <x v="1"/>
    <s v="UPI"/>
    <d v="2018-05-17T00:00:00"/>
    <x v="206"/>
    <x v="4"/>
    <x v="5"/>
    <x v="11"/>
    <n v="0"/>
    <n v="-104"/>
  </r>
  <r>
    <s v="B-25693"/>
    <n v="72"/>
    <n v="-49"/>
    <n v="1"/>
    <x v="0"/>
    <x v="4"/>
    <s v="COD"/>
    <d v="2018-06-18T00:00:00"/>
    <x v="77"/>
    <x v="0"/>
    <x v="18"/>
    <x v="5"/>
    <n v="0"/>
    <n v="-49"/>
  </r>
  <r>
    <s v="B-25910"/>
    <n v="125"/>
    <n v="15"/>
    <n v="5"/>
    <x v="2"/>
    <x v="16"/>
    <s v="EMI"/>
    <d v="2018-12-14T00:00:00"/>
    <x v="20"/>
    <x v="8"/>
    <x v="11"/>
    <x v="6"/>
    <n v="15"/>
    <n v="0"/>
  </r>
  <r>
    <s v="B-25943"/>
    <n v="149"/>
    <n v="15"/>
    <n v="3"/>
    <x v="2"/>
    <x v="6"/>
    <s v="Debit Card"/>
    <d v="2018-09-01T00:00:00"/>
    <x v="45"/>
    <x v="7"/>
    <x v="9"/>
    <x v="8"/>
    <n v="15"/>
    <n v="0"/>
  </r>
  <r>
    <s v="B-26100"/>
    <n v="72"/>
    <n v="16"/>
    <n v="2"/>
    <x v="2"/>
    <x v="16"/>
    <s v="COD"/>
    <d v="2018-03-31T00:00:00"/>
    <x v="79"/>
    <x v="0"/>
    <x v="0"/>
    <x v="3"/>
    <n v="16"/>
    <n v="0"/>
  </r>
  <r>
    <s v="B-25830"/>
    <n v="71"/>
    <n v="0"/>
    <n v="8"/>
    <x v="2"/>
    <x v="9"/>
    <s v="COD"/>
    <d v="2018-10-26T00:00:00"/>
    <x v="25"/>
    <x v="11"/>
    <x v="14"/>
    <x v="1"/>
    <n v="0"/>
    <n v="0"/>
  </r>
  <r>
    <s v="B-25932"/>
    <n v="71"/>
    <n v="-14"/>
    <n v="4"/>
    <x v="1"/>
    <x v="15"/>
    <s v="COD"/>
    <d v="2018-04-01T00:00:00"/>
    <x v="277"/>
    <x v="0"/>
    <x v="0"/>
    <x v="0"/>
    <n v="0"/>
    <n v="-14"/>
  </r>
  <r>
    <s v="B-25929"/>
    <n v="154"/>
    <n v="-85"/>
    <n v="3"/>
    <x v="1"/>
    <x v="1"/>
    <s v="EMI"/>
    <d v="2018-02-01T00:00:00"/>
    <x v="63"/>
    <x v="10"/>
    <x v="13"/>
    <x v="10"/>
    <n v="0"/>
    <n v="-85"/>
  </r>
  <r>
    <s v="B-25708"/>
    <n v="191"/>
    <n v="13"/>
    <n v="8"/>
    <x v="1"/>
    <x v="15"/>
    <s v="COD"/>
    <d v="2018-01-07T00:00:00"/>
    <x v="109"/>
    <x v="0"/>
    <x v="0"/>
    <x v="2"/>
    <n v="13"/>
    <n v="0"/>
  </r>
  <r>
    <s v="B-25921"/>
    <n v="170"/>
    <n v="19"/>
    <n v="5"/>
    <x v="2"/>
    <x v="14"/>
    <s v="UPI"/>
    <d v="2018-12-25T00:00:00"/>
    <x v="268"/>
    <x v="13"/>
    <x v="22"/>
    <x v="6"/>
    <n v="19"/>
    <n v="0"/>
  </r>
  <r>
    <s v="B-25755"/>
    <n v="47"/>
    <n v="-3"/>
    <n v="2"/>
    <x v="2"/>
    <x v="11"/>
    <s v="UPI"/>
    <d v="2018-08-19T00:00:00"/>
    <x v="40"/>
    <x v="10"/>
    <x v="13"/>
    <x v="7"/>
    <n v="0"/>
    <n v="-3"/>
  </r>
  <r>
    <s v="B-25640"/>
    <n v="122"/>
    <n v="-47"/>
    <n v="4"/>
    <x v="2"/>
    <x v="6"/>
    <s v="EMI"/>
    <d v="2018-04-27T00:00:00"/>
    <x v="49"/>
    <x v="6"/>
    <x v="8"/>
    <x v="0"/>
    <n v="0"/>
    <n v="-47"/>
  </r>
  <r>
    <s v="B-25838"/>
    <n v="70"/>
    <n v="26"/>
    <n v="5"/>
    <x v="2"/>
    <x v="7"/>
    <s v="COD"/>
    <d v="2018-10-29T00:00:00"/>
    <x v="48"/>
    <x v="0"/>
    <x v="0"/>
    <x v="1"/>
    <n v="26"/>
    <n v="0"/>
  </r>
  <r>
    <s v="B-26025"/>
    <n v="155"/>
    <n v="5"/>
    <n v="3"/>
    <x v="2"/>
    <x v="11"/>
    <s v="EMI"/>
    <d v="2018-02-19T00:00:00"/>
    <x v="175"/>
    <x v="18"/>
    <x v="24"/>
    <x v="10"/>
    <n v="5"/>
    <n v="0"/>
  </r>
  <r>
    <s v="B-25789"/>
    <n v="67"/>
    <n v="-86"/>
    <n v="9"/>
    <x v="1"/>
    <x v="15"/>
    <s v="COD"/>
    <d v="2018-09-22T00:00:00"/>
    <x v="29"/>
    <x v="1"/>
    <x v="10"/>
    <x v="8"/>
    <n v="0"/>
    <n v="-86"/>
  </r>
  <r>
    <s v="B-25697"/>
    <n v="67"/>
    <n v="-42"/>
    <n v="3"/>
    <x v="2"/>
    <x v="11"/>
    <s v="COD"/>
    <d v="2018-06-22T00:00:00"/>
    <x v="66"/>
    <x v="4"/>
    <x v="5"/>
    <x v="5"/>
    <n v="0"/>
    <n v="-42"/>
  </r>
  <r>
    <s v="B-25797"/>
    <n v="148"/>
    <n v="-101"/>
    <n v="2"/>
    <x v="1"/>
    <x v="2"/>
    <s v="UPI"/>
    <d v="2018-09-30T00:00:00"/>
    <x v="37"/>
    <x v="0"/>
    <x v="0"/>
    <x v="8"/>
    <n v="0"/>
    <n v="-101"/>
  </r>
  <r>
    <s v="B-26064"/>
    <n v="122"/>
    <n v="38"/>
    <n v="6"/>
    <x v="2"/>
    <x v="14"/>
    <s v="Credit Card"/>
    <d v="2018-03-16T00:00:00"/>
    <x v="167"/>
    <x v="2"/>
    <x v="4"/>
    <x v="3"/>
    <n v="38"/>
    <n v="0"/>
  </r>
  <r>
    <s v="B-25732"/>
    <n v="16"/>
    <n v="-5"/>
    <n v="2"/>
    <x v="2"/>
    <x v="11"/>
    <s v="UPI"/>
    <d v="2018-07-27T00:00:00"/>
    <x v="278"/>
    <x v="3"/>
    <x v="3"/>
    <x v="9"/>
    <n v="0"/>
    <n v="-5"/>
  </r>
  <r>
    <s v="B-25654"/>
    <n v="121"/>
    <n v="-17"/>
    <n v="3"/>
    <x v="1"/>
    <x v="15"/>
    <s v="Credit Card"/>
    <d v="2018-10-05T00:00:00"/>
    <x v="150"/>
    <x v="2"/>
    <x v="4"/>
    <x v="1"/>
    <n v="0"/>
    <n v="-17"/>
  </r>
  <r>
    <s v="B-25750"/>
    <n v="42"/>
    <n v="-15"/>
    <n v="12"/>
    <x v="2"/>
    <x v="9"/>
    <s v="UPI"/>
    <d v="2018-08-14T00:00:00"/>
    <x v="100"/>
    <x v="0"/>
    <x v="0"/>
    <x v="7"/>
    <n v="0"/>
    <n v="-15"/>
  </r>
  <r>
    <s v="B-25751"/>
    <n v="65"/>
    <n v="-4"/>
    <n v="6"/>
    <x v="2"/>
    <x v="7"/>
    <s v="COD"/>
    <d v="2018-08-14T00:00:00"/>
    <x v="188"/>
    <x v="2"/>
    <x v="4"/>
    <x v="7"/>
    <n v="0"/>
    <n v="-4"/>
  </r>
  <r>
    <s v="B-25889"/>
    <n v="119"/>
    <n v="-43"/>
    <n v="7"/>
    <x v="2"/>
    <x v="8"/>
    <s v="Credit Card"/>
    <d v="2018-03-12T00:00:00"/>
    <x v="76"/>
    <x v="7"/>
    <x v="17"/>
    <x v="3"/>
    <n v="0"/>
    <n v="-43"/>
  </r>
  <r>
    <s v="B-25683"/>
    <n v="155"/>
    <n v="56"/>
    <n v="3"/>
    <x v="1"/>
    <x v="15"/>
    <s v="EMI"/>
    <d v="2018-08-06T00:00:00"/>
    <x v="74"/>
    <x v="10"/>
    <x v="13"/>
    <x v="7"/>
    <n v="56"/>
    <n v="0"/>
  </r>
  <r>
    <s v="B-25602"/>
    <n v="119"/>
    <n v="-5"/>
    <n v="8"/>
    <x v="2"/>
    <x v="6"/>
    <s v="Credit Card"/>
    <d v="2018-01-04T00:00:00"/>
    <x v="4"/>
    <x v="2"/>
    <x v="2"/>
    <x v="2"/>
    <n v="0"/>
    <n v="-5"/>
  </r>
  <r>
    <s v="B-25871"/>
    <n v="118"/>
    <n v="25"/>
    <n v="4"/>
    <x v="2"/>
    <x v="7"/>
    <s v="Credit Card"/>
    <d v="2018-11-21T00:00:00"/>
    <x v="279"/>
    <x v="7"/>
    <x v="17"/>
    <x v="4"/>
    <n v="25"/>
    <n v="0"/>
  </r>
  <r>
    <s v="B-25953"/>
    <n v="116"/>
    <n v="22"/>
    <n v="1"/>
    <x v="0"/>
    <x v="13"/>
    <s v="Credit Card"/>
    <d v="2018-01-14T00:00:00"/>
    <x v="93"/>
    <x v="9"/>
    <x v="12"/>
    <x v="2"/>
    <n v="22"/>
    <n v="0"/>
  </r>
  <r>
    <s v="B-25950"/>
    <n v="158"/>
    <n v="-29"/>
    <n v="10"/>
    <x v="2"/>
    <x v="7"/>
    <s v="EMI"/>
    <d v="2018-01-13T00:00:00"/>
    <x v="21"/>
    <x v="0"/>
    <x v="0"/>
    <x v="2"/>
    <n v="0"/>
    <n v="-29"/>
  </r>
  <r>
    <s v="B-26091"/>
    <n v="158"/>
    <n v="69"/>
    <n v="3"/>
    <x v="2"/>
    <x v="11"/>
    <s v="EMI"/>
    <d v="2018-03-27T00:00:00"/>
    <x v="38"/>
    <x v="9"/>
    <x v="12"/>
    <x v="3"/>
    <n v="69"/>
    <n v="0"/>
  </r>
  <r>
    <s v="B-25753"/>
    <n v="65"/>
    <n v="-52"/>
    <n v="3"/>
    <x v="0"/>
    <x v="13"/>
    <s v="COD"/>
    <d v="2018-08-17T00:00:00"/>
    <x v="205"/>
    <x v="1"/>
    <x v="10"/>
    <x v="7"/>
    <n v="0"/>
    <n v="-52"/>
  </r>
  <r>
    <s v="B-25611"/>
    <n v="160"/>
    <n v="-59"/>
    <n v="2"/>
    <x v="2"/>
    <x v="6"/>
    <s v="EMI"/>
    <d v="2018-11-04T00:00:00"/>
    <x v="110"/>
    <x v="10"/>
    <x v="13"/>
    <x v="4"/>
    <n v="0"/>
    <n v="-59"/>
  </r>
  <r>
    <s v="B-25935"/>
    <n v="162"/>
    <n v="20"/>
    <n v="3"/>
    <x v="1"/>
    <x v="1"/>
    <s v="EMI"/>
    <d v="2018-04-01T00:00:00"/>
    <x v="46"/>
    <x v="5"/>
    <x v="6"/>
    <x v="0"/>
    <n v="20"/>
    <n v="0"/>
  </r>
  <r>
    <s v="B-25886"/>
    <n v="63"/>
    <n v="1"/>
    <n v="4"/>
    <x v="2"/>
    <x v="14"/>
    <s v="COD"/>
    <d v="2018-11-28T00:00:00"/>
    <x v="135"/>
    <x v="6"/>
    <x v="23"/>
    <x v="4"/>
    <n v="1"/>
    <n v="0"/>
  </r>
  <r>
    <s v="B-25833"/>
    <n v="64"/>
    <n v="27"/>
    <n v="5"/>
    <x v="2"/>
    <x v="7"/>
    <s v="UPI"/>
    <d v="2018-10-29T00:00:00"/>
    <x v="280"/>
    <x v="0"/>
    <x v="0"/>
    <x v="1"/>
    <n v="27"/>
    <n v="0"/>
  </r>
  <r>
    <s v="B-25665"/>
    <n v="166"/>
    <n v="-113"/>
    <n v="4"/>
    <x v="0"/>
    <x v="13"/>
    <s v="EMI"/>
    <d v="2018-05-21T00:00:00"/>
    <x v="281"/>
    <x v="10"/>
    <x v="13"/>
    <x v="11"/>
    <n v="0"/>
    <n v="-113"/>
  </r>
  <r>
    <s v="B-25694"/>
    <n v="167"/>
    <n v="43"/>
    <n v="7"/>
    <x v="2"/>
    <x v="14"/>
    <s v="EMI"/>
    <d v="2018-06-18T00:00:00"/>
    <x v="282"/>
    <x v="6"/>
    <x v="8"/>
    <x v="5"/>
    <n v="43"/>
    <n v="0"/>
  </r>
  <r>
    <s v="B-25668"/>
    <n v="123"/>
    <n v="17"/>
    <n v="3"/>
    <x v="1"/>
    <x v="15"/>
    <s v="COD"/>
    <d v="2018-05-24T00:00:00"/>
    <x v="96"/>
    <x v="11"/>
    <x v="14"/>
    <x v="11"/>
    <n v="17"/>
    <n v="0"/>
  </r>
  <r>
    <s v="B-25945"/>
    <n v="63"/>
    <n v="14"/>
    <n v="2"/>
    <x v="2"/>
    <x v="16"/>
    <s v="COD"/>
    <d v="2018-11-01T00:00:00"/>
    <x v="87"/>
    <x v="0"/>
    <x v="0"/>
    <x v="4"/>
    <n v="14"/>
    <n v="0"/>
  </r>
  <r>
    <s v="B-25954"/>
    <n v="891"/>
    <n v="0"/>
    <n v="5"/>
    <x v="2"/>
    <x v="6"/>
    <s v="COD"/>
    <d v="2018-01-14T00:00:00"/>
    <x v="225"/>
    <x v="7"/>
    <x v="9"/>
    <x v="2"/>
    <n v="0"/>
    <n v="0"/>
  </r>
  <r>
    <s v="B-25818"/>
    <n v="75"/>
    <n v="28"/>
    <n v="9"/>
    <x v="2"/>
    <x v="7"/>
    <s v="UPI"/>
    <d v="2018-10-14T00:00:00"/>
    <x v="146"/>
    <x v="0"/>
    <x v="0"/>
    <x v="1"/>
    <n v="28"/>
    <n v="0"/>
  </r>
  <r>
    <s v="B-25861"/>
    <n v="62"/>
    <n v="6"/>
    <n v="5"/>
    <x v="2"/>
    <x v="7"/>
    <s v="COD"/>
    <d v="2018-11-15T00:00:00"/>
    <x v="193"/>
    <x v="1"/>
    <x v="10"/>
    <x v="4"/>
    <n v="6"/>
    <n v="0"/>
  </r>
  <r>
    <s v="B-25721"/>
    <n v="29"/>
    <n v="-18"/>
    <n v="7"/>
    <x v="2"/>
    <x v="9"/>
    <s v="UPI"/>
    <d v="2018-07-16T00:00:00"/>
    <x v="230"/>
    <x v="15"/>
    <x v="16"/>
    <x v="9"/>
    <n v="0"/>
    <n v="-18"/>
  </r>
  <r>
    <s v="B-26024"/>
    <n v="168"/>
    <n v="18"/>
    <n v="6"/>
    <x v="2"/>
    <x v="11"/>
    <s v="Debit Card"/>
    <d v="2018-02-19T00:00:00"/>
    <x v="143"/>
    <x v="11"/>
    <x v="14"/>
    <x v="10"/>
    <n v="18"/>
    <n v="0"/>
  </r>
  <r>
    <s v="B-26056"/>
    <n v="70"/>
    <n v="24"/>
    <n v="3"/>
    <x v="2"/>
    <x v="11"/>
    <s v="UPI"/>
    <d v="2018-10-03T00:00:00"/>
    <x v="156"/>
    <x v="12"/>
    <x v="15"/>
    <x v="1"/>
    <n v="24"/>
    <n v="0"/>
  </r>
  <r>
    <s v="B-26050"/>
    <n v="169"/>
    <n v="55"/>
    <n v="4"/>
    <x v="2"/>
    <x v="6"/>
    <s v="Debit Card"/>
    <d v="2018-06-03T00:00:00"/>
    <x v="49"/>
    <x v="6"/>
    <x v="8"/>
    <x v="5"/>
    <n v="55"/>
    <n v="0"/>
  </r>
  <r>
    <s v="B-25708"/>
    <n v="32"/>
    <n v="-8"/>
    <n v="2"/>
    <x v="2"/>
    <x v="11"/>
    <s v="COD"/>
    <d v="2018-01-07T00:00:00"/>
    <x v="109"/>
    <x v="0"/>
    <x v="0"/>
    <x v="2"/>
    <n v="0"/>
    <n v="-8"/>
  </r>
  <r>
    <s v="B-25651"/>
    <n v="44"/>
    <n v="-8"/>
    <n v="3"/>
    <x v="2"/>
    <x v="11"/>
    <s v="UPI"/>
    <d v="2018-07-05T00:00:00"/>
    <x v="71"/>
    <x v="0"/>
    <x v="0"/>
    <x v="9"/>
    <n v="0"/>
    <n v="-8"/>
  </r>
  <r>
    <s v="B-25616"/>
    <n v="116"/>
    <n v="-56"/>
    <n v="5"/>
    <x v="2"/>
    <x v="11"/>
    <s v="Credit Card"/>
    <d v="2018-04-15T00:00:00"/>
    <x v="72"/>
    <x v="16"/>
    <x v="20"/>
    <x v="0"/>
    <n v="0"/>
    <n v="-56"/>
  </r>
  <r>
    <s v="B-25827"/>
    <n v="156"/>
    <n v="21"/>
    <n v="3"/>
    <x v="1"/>
    <x v="1"/>
    <s v="COD"/>
    <d v="2018-10-23T00:00:00"/>
    <x v="26"/>
    <x v="0"/>
    <x v="0"/>
    <x v="1"/>
    <n v="21"/>
    <n v="0"/>
  </r>
  <r>
    <s v="B-25996"/>
    <n v="62"/>
    <n v="6"/>
    <n v="6"/>
    <x v="2"/>
    <x v="9"/>
    <s v="COD"/>
    <d v="2018-04-02T00:00:00"/>
    <x v="126"/>
    <x v="8"/>
    <x v="11"/>
    <x v="0"/>
    <n v="6"/>
    <n v="0"/>
  </r>
  <r>
    <s v="B-25830"/>
    <n v="54"/>
    <n v="1"/>
    <n v="2"/>
    <x v="2"/>
    <x v="6"/>
    <s v="UPI"/>
    <d v="2018-10-26T00:00:00"/>
    <x v="25"/>
    <x v="11"/>
    <x v="14"/>
    <x v="1"/>
    <n v="1"/>
    <n v="0"/>
  </r>
  <r>
    <s v="B-25951"/>
    <n v="111"/>
    <n v="11"/>
    <n v="9"/>
    <x v="2"/>
    <x v="7"/>
    <s v="Credit Card"/>
    <d v="2018-01-13T00:00:00"/>
    <x v="130"/>
    <x v="17"/>
    <x v="21"/>
    <x v="2"/>
    <n v="11"/>
    <n v="0"/>
  </r>
  <r>
    <s v="B-25713"/>
    <n v="158"/>
    <n v="-63"/>
    <n v="4"/>
    <x v="1"/>
    <x v="1"/>
    <s v="UPI"/>
    <d v="2018-08-07T00:00:00"/>
    <x v="283"/>
    <x v="17"/>
    <x v="21"/>
    <x v="7"/>
    <n v="0"/>
    <n v="-63"/>
  </r>
  <r>
    <s v="B-25678"/>
    <n v="7"/>
    <n v="-3"/>
    <n v="2"/>
    <x v="2"/>
    <x v="9"/>
    <s v="UPI"/>
    <d v="2018-03-06T00:00:00"/>
    <x v="158"/>
    <x v="3"/>
    <x v="3"/>
    <x v="3"/>
    <n v="0"/>
    <n v="-3"/>
  </r>
  <r>
    <s v="B-25901"/>
    <n v="61"/>
    <n v="28"/>
    <n v="2"/>
    <x v="2"/>
    <x v="7"/>
    <s v="UPI"/>
    <d v="2018-10-12T00:00:00"/>
    <x v="255"/>
    <x v="7"/>
    <x v="17"/>
    <x v="1"/>
    <n v="28"/>
    <n v="0"/>
  </r>
  <r>
    <s v="B-25798"/>
    <n v="61"/>
    <n v="-50"/>
    <n v="4"/>
    <x v="2"/>
    <x v="7"/>
    <s v="COD"/>
    <d v="2018-01-10T00:00:00"/>
    <x v="153"/>
    <x v="9"/>
    <x v="12"/>
    <x v="2"/>
    <n v="0"/>
    <n v="-50"/>
  </r>
  <r>
    <s v="B-25902"/>
    <n v="154"/>
    <n v="26"/>
    <n v="4"/>
    <x v="0"/>
    <x v="13"/>
    <s v="COD"/>
    <d v="2018-10-12T00:00:00"/>
    <x v="215"/>
    <x v="2"/>
    <x v="4"/>
    <x v="1"/>
    <n v="26"/>
    <n v="0"/>
  </r>
  <r>
    <s v="B-25851"/>
    <n v="62"/>
    <n v="1"/>
    <n v="3"/>
    <x v="2"/>
    <x v="6"/>
    <s v="COD"/>
    <d v="2018-06-11T00:00:00"/>
    <x v="9"/>
    <x v="5"/>
    <x v="6"/>
    <x v="5"/>
    <n v="1"/>
    <n v="0"/>
  </r>
  <r>
    <s v="B-25944"/>
    <n v="169"/>
    <n v="38"/>
    <n v="3"/>
    <x v="2"/>
    <x v="6"/>
    <s v="Debit Card"/>
    <d v="2018-10-01T00:00:00"/>
    <x v="284"/>
    <x v="2"/>
    <x v="2"/>
    <x v="1"/>
    <n v="38"/>
    <n v="0"/>
  </r>
  <r>
    <s v="B-25939"/>
    <n v="61"/>
    <n v="18"/>
    <n v="2"/>
    <x v="0"/>
    <x v="13"/>
    <s v="COD"/>
    <d v="2018-05-01T00:00:00"/>
    <x v="272"/>
    <x v="18"/>
    <x v="24"/>
    <x v="11"/>
    <n v="18"/>
    <n v="0"/>
  </r>
  <r>
    <s v="B-25656"/>
    <n v="61"/>
    <n v="-23"/>
    <n v="2"/>
    <x v="2"/>
    <x v="6"/>
    <s v="COD"/>
    <d v="2018-11-05T00:00:00"/>
    <x v="85"/>
    <x v="2"/>
    <x v="2"/>
    <x v="4"/>
    <n v="0"/>
    <n v="-23"/>
  </r>
  <r>
    <s v="B-25695"/>
    <n v="171"/>
    <n v="14"/>
    <n v="9"/>
    <x v="2"/>
    <x v="16"/>
    <s v="Debit Card"/>
    <d v="2018-06-18T00:00:00"/>
    <x v="285"/>
    <x v="17"/>
    <x v="21"/>
    <x v="5"/>
    <n v="14"/>
    <n v="0"/>
  </r>
  <r>
    <s v="B-25781"/>
    <n v="60"/>
    <n v="-49"/>
    <n v="8"/>
    <x v="2"/>
    <x v="7"/>
    <s v="COD"/>
    <d v="2018-09-14T00:00:00"/>
    <x v="196"/>
    <x v="7"/>
    <x v="9"/>
    <x v="8"/>
    <n v="0"/>
    <n v="-49"/>
  </r>
  <r>
    <s v="B-25783"/>
    <n v="25"/>
    <n v="-11"/>
    <n v="1"/>
    <x v="2"/>
    <x v="11"/>
    <s v="UPI"/>
    <d v="2018-09-15T00:00:00"/>
    <x v="211"/>
    <x v="0"/>
    <x v="0"/>
    <x v="8"/>
    <n v="0"/>
    <n v="-11"/>
  </r>
  <r>
    <s v="B-25867"/>
    <n v="163"/>
    <n v="26"/>
    <n v="4"/>
    <x v="2"/>
    <x v="16"/>
    <s v="COD"/>
    <d v="2018-11-17T00:00:00"/>
    <x v="138"/>
    <x v="18"/>
    <x v="24"/>
    <x v="4"/>
    <n v="26"/>
    <n v="0"/>
  </r>
  <r>
    <s v="B-25993"/>
    <n v="173"/>
    <n v="86"/>
    <n v="1"/>
    <x v="0"/>
    <x v="3"/>
    <s v="Debit Card"/>
    <d v="2018-03-02T00:00:00"/>
    <x v="14"/>
    <x v="8"/>
    <x v="11"/>
    <x v="3"/>
    <n v="86"/>
    <n v="0"/>
  </r>
  <r>
    <s v="B-25755"/>
    <n v="257"/>
    <n v="-3"/>
    <n v="2"/>
    <x v="1"/>
    <x v="2"/>
    <s v="UPI"/>
    <d v="2018-08-19T00:00:00"/>
    <x v="40"/>
    <x v="10"/>
    <x v="13"/>
    <x v="7"/>
    <n v="0"/>
    <n v="-3"/>
  </r>
  <r>
    <s v="B-25880"/>
    <n v="108"/>
    <n v="37"/>
    <n v="2"/>
    <x v="2"/>
    <x v="11"/>
    <s v="Credit Card"/>
    <d v="2018-11-24T00:00:00"/>
    <x v="286"/>
    <x v="6"/>
    <x v="23"/>
    <x v="4"/>
    <n v="37"/>
    <n v="0"/>
  </r>
  <r>
    <s v="B-25941"/>
    <n v="177"/>
    <n v="41"/>
    <n v="4"/>
    <x v="2"/>
    <x v="16"/>
    <s v="Debit Card"/>
    <d v="2018-07-01T00:00:00"/>
    <x v="287"/>
    <x v="5"/>
    <x v="6"/>
    <x v="9"/>
    <n v="41"/>
    <n v="0"/>
  </r>
  <r>
    <s v="B-25757"/>
    <n v="106"/>
    <n v="15"/>
    <n v="7"/>
    <x v="2"/>
    <x v="7"/>
    <s v="Credit Card"/>
    <d v="2018-08-21T00:00:00"/>
    <x v="11"/>
    <x v="0"/>
    <x v="0"/>
    <x v="7"/>
    <n v="15"/>
    <n v="0"/>
  </r>
  <r>
    <s v="B-25754"/>
    <n v="41"/>
    <n v="-14"/>
    <n v="5"/>
    <x v="2"/>
    <x v="12"/>
    <s v="UPI"/>
    <d v="2018-08-18T00:00:00"/>
    <x v="29"/>
    <x v="12"/>
    <x v="15"/>
    <x v="7"/>
    <n v="0"/>
    <n v="-14"/>
  </r>
  <r>
    <s v="B-25653"/>
    <n v="168"/>
    <n v="-10"/>
    <n v="3"/>
    <x v="0"/>
    <x v="13"/>
    <s v="UPI"/>
    <d v="2018-08-05T00:00:00"/>
    <x v="80"/>
    <x v="5"/>
    <x v="6"/>
    <x v="7"/>
    <n v="0"/>
    <n v="-10"/>
  </r>
  <r>
    <s v="B-25821"/>
    <n v="60"/>
    <n v="21"/>
    <n v="4"/>
    <x v="2"/>
    <x v="11"/>
    <s v="COD"/>
    <d v="2018-10-16T00:00:00"/>
    <x v="84"/>
    <x v="17"/>
    <x v="21"/>
    <x v="1"/>
    <n v="21"/>
    <n v="0"/>
  </r>
  <r>
    <s v="B-25706"/>
    <n v="31"/>
    <n v="-11"/>
    <n v="4"/>
    <x v="2"/>
    <x v="11"/>
    <s v="COD"/>
    <d v="2018-01-07T00:00:00"/>
    <x v="288"/>
    <x v="16"/>
    <x v="20"/>
    <x v="2"/>
    <n v="0"/>
    <n v="-11"/>
  </r>
  <r>
    <s v="B-26064"/>
    <n v="179"/>
    <n v="0"/>
    <n v="2"/>
    <x v="2"/>
    <x v="6"/>
    <s v="Debit Card"/>
    <d v="2018-03-16T00:00:00"/>
    <x v="167"/>
    <x v="2"/>
    <x v="4"/>
    <x v="3"/>
    <n v="0"/>
    <n v="0"/>
  </r>
  <r>
    <s v="B-25803"/>
    <n v="106"/>
    <n v="12"/>
    <n v="3"/>
    <x v="2"/>
    <x v="5"/>
    <s v="Credit Card"/>
    <d v="2018-05-10T00:00:00"/>
    <x v="125"/>
    <x v="0"/>
    <x v="0"/>
    <x v="11"/>
    <n v="12"/>
    <n v="0"/>
  </r>
  <r>
    <s v="B-26076"/>
    <n v="60"/>
    <n v="13"/>
    <n v="2"/>
    <x v="2"/>
    <x v="14"/>
    <s v="COD"/>
    <d v="2018-03-21T00:00:00"/>
    <x v="106"/>
    <x v="0"/>
    <x v="18"/>
    <x v="3"/>
    <n v="13"/>
    <n v="0"/>
  </r>
  <r>
    <s v="B-25603"/>
    <n v="180"/>
    <n v="5"/>
    <n v="3"/>
    <x v="2"/>
    <x v="5"/>
    <s v="Debit Card"/>
    <d v="2018-03-04T00:00:00"/>
    <x v="106"/>
    <x v="0"/>
    <x v="18"/>
    <x v="3"/>
    <n v="5"/>
    <n v="0"/>
  </r>
  <r>
    <s v="B-25903"/>
    <n v="60"/>
    <n v="-10"/>
    <n v="2"/>
    <x v="1"/>
    <x v="15"/>
    <s v="COD"/>
    <d v="2018-10-12T00:00:00"/>
    <x v="94"/>
    <x v="0"/>
    <x v="0"/>
    <x v="1"/>
    <n v="0"/>
    <n v="-10"/>
  </r>
  <r>
    <s v="B-25938"/>
    <n v="59"/>
    <n v="25"/>
    <n v="3"/>
    <x v="2"/>
    <x v="11"/>
    <s v="COD"/>
    <d v="2018-05-01T00:00:00"/>
    <x v="161"/>
    <x v="11"/>
    <x v="14"/>
    <x v="11"/>
    <n v="25"/>
    <n v="0"/>
  </r>
  <r>
    <s v="B-25868"/>
    <n v="170"/>
    <n v="73"/>
    <n v="2"/>
    <x v="0"/>
    <x v="13"/>
    <s v="UPI"/>
    <d v="2018-11-18T00:00:00"/>
    <x v="52"/>
    <x v="16"/>
    <x v="20"/>
    <x v="4"/>
    <n v="73"/>
    <n v="0"/>
  </r>
  <r>
    <s v="B-25956"/>
    <n v="59"/>
    <n v="10"/>
    <n v="2"/>
    <x v="2"/>
    <x v="7"/>
    <s v="COD"/>
    <d v="2018-01-17T00:00:00"/>
    <x v="74"/>
    <x v="2"/>
    <x v="4"/>
    <x v="2"/>
    <n v="10"/>
    <n v="0"/>
  </r>
  <r>
    <s v="B-25652"/>
    <n v="24"/>
    <n v="-21"/>
    <n v="7"/>
    <x v="2"/>
    <x v="9"/>
    <s v="COD"/>
    <d v="2018-08-05T00:00:00"/>
    <x v="97"/>
    <x v="16"/>
    <x v="20"/>
    <x v="7"/>
    <n v="0"/>
    <n v="-21"/>
  </r>
  <r>
    <s v="B-25883"/>
    <n v="105"/>
    <n v="-26"/>
    <n v="8"/>
    <x v="2"/>
    <x v="12"/>
    <s v="Credit Card"/>
    <d v="2018-11-27T00:00:00"/>
    <x v="33"/>
    <x v="7"/>
    <x v="17"/>
    <x v="4"/>
    <n v="0"/>
    <n v="-26"/>
  </r>
  <r>
    <s v="B-26096"/>
    <n v="103"/>
    <n v="46"/>
    <n v="2"/>
    <x v="2"/>
    <x v="6"/>
    <s v="Credit Card"/>
    <d v="2018-03-28T00:00:00"/>
    <x v="86"/>
    <x v="17"/>
    <x v="21"/>
    <x v="3"/>
    <n v="46"/>
    <n v="0"/>
  </r>
  <r>
    <s v="B-25969"/>
    <n v="171"/>
    <n v="17"/>
    <n v="6"/>
    <x v="2"/>
    <x v="14"/>
    <s v="UPI"/>
    <d v="2018-01-21T00:00:00"/>
    <x v="289"/>
    <x v="7"/>
    <x v="17"/>
    <x v="2"/>
    <n v="17"/>
    <n v="0"/>
  </r>
  <r>
    <s v="B-25951"/>
    <n v="102"/>
    <n v="13"/>
    <n v="2"/>
    <x v="2"/>
    <x v="11"/>
    <s v="Credit Card"/>
    <d v="2018-01-13T00:00:00"/>
    <x v="130"/>
    <x v="17"/>
    <x v="21"/>
    <x v="2"/>
    <n v="13"/>
    <n v="0"/>
  </r>
  <r>
    <s v="B-25855"/>
    <n v="98"/>
    <n v="12"/>
    <n v="2"/>
    <x v="2"/>
    <x v="7"/>
    <s v="Credit Card"/>
    <d v="2018-08-11T00:00:00"/>
    <x v="124"/>
    <x v="0"/>
    <x v="18"/>
    <x v="7"/>
    <n v="12"/>
    <n v="0"/>
  </r>
  <r>
    <s v="B-26091"/>
    <n v="59"/>
    <n v="10"/>
    <n v="4"/>
    <x v="2"/>
    <x v="12"/>
    <s v="COD"/>
    <d v="2018-03-27T00:00:00"/>
    <x v="38"/>
    <x v="9"/>
    <x v="12"/>
    <x v="3"/>
    <n v="10"/>
    <n v="0"/>
  </r>
  <r>
    <s v="B-25954"/>
    <n v="189"/>
    <n v="60"/>
    <n v="4"/>
    <x v="1"/>
    <x v="15"/>
    <s v="Debit Card"/>
    <d v="2018-01-14T00:00:00"/>
    <x v="225"/>
    <x v="7"/>
    <x v="9"/>
    <x v="2"/>
    <n v="60"/>
    <n v="0"/>
  </r>
  <r>
    <s v="B-25763"/>
    <n v="58"/>
    <n v="-52"/>
    <n v="3"/>
    <x v="1"/>
    <x v="1"/>
    <s v="COD"/>
    <d v="2018-08-27T00:00:00"/>
    <x v="290"/>
    <x v="7"/>
    <x v="9"/>
    <x v="7"/>
    <n v="0"/>
    <n v="-52"/>
  </r>
  <r>
    <s v="B-25945"/>
    <n v="60"/>
    <n v="3"/>
    <n v="3"/>
    <x v="2"/>
    <x v="6"/>
    <s v="UPI"/>
    <d v="2018-11-01T00:00:00"/>
    <x v="87"/>
    <x v="0"/>
    <x v="0"/>
    <x v="4"/>
    <n v="3"/>
    <n v="0"/>
  </r>
  <r>
    <s v="B-25740"/>
    <n v="58"/>
    <n v="-8"/>
    <n v="2"/>
    <x v="2"/>
    <x v="6"/>
    <s v="COD"/>
    <d v="2018-03-08T00:00:00"/>
    <x v="291"/>
    <x v="2"/>
    <x v="4"/>
    <x v="3"/>
    <n v="0"/>
    <n v="-8"/>
  </r>
  <r>
    <s v="B-25818"/>
    <n v="94"/>
    <n v="20"/>
    <n v="2"/>
    <x v="1"/>
    <x v="15"/>
    <s v="UPI"/>
    <d v="2018-10-14T00:00:00"/>
    <x v="146"/>
    <x v="0"/>
    <x v="0"/>
    <x v="1"/>
    <n v="20"/>
    <n v="0"/>
  </r>
  <r>
    <s v="B-25603"/>
    <n v="193"/>
    <n v="-166"/>
    <n v="3"/>
    <x v="2"/>
    <x v="6"/>
    <s v="EMI"/>
    <d v="2018-03-04T00:00:00"/>
    <x v="106"/>
    <x v="0"/>
    <x v="18"/>
    <x v="3"/>
    <n v="0"/>
    <n v="-166"/>
  </r>
  <r>
    <s v="B-25964"/>
    <n v="199"/>
    <n v="0"/>
    <n v="4"/>
    <x v="2"/>
    <x v="11"/>
    <s v="EMI"/>
    <d v="2018-01-20T00:00:00"/>
    <x v="169"/>
    <x v="2"/>
    <x v="2"/>
    <x v="2"/>
    <n v="0"/>
    <n v="0"/>
  </r>
  <r>
    <s v="B-25930"/>
    <n v="202"/>
    <n v="89"/>
    <n v="9"/>
    <x v="2"/>
    <x v="14"/>
    <s v="EMI"/>
    <d v="2018-03-01T00:00:00"/>
    <x v="120"/>
    <x v="13"/>
    <x v="16"/>
    <x v="3"/>
    <n v="89"/>
    <n v="0"/>
  </r>
  <r>
    <s v="B-25930"/>
    <n v="58"/>
    <n v="17"/>
    <n v="2"/>
    <x v="2"/>
    <x v="7"/>
    <s v="COD"/>
    <d v="2018-03-01T00:00:00"/>
    <x v="120"/>
    <x v="13"/>
    <x v="16"/>
    <x v="3"/>
    <n v="17"/>
    <n v="0"/>
  </r>
  <r>
    <s v="B-25879"/>
    <n v="57"/>
    <n v="-28"/>
    <n v="2"/>
    <x v="2"/>
    <x v="8"/>
    <s v="COD"/>
    <d v="2018-11-24T00:00:00"/>
    <x v="216"/>
    <x v="0"/>
    <x v="0"/>
    <x v="4"/>
    <n v="0"/>
    <n v="-28"/>
  </r>
  <r>
    <s v="B-25903"/>
    <n v="204"/>
    <n v="-94"/>
    <n v="4"/>
    <x v="2"/>
    <x v="7"/>
    <s v="EMI"/>
    <d v="2018-10-12T00:00:00"/>
    <x v="94"/>
    <x v="0"/>
    <x v="0"/>
    <x v="1"/>
    <n v="0"/>
    <n v="-94"/>
  </r>
  <r>
    <s v="B-25614"/>
    <n v="98"/>
    <n v="-12"/>
    <n v="2"/>
    <x v="0"/>
    <x v="0"/>
    <s v="Credit Card"/>
    <d v="2018-04-13T00:00:00"/>
    <x v="143"/>
    <x v="11"/>
    <x v="14"/>
    <x v="0"/>
    <n v="0"/>
    <n v="-12"/>
  </r>
  <r>
    <s v="B-25750"/>
    <n v="22"/>
    <n v="-12"/>
    <n v="3"/>
    <x v="2"/>
    <x v="11"/>
    <s v="COD"/>
    <d v="2018-08-14T00:00:00"/>
    <x v="100"/>
    <x v="0"/>
    <x v="0"/>
    <x v="7"/>
    <n v="0"/>
    <n v="-12"/>
  </r>
  <r>
    <s v="B-25852"/>
    <n v="97"/>
    <n v="17"/>
    <n v="2"/>
    <x v="2"/>
    <x v="11"/>
    <s v="Credit Card"/>
    <d v="2018-07-11T00:00:00"/>
    <x v="78"/>
    <x v="9"/>
    <x v="12"/>
    <x v="9"/>
    <n v="17"/>
    <n v="0"/>
  </r>
  <r>
    <s v="B-26008"/>
    <n v="57"/>
    <n v="24"/>
    <n v="5"/>
    <x v="2"/>
    <x v="12"/>
    <s v="COD"/>
    <d v="2018-09-02T00:00:00"/>
    <x v="226"/>
    <x v="14"/>
    <x v="19"/>
    <x v="8"/>
    <n v="24"/>
    <n v="0"/>
  </r>
  <r>
    <s v="B-26092"/>
    <n v="97"/>
    <n v="14"/>
    <n v="2"/>
    <x v="2"/>
    <x v="14"/>
    <s v="Credit Card"/>
    <d v="2018-03-27T00:00:00"/>
    <x v="112"/>
    <x v="7"/>
    <x v="9"/>
    <x v="3"/>
    <n v="14"/>
    <n v="0"/>
  </r>
  <r>
    <s v="B-25689"/>
    <n v="97"/>
    <n v="17"/>
    <n v="2"/>
    <x v="2"/>
    <x v="11"/>
    <s v="Credit Card"/>
    <d v="2018-06-14T00:00:00"/>
    <x v="149"/>
    <x v="2"/>
    <x v="4"/>
    <x v="5"/>
    <n v="17"/>
    <n v="0"/>
  </r>
  <r>
    <s v="B-25730"/>
    <n v="96"/>
    <n v="22"/>
    <n v="5"/>
    <x v="2"/>
    <x v="11"/>
    <s v="Credit Card"/>
    <d v="2018-07-22T00:00:00"/>
    <x v="83"/>
    <x v="6"/>
    <x v="8"/>
    <x v="9"/>
    <n v="22"/>
    <n v="0"/>
  </r>
  <r>
    <s v="B-25885"/>
    <n v="94"/>
    <n v="27"/>
    <n v="2"/>
    <x v="2"/>
    <x v="16"/>
    <s v="Credit Card"/>
    <d v="2018-11-28T00:00:00"/>
    <x v="103"/>
    <x v="0"/>
    <x v="0"/>
    <x v="4"/>
    <n v="27"/>
    <n v="0"/>
  </r>
  <r>
    <s v="B-25999"/>
    <n v="26"/>
    <n v="-17"/>
    <n v="1"/>
    <x v="2"/>
    <x v="11"/>
    <s v="COD"/>
    <d v="2018-05-02T00:00:00"/>
    <x v="207"/>
    <x v="8"/>
    <x v="11"/>
    <x v="11"/>
    <n v="0"/>
    <n v="-17"/>
  </r>
  <r>
    <s v="B-26011"/>
    <n v="93"/>
    <n v="44"/>
    <n v="2"/>
    <x v="2"/>
    <x v="11"/>
    <s v="Credit Card"/>
    <d v="2018-12-02T00:00:00"/>
    <x v="234"/>
    <x v="7"/>
    <x v="9"/>
    <x v="6"/>
    <n v="44"/>
    <n v="0"/>
  </r>
  <r>
    <s v="B-25754"/>
    <n v="93"/>
    <n v="-65"/>
    <n v="4"/>
    <x v="2"/>
    <x v="11"/>
    <s v="Credit Card"/>
    <d v="2018-08-18T00:00:00"/>
    <x v="29"/>
    <x v="12"/>
    <x v="15"/>
    <x v="7"/>
    <n v="0"/>
    <n v="-65"/>
  </r>
  <r>
    <s v="B-26030"/>
    <n v="92"/>
    <n v="5"/>
    <n v="6"/>
    <x v="2"/>
    <x v="7"/>
    <s v="Credit Card"/>
    <d v="2018-02-21T00:00:00"/>
    <x v="3"/>
    <x v="2"/>
    <x v="2"/>
    <x v="10"/>
    <n v="5"/>
    <n v="0"/>
  </r>
  <r>
    <s v="B-25851"/>
    <n v="57"/>
    <n v="27"/>
    <n v="2"/>
    <x v="2"/>
    <x v="14"/>
    <s v="COD"/>
    <d v="2018-06-11T00:00:00"/>
    <x v="9"/>
    <x v="5"/>
    <x v="6"/>
    <x v="5"/>
    <n v="27"/>
    <n v="0"/>
  </r>
  <r>
    <s v="B-25870"/>
    <n v="57"/>
    <n v="7"/>
    <n v="3"/>
    <x v="1"/>
    <x v="15"/>
    <s v="COD"/>
    <d v="2018-11-20T00:00:00"/>
    <x v="123"/>
    <x v="9"/>
    <x v="12"/>
    <x v="4"/>
    <n v="7"/>
    <n v="0"/>
  </r>
  <r>
    <s v="B-26074"/>
    <n v="57"/>
    <n v="21"/>
    <n v="4"/>
    <x v="2"/>
    <x v="12"/>
    <s v="COD"/>
    <d v="2018-03-21T00:00:00"/>
    <x v="234"/>
    <x v="7"/>
    <x v="9"/>
    <x v="3"/>
    <n v="21"/>
    <n v="0"/>
  </r>
  <r>
    <s v="B-25861"/>
    <n v="128"/>
    <n v="4"/>
    <n v="3"/>
    <x v="2"/>
    <x v="6"/>
    <s v="COD"/>
    <d v="2018-11-15T00:00:00"/>
    <x v="193"/>
    <x v="1"/>
    <x v="10"/>
    <x v="4"/>
    <n v="4"/>
    <n v="0"/>
  </r>
  <r>
    <s v="B-25797"/>
    <n v="89"/>
    <n v="-4"/>
    <n v="5"/>
    <x v="2"/>
    <x v="6"/>
    <s v="Credit Card"/>
    <d v="2018-09-30T00:00:00"/>
    <x v="37"/>
    <x v="0"/>
    <x v="0"/>
    <x v="8"/>
    <n v="0"/>
    <n v="-4"/>
  </r>
  <r>
    <s v="B-25993"/>
    <n v="221"/>
    <n v="26"/>
    <n v="7"/>
    <x v="1"/>
    <x v="15"/>
    <s v="COD"/>
    <d v="2018-03-02T00:00:00"/>
    <x v="14"/>
    <x v="8"/>
    <x v="11"/>
    <x v="3"/>
    <n v="26"/>
    <n v="0"/>
  </r>
  <r>
    <s v="B-25799"/>
    <n v="205"/>
    <n v="-119"/>
    <n v="3"/>
    <x v="2"/>
    <x v="6"/>
    <s v="Debit Card"/>
    <d v="2018-01-10T00:00:00"/>
    <x v="194"/>
    <x v="7"/>
    <x v="9"/>
    <x v="2"/>
    <n v="0"/>
    <n v="-119"/>
  </r>
  <r>
    <s v="B-25721"/>
    <n v="191"/>
    <n v="51"/>
    <n v="5"/>
    <x v="2"/>
    <x v="16"/>
    <s v="UPI"/>
    <d v="2018-07-16T00:00:00"/>
    <x v="230"/>
    <x v="15"/>
    <x v="16"/>
    <x v="9"/>
    <n v="51"/>
    <n v="0"/>
  </r>
  <r>
    <s v="B-26056"/>
    <n v="206"/>
    <n v="18"/>
    <n v="4"/>
    <x v="2"/>
    <x v="7"/>
    <s v="Debit Card"/>
    <d v="2018-10-03T00:00:00"/>
    <x v="156"/>
    <x v="12"/>
    <x v="15"/>
    <x v="1"/>
    <n v="18"/>
    <n v="0"/>
  </r>
  <r>
    <s v="B-25743"/>
    <n v="56"/>
    <n v="0"/>
    <n v="4"/>
    <x v="2"/>
    <x v="7"/>
    <s v="COD"/>
    <d v="2018-07-08T00:00:00"/>
    <x v="140"/>
    <x v="5"/>
    <x v="6"/>
    <x v="9"/>
    <n v="0"/>
    <n v="0"/>
  </r>
  <r>
    <s v="B-25854"/>
    <n v="88"/>
    <n v="16"/>
    <n v="4"/>
    <x v="2"/>
    <x v="11"/>
    <s v="Credit Card"/>
    <d v="2018-08-11T00:00:00"/>
    <x v="141"/>
    <x v="2"/>
    <x v="2"/>
    <x v="7"/>
    <n v="16"/>
    <n v="0"/>
  </r>
  <r>
    <s v="B-25748"/>
    <n v="224"/>
    <n v="58"/>
    <n v="3"/>
    <x v="0"/>
    <x v="4"/>
    <s v="UPI"/>
    <d v="2018-12-08T00:00:00"/>
    <x v="223"/>
    <x v="6"/>
    <x v="8"/>
    <x v="6"/>
    <n v="58"/>
    <n v="0"/>
  </r>
  <r>
    <s v="B-25976"/>
    <n v="193"/>
    <n v="8"/>
    <n v="4"/>
    <x v="2"/>
    <x v="14"/>
    <s v="UPI"/>
    <d v="2018-01-25T00:00:00"/>
    <x v="292"/>
    <x v="13"/>
    <x v="22"/>
    <x v="2"/>
    <n v="8"/>
    <n v="0"/>
  </r>
  <r>
    <s v="B-25953"/>
    <n v="87"/>
    <n v="36"/>
    <n v="5"/>
    <x v="2"/>
    <x v="11"/>
    <s v="Credit Card"/>
    <d v="2018-01-14T00:00:00"/>
    <x v="93"/>
    <x v="9"/>
    <x v="12"/>
    <x v="2"/>
    <n v="36"/>
    <n v="0"/>
  </r>
  <r>
    <s v="B-25996"/>
    <n v="189"/>
    <n v="4"/>
    <n v="1"/>
    <x v="2"/>
    <x v="6"/>
    <s v="UPI"/>
    <d v="2018-04-02T00:00:00"/>
    <x v="126"/>
    <x v="8"/>
    <x v="11"/>
    <x v="0"/>
    <n v="4"/>
    <n v="0"/>
  </r>
  <r>
    <s v="B-25717"/>
    <n v="55"/>
    <n v="-33"/>
    <n v="2"/>
    <x v="1"/>
    <x v="1"/>
    <s v="COD"/>
    <d v="2018-12-07T00:00:00"/>
    <x v="166"/>
    <x v="1"/>
    <x v="10"/>
    <x v="6"/>
    <n v="0"/>
    <n v="-33"/>
  </r>
  <r>
    <s v="B-25865"/>
    <n v="85"/>
    <n v="-1"/>
    <n v="3"/>
    <x v="2"/>
    <x v="6"/>
    <s v="Credit Card"/>
    <d v="2018-11-15T00:00:00"/>
    <x v="293"/>
    <x v="0"/>
    <x v="0"/>
    <x v="4"/>
    <n v="0"/>
    <n v="-1"/>
  </r>
  <r>
    <s v="B-25959"/>
    <n v="252"/>
    <n v="56"/>
    <n v="2"/>
    <x v="0"/>
    <x v="4"/>
    <s v="UPI"/>
    <d v="2018-01-18T00:00:00"/>
    <x v="113"/>
    <x v="0"/>
    <x v="0"/>
    <x v="2"/>
    <n v="56"/>
    <n v="0"/>
  </r>
  <r>
    <s v="B-25855"/>
    <n v="197"/>
    <n v="73"/>
    <n v="1"/>
    <x v="1"/>
    <x v="2"/>
    <s v="COD"/>
    <d v="2018-08-11T00:00:00"/>
    <x v="124"/>
    <x v="0"/>
    <x v="18"/>
    <x v="7"/>
    <n v="73"/>
    <n v="0"/>
  </r>
  <r>
    <s v="B-25703"/>
    <n v="17"/>
    <n v="-3"/>
    <n v="2"/>
    <x v="2"/>
    <x v="11"/>
    <s v="UPI"/>
    <d v="2018-06-28T00:00:00"/>
    <x v="10"/>
    <x v="0"/>
    <x v="0"/>
    <x v="5"/>
    <n v="0"/>
    <n v="-3"/>
  </r>
  <r>
    <s v="B-26049"/>
    <n v="100"/>
    <n v="28"/>
    <n v="2"/>
    <x v="2"/>
    <x v="7"/>
    <s v="UPI"/>
    <d v="2018-05-03T00:00:00"/>
    <x v="294"/>
    <x v="0"/>
    <x v="18"/>
    <x v="11"/>
    <n v="28"/>
    <n v="0"/>
  </r>
  <r>
    <s v="B-25755"/>
    <n v="80"/>
    <n v="-19"/>
    <n v="5"/>
    <x v="2"/>
    <x v="11"/>
    <s v="UPI"/>
    <d v="2018-08-19T00:00:00"/>
    <x v="40"/>
    <x v="10"/>
    <x v="13"/>
    <x v="7"/>
    <n v="0"/>
    <n v="-19"/>
  </r>
  <r>
    <s v="B-26070"/>
    <n v="75"/>
    <n v="29"/>
    <n v="1"/>
    <x v="2"/>
    <x v="5"/>
    <s v="UPI"/>
    <d v="2018-03-18T00:00:00"/>
    <x v="21"/>
    <x v="3"/>
    <x v="3"/>
    <x v="3"/>
    <n v="29"/>
    <n v="0"/>
  </r>
  <r>
    <s v="B-25755"/>
    <n v="26"/>
    <n v="4"/>
    <n v="2"/>
    <x v="2"/>
    <x v="6"/>
    <s v="UPI"/>
    <d v="2018-08-19T00:00:00"/>
    <x v="40"/>
    <x v="10"/>
    <x v="13"/>
    <x v="7"/>
    <n v="4"/>
    <n v="0"/>
  </r>
  <r>
    <s v="B-26047"/>
    <n v="55"/>
    <n v="12"/>
    <n v="5"/>
    <x v="2"/>
    <x v="9"/>
    <s v="COD"/>
    <d v="2018-04-03T00:00:00"/>
    <x v="260"/>
    <x v="0"/>
    <x v="0"/>
    <x v="0"/>
    <n v="12"/>
    <n v="0"/>
  </r>
  <r>
    <s v="B-25604"/>
    <n v="157"/>
    <n v="5"/>
    <n v="9"/>
    <x v="2"/>
    <x v="6"/>
    <s v="UPI"/>
    <d v="2018-03-04T00:00:00"/>
    <x v="187"/>
    <x v="6"/>
    <x v="8"/>
    <x v="3"/>
    <n v="5"/>
    <n v="0"/>
  </r>
  <r>
    <s v="B-25651"/>
    <n v="200"/>
    <n v="-60"/>
    <n v="4"/>
    <x v="1"/>
    <x v="2"/>
    <s v="UPI"/>
    <d v="2018-07-05T00:00:00"/>
    <x v="71"/>
    <x v="0"/>
    <x v="0"/>
    <x v="9"/>
    <n v="0"/>
    <n v="-60"/>
  </r>
  <r>
    <s v="B-25983"/>
    <n v="230"/>
    <n v="5"/>
    <n v="2"/>
    <x v="2"/>
    <x v="6"/>
    <s v="UPI"/>
    <d v="2018-01-30T00:00:00"/>
    <x v="164"/>
    <x v="8"/>
    <x v="11"/>
    <x v="2"/>
    <n v="5"/>
    <n v="0"/>
  </r>
  <r>
    <s v="B-26056"/>
    <n v="213"/>
    <n v="-145"/>
    <n v="3"/>
    <x v="1"/>
    <x v="2"/>
    <s v="Debit Card"/>
    <d v="2018-10-03T00:00:00"/>
    <x v="156"/>
    <x v="12"/>
    <x v="15"/>
    <x v="1"/>
    <n v="0"/>
    <n v="-145"/>
  </r>
  <r>
    <s v="B-25940"/>
    <n v="55"/>
    <n v="4"/>
    <n v="2"/>
    <x v="2"/>
    <x v="11"/>
    <s v="COD"/>
    <d v="2018-06-01T00:00:00"/>
    <x v="142"/>
    <x v="16"/>
    <x v="20"/>
    <x v="5"/>
    <n v="4"/>
    <n v="0"/>
  </r>
  <r>
    <s v="B-25766"/>
    <n v="220"/>
    <n v="-19"/>
    <n v="2"/>
    <x v="2"/>
    <x v="6"/>
    <s v="Debit Card"/>
    <d v="2018-08-30T00:00:00"/>
    <x v="27"/>
    <x v="6"/>
    <x v="8"/>
    <x v="7"/>
    <n v="0"/>
    <n v="-19"/>
  </r>
  <r>
    <s v="B-25935"/>
    <n v="150"/>
    <n v="32"/>
    <n v="3"/>
    <x v="2"/>
    <x v="7"/>
    <s v="COD"/>
    <d v="2018-04-01T00:00:00"/>
    <x v="46"/>
    <x v="5"/>
    <x v="6"/>
    <x v="0"/>
    <n v="32"/>
    <n v="0"/>
  </r>
  <r>
    <s v="B-25970"/>
    <n v="203"/>
    <n v="84"/>
    <n v="2"/>
    <x v="0"/>
    <x v="3"/>
    <s v="UPI"/>
    <d v="2018-01-22T00:00:00"/>
    <x v="96"/>
    <x v="2"/>
    <x v="4"/>
    <x v="2"/>
    <n v="84"/>
    <n v="0"/>
  </r>
  <r>
    <s v="B-26053"/>
    <n v="93"/>
    <n v="31"/>
    <n v="3"/>
    <x v="0"/>
    <x v="13"/>
    <s v="UPI"/>
    <d v="2018-09-03T00:00:00"/>
    <x v="8"/>
    <x v="4"/>
    <x v="5"/>
    <x v="8"/>
    <n v="31"/>
    <n v="0"/>
  </r>
  <r>
    <s v="B-25947"/>
    <n v="290"/>
    <n v="35"/>
    <n v="6"/>
    <x v="2"/>
    <x v="7"/>
    <s v="COD"/>
    <d v="2018-01-13T00:00:00"/>
    <x v="295"/>
    <x v="7"/>
    <x v="9"/>
    <x v="2"/>
    <n v="35"/>
    <n v="0"/>
  </r>
  <r>
    <s v="B-25856"/>
    <n v="48"/>
    <n v="6"/>
    <n v="1"/>
    <x v="2"/>
    <x v="6"/>
    <s v="COD"/>
    <d v="2018-10-11T00:00:00"/>
    <x v="124"/>
    <x v="2"/>
    <x v="4"/>
    <x v="1"/>
    <n v="6"/>
    <n v="0"/>
  </r>
  <r>
    <s v="B-26030"/>
    <n v="221"/>
    <n v="35"/>
    <n v="4"/>
    <x v="0"/>
    <x v="13"/>
    <s v="Debit Card"/>
    <d v="2018-02-21T00:00:00"/>
    <x v="3"/>
    <x v="2"/>
    <x v="2"/>
    <x v="10"/>
    <n v="35"/>
    <n v="0"/>
  </r>
  <r>
    <s v="B-26069"/>
    <n v="55"/>
    <n v="18"/>
    <n v="2"/>
    <x v="2"/>
    <x v="8"/>
    <s v="COD"/>
    <d v="2018-03-17T00:00:00"/>
    <x v="275"/>
    <x v="17"/>
    <x v="21"/>
    <x v="3"/>
    <n v="18"/>
    <n v="0"/>
  </r>
  <r>
    <s v="B-25653"/>
    <n v="227"/>
    <n v="102"/>
    <n v="8"/>
    <x v="0"/>
    <x v="13"/>
    <s v="Debit Card"/>
    <d v="2018-08-05T00:00:00"/>
    <x v="80"/>
    <x v="5"/>
    <x v="6"/>
    <x v="7"/>
    <n v="102"/>
    <n v="0"/>
  </r>
  <r>
    <s v="B-25627"/>
    <n v="55"/>
    <n v="-39"/>
    <n v="4"/>
    <x v="2"/>
    <x v="11"/>
    <s v="COD"/>
    <d v="2018-04-23T00:00:00"/>
    <x v="79"/>
    <x v="0"/>
    <x v="0"/>
    <x v="0"/>
    <n v="0"/>
    <n v="-39"/>
  </r>
  <r>
    <s v="B-25947"/>
    <n v="207"/>
    <n v="33"/>
    <n v="2"/>
    <x v="0"/>
    <x v="13"/>
    <s v="UPI"/>
    <d v="2018-01-13T00:00:00"/>
    <x v="295"/>
    <x v="7"/>
    <x v="9"/>
    <x v="2"/>
    <n v="33"/>
    <n v="0"/>
  </r>
  <r>
    <s v="B-25801"/>
    <n v="64"/>
    <n v="6"/>
    <n v="4"/>
    <x v="2"/>
    <x v="6"/>
    <s v="COD"/>
    <d v="2018-01-10T00:00:00"/>
    <x v="51"/>
    <x v="0"/>
    <x v="18"/>
    <x v="2"/>
    <n v="6"/>
    <n v="0"/>
  </r>
  <r>
    <s v="B-25964"/>
    <n v="89"/>
    <n v="6"/>
    <n v="5"/>
    <x v="2"/>
    <x v="6"/>
    <s v="COD"/>
    <d v="2018-01-20T00:00:00"/>
    <x v="169"/>
    <x v="2"/>
    <x v="2"/>
    <x v="2"/>
    <n v="6"/>
    <n v="0"/>
  </r>
  <r>
    <s v="B-25950"/>
    <n v="54"/>
    <n v="27"/>
    <n v="2"/>
    <x v="2"/>
    <x v="11"/>
    <s v="COD"/>
    <d v="2018-01-13T00:00:00"/>
    <x v="21"/>
    <x v="0"/>
    <x v="0"/>
    <x v="2"/>
    <n v="27"/>
    <n v="0"/>
  </r>
  <r>
    <s v="B-25878"/>
    <n v="84"/>
    <n v="41"/>
    <n v="3"/>
    <x v="2"/>
    <x v="14"/>
    <s v="Credit Card"/>
    <d v="2018-11-24T00:00:00"/>
    <x v="99"/>
    <x v="2"/>
    <x v="4"/>
    <x v="4"/>
    <n v="41"/>
    <n v="0"/>
  </r>
  <r>
    <s v="B-25773"/>
    <n v="209"/>
    <n v="-21"/>
    <n v="2"/>
    <x v="0"/>
    <x v="0"/>
    <s v="UPI"/>
    <d v="2018-06-09T00:00:00"/>
    <x v="74"/>
    <x v="10"/>
    <x v="13"/>
    <x v="5"/>
    <n v="0"/>
    <n v="-21"/>
  </r>
  <r>
    <s v="B-26081"/>
    <n v="79"/>
    <n v="33"/>
    <n v="4"/>
    <x v="2"/>
    <x v="11"/>
    <s v="UPI"/>
    <d v="2018-03-22T00:00:00"/>
    <x v="55"/>
    <x v="14"/>
    <x v="19"/>
    <x v="3"/>
    <n v="33"/>
    <n v="0"/>
  </r>
  <r>
    <s v="B-26027"/>
    <n v="54"/>
    <n v="8"/>
    <n v="4"/>
    <x v="2"/>
    <x v="14"/>
    <s v="COD"/>
    <d v="2018-02-20T00:00:00"/>
    <x v="296"/>
    <x v="5"/>
    <x v="6"/>
    <x v="10"/>
    <n v="8"/>
    <n v="0"/>
  </r>
  <r>
    <s v="B-25967"/>
    <n v="229"/>
    <n v="59"/>
    <n v="9"/>
    <x v="2"/>
    <x v="6"/>
    <s v="Debit Card"/>
    <d v="2018-01-21T00:00:00"/>
    <x v="61"/>
    <x v="1"/>
    <x v="7"/>
    <x v="2"/>
    <n v="59"/>
    <n v="0"/>
  </r>
  <r>
    <s v="B-25901"/>
    <n v="158"/>
    <n v="38"/>
    <n v="3"/>
    <x v="2"/>
    <x v="7"/>
    <s v="UPI"/>
    <d v="2018-10-12T00:00:00"/>
    <x v="255"/>
    <x v="7"/>
    <x v="17"/>
    <x v="1"/>
    <n v="38"/>
    <n v="0"/>
  </r>
  <r>
    <s v="B-25951"/>
    <n v="248"/>
    <n v="105"/>
    <n v="2"/>
    <x v="0"/>
    <x v="4"/>
    <s v="Debit Card"/>
    <d v="2018-01-13T00:00:00"/>
    <x v="130"/>
    <x v="17"/>
    <x v="21"/>
    <x v="2"/>
    <n v="105"/>
    <n v="0"/>
  </r>
  <r>
    <s v="B-25853"/>
    <n v="199"/>
    <n v="6"/>
    <n v="2"/>
    <x v="2"/>
    <x v="6"/>
    <s v="UPI"/>
    <d v="2018-08-11T00:00:00"/>
    <x v="18"/>
    <x v="7"/>
    <x v="9"/>
    <x v="7"/>
    <n v="6"/>
    <n v="0"/>
  </r>
  <r>
    <s v="B-25923"/>
    <n v="253"/>
    <n v="-11"/>
    <n v="1"/>
    <x v="2"/>
    <x v="5"/>
    <s v="Debit Card"/>
    <d v="2018-12-27T00:00:00"/>
    <x v="12"/>
    <x v="2"/>
    <x v="4"/>
    <x v="6"/>
    <n v="0"/>
    <n v="-11"/>
  </r>
  <r>
    <s v="B-25793"/>
    <n v="257"/>
    <n v="-252"/>
    <n v="4"/>
    <x v="2"/>
    <x v="6"/>
    <s v="Debit Card"/>
    <d v="2018-09-24T00:00:00"/>
    <x v="216"/>
    <x v="0"/>
    <x v="0"/>
    <x v="8"/>
    <n v="0"/>
    <n v="-252"/>
  </r>
  <r>
    <s v="B-26068"/>
    <n v="193"/>
    <n v="33"/>
    <n v="5"/>
    <x v="0"/>
    <x v="13"/>
    <s v="COD"/>
    <d v="2018-03-16T00:00:00"/>
    <x v="132"/>
    <x v="6"/>
    <x v="8"/>
    <x v="3"/>
    <n v="33"/>
    <n v="0"/>
  </r>
  <r>
    <s v="B-26080"/>
    <n v="109"/>
    <n v="35"/>
    <n v="6"/>
    <x v="2"/>
    <x v="14"/>
    <s v="COD"/>
    <d v="2018-03-22T00:00:00"/>
    <x v="108"/>
    <x v="4"/>
    <x v="5"/>
    <x v="3"/>
    <n v="35"/>
    <n v="0"/>
  </r>
  <r>
    <s v="B-25843"/>
    <n v="214"/>
    <n v="30"/>
    <n v="3"/>
    <x v="0"/>
    <x v="13"/>
    <s v="COD"/>
    <d v="2018-03-11T00:00:00"/>
    <x v="173"/>
    <x v="2"/>
    <x v="4"/>
    <x v="3"/>
    <n v="30"/>
    <n v="0"/>
  </r>
  <r>
    <s v="B-26002"/>
    <n v="141"/>
    <n v="7"/>
    <n v="7"/>
    <x v="2"/>
    <x v="6"/>
    <s v="COD"/>
    <d v="2018-08-02T00:00:00"/>
    <x v="105"/>
    <x v="8"/>
    <x v="11"/>
    <x v="7"/>
    <n v="7"/>
    <n v="0"/>
  </r>
  <r>
    <s v="B-25993"/>
    <n v="201"/>
    <n v="32"/>
    <n v="4"/>
    <x v="1"/>
    <x v="15"/>
    <s v="UPI"/>
    <d v="2018-03-02T00:00:00"/>
    <x v="14"/>
    <x v="8"/>
    <x v="11"/>
    <x v="3"/>
    <n v="32"/>
    <n v="0"/>
  </r>
  <r>
    <s v="B-26070"/>
    <n v="54"/>
    <n v="12"/>
    <n v="4"/>
    <x v="2"/>
    <x v="16"/>
    <s v="COD"/>
    <d v="2018-03-18T00:00:00"/>
    <x v="21"/>
    <x v="3"/>
    <x v="3"/>
    <x v="3"/>
    <n v="12"/>
    <n v="0"/>
  </r>
  <r>
    <s v="B-25887"/>
    <n v="83"/>
    <n v="6"/>
    <n v="6"/>
    <x v="2"/>
    <x v="16"/>
    <s v="EMI"/>
    <d v="2018-01-12T00:00:00"/>
    <x v="11"/>
    <x v="1"/>
    <x v="7"/>
    <x v="2"/>
    <n v="6"/>
    <n v="0"/>
  </r>
  <r>
    <s v="B-25654"/>
    <n v="54"/>
    <n v="-3"/>
    <n v="3"/>
    <x v="2"/>
    <x v="6"/>
    <s v="COD"/>
    <d v="2018-10-05T00:00:00"/>
    <x v="150"/>
    <x v="2"/>
    <x v="4"/>
    <x v="1"/>
    <n v="0"/>
    <n v="-3"/>
  </r>
  <r>
    <s v="B-25898"/>
    <n v="53"/>
    <n v="5"/>
    <n v="3"/>
    <x v="2"/>
    <x v="14"/>
    <s v="COD"/>
    <d v="2018-07-12T00:00:00"/>
    <x v="76"/>
    <x v="6"/>
    <x v="23"/>
    <x v="9"/>
    <n v="5"/>
    <n v="0"/>
  </r>
  <r>
    <s v="B-25664"/>
    <n v="258"/>
    <n v="-27"/>
    <n v="2"/>
    <x v="0"/>
    <x v="4"/>
    <s v="Debit Card"/>
    <d v="2018-05-20T00:00:00"/>
    <x v="176"/>
    <x v="12"/>
    <x v="15"/>
    <x v="11"/>
    <n v="0"/>
    <n v="-27"/>
  </r>
  <r>
    <s v="B-26012"/>
    <n v="199"/>
    <n v="8"/>
    <n v="2"/>
    <x v="2"/>
    <x v="6"/>
    <s v="COD"/>
    <d v="2018-02-13T00:00:00"/>
    <x v="297"/>
    <x v="2"/>
    <x v="2"/>
    <x v="10"/>
    <n v="8"/>
    <n v="0"/>
  </r>
  <r>
    <s v="B-25979"/>
    <n v="82"/>
    <n v="-27"/>
    <n v="3"/>
    <x v="2"/>
    <x v="8"/>
    <s v="EMI"/>
    <d v="2018-01-27T00:00:00"/>
    <x v="211"/>
    <x v="0"/>
    <x v="0"/>
    <x v="2"/>
    <n v="0"/>
    <n v="-27"/>
  </r>
  <r>
    <s v="B-26054"/>
    <n v="139"/>
    <n v="36"/>
    <n v="3"/>
    <x v="2"/>
    <x v="11"/>
    <s v="COD"/>
    <d v="2018-10-03T00:00:00"/>
    <x v="195"/>
    <x v="2"/>
    <x v="4"/>
    <x v="1"/>
    <n v="36"/>
    <n v="0"/>
  </r>
  <r>
    <s v="B-25757"/>
    <n v="53"/>
    <n v="15"/>
    <n v="2"/>
    <x v="2"/>
    <x v="11"/>
    <s v="COD"/>
    <d v="2018-08-21T00:00:00"/>
    <x v="11"/>
    <x v="0"/>
    <x v="0"/>
    <x v="7"/>
    <n v="15"/>
    <n v="0"/>
  </r>
  <r>
    <s v="B-25623"/>
    <n v="53"/>
    <n v="1"/>
    <n v="4"/>
    <x v="2"/>
    <x v="11"/>
    <s v="COD"/>
    <d v="2018-04-22T00:00:00"/>
    <x v="86"/>
    <x v="17"/>
    <x v="21"/>
    <x v="0"/>
    <n v="1"/>
    <n v="0"/>
  </r>
  <r>
    <s v="B-25824"/>
    <n v="101"/>
    <n v="38"/>
    <n v="2"/>
    <x v="1"/>
    <x v="15"/>
    <s v="COD"/>
    <d v="2018-10-20T00:00:00"/>
    <x v="298"/>
    <x v="0"/>
    <x v="0"/>
    <x v="1"/>
    <n v="38"/>
    <n v="0"/>
  </r>
  <r>
    <s v="B-25754"/>
    <n v="262"/>
    <n v="215"/>
    <n v="2"/>
    <x v="0"/>
    <x v="3"/>
    <s v="Debit Card"/>
    <d v="2018-08-18T00:00:00"/>
    <x v="29"/>
    <x v="12"/>
    <x v="15"/>
    <x v="7"/>
    <n v="215"/>
    <n v="0"/>
  </r>
  <r>
    <s v="B-25693"/>
    <n v="82"/>
    <n v="-39"/>
    <n v="5"/>
    <x v="2"/>
    <x v="14"/>
    <s v="EMI"/>
    <d v="2018-06-18T00:00:00"/>
    <x v="77"/>
    <x v="0"/>
    <x v="18"/>
    <x v="5"/>
    <n v="0"/>
    <n v="-39"/>
  </r>
  <r>
    <s v="B-25638"/>
    <n v="154"/>
    <n v="39"/>
    <n v="3"/>
    <x v="2"/>
    <x v="7"/>
    <s v="COD"/>
    <d v="2018-04-26T00:00:00"/>
    <x v="30"/>
    <x v="2"/>
    <x v="2"/>
    <x v="0"/>
    <n v="39"/>
    <n v="0"/>
  </r>
  <r>
    <s v="B-25922"/>
    <n v="52"/>
    <n v="18"/>
    <n v="2"/>
    <x v="2"/>
    <x v="11"/>
    <s v="COD"/>
    <d v="2018-12-26T00:00:00"/>
    <x v="299"/>
    <x v="7"/>
    <x v="17"/>
    <x v="6"/>
    <n v="18"/>
    <n v="0"/>
  </r>
  <r>
    <s v="B-25919"/>
    <n v="1599"/>
    <n v="37"/>
    <n v="6"/>
    <x v="0"/>
    <x v="0"/>
    <s v="UPI"/>
    <d v="2018-12-23T00:00:00"/>
    <x v="259"/>
    <x v="6"/>
    <x v="23"/>
    <x v="6"/>
    <n v="37"/>
    <n v="0"/>
  </r>
  <r>
    <s v="B-25989"/>
    <n v="338"/>
    <n v="41"/>
    <n v="7"/>
    <x v="2"/>
    <x v="7"/>
    <s v="UPI"/>
    <d v="2018-01-02T00:00:00"/>
    <x v="67"/>
    <x v="8"/>
    <x v="11"/>
    <x v="2"/>
    <n v="41"/>
    <n v="0"/>
  </r>
  <r>
    <s v="B-25999"/>
    <n v="51"/>
    <n v="-49"/>
    <n v="2"/>
    <x v="0"/>
    <x v="0"/>
    <s v="COD"/>
    <d v="2018-05-02T00:00:00"/>
    <x v="207"/>
    <x v="8"/>
    <x v="11"/>
    <x v="11"/>
    <n v="0"/>
    <n v="-49"/>
  </r>
  <r>
    <s v="B-25661"/>
    <n v="224"/>
    <n v="-81"/>
    <n v="3"/>
    <x v="1"/>
    <x v="1"/>
    <s v="COD"/>
    <d v="2018-05-17T00:00:00"/>
    <x v="206"/>
    <x v="4"/>
    <x v="5"/>
    <x v="11"/>
    <n v="0"/>
    <n v="-81"/>
  </r>
  <r>
    <s v="B-26099"/>
    <n v="207"/>
    <n v="37"/>
    <n v="4"/>
    <x v="2"/>
    <x v="7"/>
    <s v="COD"/>
    <d v="2018-03-30T00:00:00"/>
    <x v="300"/>
    <x v="2"/>
    <x v="4"/>
    <x v="3"/>
    <n v="37"/>
    <n v="0"/>
  </r>
  <r>
    <s v="B-25866"/>
    <n v="51"/>
    <n v="14"/>
    <n v="2"/>
    <x v="2"/>
    <x v="11"/>
    <s v="COD"/>
    <d v="2018-11-16T00:00:00"/>
    <x v="183"/>
    <x v="11"/>
    <x v="14"/>
    <x v="4"/>
    <n v="14"/>
    <n v="0"/>
  </r>
  <r>
    <s v="B-26098"/>
    <n v="82"/>
    <n v="8"/>
    <n v="3"/>
    <x v="0"/>
    <x v="13"/>
    <s v="EMI"/>
    <d v="2018-03-29T00:00:00"/>
    <x v="90"/>
    <x v="4"/>
    <x v="5"/>
    <x v="3"/>
    <n v="8"/>
    <n v="0"/>
  </r>
  <r>
    <s v="B-26062"/>
    <n v="50"/>
    <n v="-17"/>
    <n v="2"/>
    <x v="2"/>
    <x v="11"/>
    <s v="COD"/>
    <d v="2018-03-15T00:00:00"/>
    <x v="97"/>
    <x v="16"/>
    <x v="20"/>
    <x v="3"/>
    <n v="0"/>
    <n v="-17"/>
  </r>
  <r>
    <s v="B-25761"/>
    <n v="263"/>
    <n v="-31"/>
    <n v="9"/>
    <x v="0"/>
    <x v="0"/>
    <s v="Debit Card"/>
    <d v="2018-08-25T00:00:00"/>
    <x v="14"/>
    <x v="1"/>
    <x v="1"/>
    <x v="7"/>
    <n v="0"/>
    <n v="-31"/>
  </r>
  <r>
    <s v="B-25843"/>
    <n v="50"/>
    <n v="7"/>
    <n v="6"/>
    <x v="2"/>
    <x v="9"/>
    <s v="COD"/>
    <d v="2018-03-11T00:00:00"/>
    <x v="173"/>
    <x v="2"/>
    <x v="4"/>
    <x v="3"/>
    <n v="7"/>
    <n v="0"/>
  </r>
  <r>
    <s v="B-25683"/>
    <n v="245"/>
    <n v="-3"/>
    <n v="4"/>
    <x v="0"/>
    <x v="4"/>
    <s v="UPI"/>
    <d v="2018-08-06T00:00:00"/>
    <x v="74"/>
    <x v="10"/>
    <x v="13"/>
    <x v="7"/>
    <n v="0"/>
    <n v="-3"/>
  </r>
  <r>
    <s v="B-25959"/>
    <n v="82"/>
    <n v="24"/>
    <n v="6"/>
    <x v="2"/>
    <x v="7"/>
    <s v="EMI"/>
    <d v="2018-01-18T00:00:00"/>
    <x v="113"/>
    <x v="0"/>
    <x v="0"/>
    <x v="2"/>
    <n v="24"/>
    <n v="0"/>
  </r>
  <r>
    <s v="B-25787"/>
    <n v="229"/>
    <n v="-41"/>
    <n v="8"/>
    <x v="0"/>
    <x v="13"/>
    <s v="COD"/>
    <d v="2018-09-20T00:00:00"/>
    <x v="101"/>
    <x v="4"/>
    <x v="5"/>
    <x v="8"/>
    <n v="0"/>
    <n v="-41"/>
  </r>
  <r>
    <s v="B-25951"/>
    <n v="50"/>
    <n v="14"/>
    <n v="1"/>
    <x v="0"/>
    <x v="0"/>
    <s v="COD"/>
    <d v="2018-01-13T00:00:00"/>
    <x v="130"/>
    <x v="17"/>
    <x v="21"/>
    <x v="2"/>
    <n v="14"/>
    <n v="0"/>
  </r>
  <r>
    <s v="B-26056"/>
    <n v="220"/>
    <n v="40"/>
    <n v="2"/>
    <x v="0"/>
    <x v="13"/>
    <s v="COD"/>
    <d v="2018-10-03T00:00:00"/>
    <x v="156"/>
    <x v="12"/>
    <x v="15"/>
    <x v="1"/>
    <n v="40"/>
    <n v="0"/>
  </r>
  <r>
    <s v="B-25643"/>
    <n v="263"/>
    <n v="-63"/>
    <n v="2"/>
    <x v="0"/>
    <x v="0"/>
    <s v="Debit Card"/>
    <d v="2018-04-29T00:00:00"/>
    <x v="8"/>
    <x v="4"/>
    <x v="5"/>
    <x v="0"/>
    <n v="0"/>
    <n v="-63"/>
  </r>
  <r>
    <s v="B-26093"/>
    <n v="81"/>
    <n v="-41"/>
    <n v="5"/>
    <x v="2"/>
    <x v="12"/>
    <s v="EMI"/>
    <d v="2018-03-27T00:00:00"/>
    <x v="3"/>
    <x v="2"/>
    <x v="2"/>
    <x v="3"/>
    <n v="0"/>
    <n v="-41"/>
  </r>
  <r>
    <s v="B-25775"/>
    <n v="50"/>
    <n v="-17"/>
    <n v="2"/>
    <x v="2"/>
    <x v="11"/>
    <s v="COD"/>
    <d v="2018-08-09T00:00:00"/>
    <x v="301"/>
    <x v="15"/>
    <x v="16"/>
    <x v="7"/>
    <n v="0"/>
    <n v="-17"/>
  </r>
  <r>
    <s v="B-26093"/>
    <n v="49"/>
    <n v="5"/>
    <n v="4"/>
    <x v="2"/>
    <x v="7"/>
    <s v="COD"/>
    <d v="2018-03-27T00:00:00"/>
    <x v="3"/>
    <x v="2"/>
    <x v="2"/>
    <x v="3"/>
    <n v="5"/>
    <n v="0"/>
  </r>
  <r>
    <s v="B-25851"/>
    <n v="237"/>
    <n v="47"/>
    <n v="9"/>
    <x v="2"/>
    <x v="14"/>
    <s v="UPI"/>
    <d v="2018-06-11T00:00:00"/>
    <x v="9"/>
    <x v="5"/>
    <x v="6"/>
    <x v="5"/>
    <n v="47"/>
    <n v="0"/>
  </r>
  <r>
    <s v="B-25685"/>
    <n v="264"/>
    <n v="-30"/>
    <n v="3"/>
    <x v="1"/>
    <x v="15"/>
    <s v="Debit Card"/>
    <d v="2018-10-06T00:00:00"/>
    <x v="26"/>
    <x v="0"/>
    <x v="0"/>
    <x v="1"/>
    <n v="0"/>
    <n v="-30"/>
  </r>
  <r>
    <s v="B-25651"/>
    <n v="49"/>
    <n v="3"/>
    <n v="1"/>
    <x v="2"/>
    <x v="16"/>
    <s v="COD"/>
    <d v="2018-07-05T00:00:00"/>
    <x v="71"/>
    <x v="0"/>
    <x v="0"/>
    <x v="9"/>
    <n v="3"/>
    <n v="0"/>
  </r>
  <r>
    <s v="B-25793"/>
    <n v="63"/>
    <n v="-24"/>
    <n v="6"/>
    <x v="2"/>
    <x v="8"/>
    <s v="COD"/>
    <d v="2018-09-24T00:00:00"/>
    <x v="216"/>
    <x v="0"/>
    <x v="0"/>
    <x v="8"/>
    <n v="0"/>
    <n v="-24"/>
  </r>
  <r>
    <s v="B-25708"/>
    <n v="81"/>
    <n v="-51"/>
    <n v="7"/>
    <x v="2"/>
    <x v="11"/>
    <s v="EMI"/>
    <d v="2018-01-07T00:00:00"/>
    <x v="109"/>
    <x v="0"/>
    <x v="0"/>
    <x v="2"/>
    <n v="0"/>
    <n v="-51"/>
  </r>
  <r>
    <s v="B-25847"/>
    <n v="264"/>
    <n v="71"/>
    <n v="10"/>
    <x v="1"/>
    <x v="15"/>
    <s v="Debit Card"/>
    <d v="2018-03-11T00:00:00"/>
    <x v="118"/>
    <x v="15"/>
    <x v="16"/>
    <x v="3"/>
    <n v="71"/>
    <n v="0"/>
  </r>
  <r>
    <s v="B-25954"/>
    <n v="48"/>
    <n v="11"/>
    <n v="2"/>
    <x v="2"/>
    <x v="16"/>
    <s v="COD"/>
    <d v="2018-01-14T00:00:00"/>
    <x v="225"/>
    <x v="7"/>
    <x v="9"/>
    <x v="2"/>
    <n v="11"/>
    <n v="0"/>
  </r>
  <r>
    <s v="B-25997"/>
    <n v="48"/>
    <n v="15"/>
    <n v="1"/>
    <x v="2"/>
    <x v="7"/>
    <s v="COD"/>
    <d v="2018-04-02T00:00:00"/>
    <x v="190"/>
    <x v="2"/>
    <x v="2"/>
    <x v="0"/>
    <n v="15"/>
    <n v="0"/>
  </r>
  <r>
    <s v="B-25650"/>
    <n v="245"/>
    <n v="-78"/>
    <n v="2"/>
    <x v="0"/>
    <x v="3"/>
    <s v="UPI"/>
    <d v="2018-06-05T00:00:00"/>
    <x v="95"/>
    <x v="2"/>
    <x v="4"/>
    <x v="5"/>
    <n v="0"/>
    <n v="-78"/>
  </r>
  <r>
    <s v="B-25883"/>
    <n v="146"/>
    <n v="42"/>
    <n v="5"/>
    <x v="2"/>
    <x v="7"/>
    <s v="UPI"/>
    <d v="2018-11-27T00:00:00"/>
    <x v="33"/>
    <x v="7"/>
    <x v="17"/>
    <x v="4"/>
    <n v="42"/>
    <n v="0"/>
  </r>
  <r>
    <s v="B-25945"/>
    <n v="245"/>
    <n v="10"/>
    <n v="2"/>
    <x v="1"/>
    <x v="2"/>
    <s v="COD"/>
    <d v="2018-11-01T00:00:00"/>
    <x v="87"/>
    <x v="0"/>
    <x v="0"/>
    <x v="4"/>
    <n v="10"/>
    <n v="0"/>
  </r>
  <r>
    <s v="B-25981"/>
    <n v="245"/>
    <n v="91"/>
    <n v="2"/>
    <x v="1"/>
    <x v="2"/>
    <s v="UPI"/>
    <d v="2018-01-28T00:00:00"/>
    <x v="189"/>
    <x v="8"/>
    <x v="11"/>
    <x v="2"/>
    <n v="91"/>
    <n v="0"/>
  </r>
  <r>
    <s v="B-25862"/>
    <n v="80"/>
    <n v="3"/>
    <n v="3"/>
    <x v="2"/>
    <x v="11"/>
    <s v="EMI"/>
    <d v="2018-11-15T00:00:00"/>
    <x v="263"/>
    <x v="12"/>
    <x v="15"/>
    <x v="4"/>
    <n v="3"/>
    <n v="0"/>
  </r>
  <r>
    <s v="B-25877"/>
    <n v="269"/>
    <n v="33"/>
    <n v="5"/>
    <x v="1"/>
    <x v="1"/>
    <s v="Debit Card"/>
    <d v="2018-11-24T00:00:00"/>
    <x v="144"/>
    <x v="7"/>
    <x v="17"/>
    <x v="4"/>
    <n v="33"/>
    <n v="0"/>
  </r>
  <r>
    <s v="B-26090"/>
    <n v="80"/>
    <n v="22"/>
    <n v="3"/>
    <x v="2"/>
    <x v="11"/>
    <s v="EMI"/>
    <d v="2018-03-27T00:00:00"/>
    <x v="296"/>
    <x v="5"/>
    <x v="6"/>
    <x v="3"/>
    <n v="22"/>
    <n v="0"/>
  </r>
  <r>
    <s v="B-26050"/>
    <n v="284"/>
    <n v="44"/>
    <n v="6"/>
    <x v="2"/>
    <x v="7"/>
    <s v="COD"/>
    <d v="2018-06-03T00:00:00"/>
    <x v="49"/>
    <x v="6"/>
    <x v="8"/>
    <x v="5"/>
    <n v="44"/>
    <n v="0"/>
  </r>
  <r>
    <s v="B-26072"/>
    <n v="313"/>
    <n v="44"/>
    <n v="3"/>
    <x v="0"/>
    <x v="0"/>
    <s v="COD"/>
    <d v="2018-03-20T00:00:00"/>
    <x v="117"/>
    <x v="2"/>
    <x v="4"/>
    <x v="3"/>
    <n v="44"/>
    <n v="0"/>
  </r>
  <r>
    <s v="B-25916"/>
    <n v="80"/>
    <n v="-26"/>
    <n v="9"/>
    <x v="2"/>
    <x v="9"/>
    <s v="EMI"/>
    <d v="2018-12-20T00:00:00"/>
    <x v="302"/>
    <x v="7"/>
    <x v="17"/>
    <x v="6"/>
    <n v="0"/>
    <n v="-26"/>
  </r>
  <r>
    <s v="B-25722"/>
    <n v="48"/>
    <n v="-8"/>
    <n v="8"/>
    <x v="2"/>
    <x v="11"/>
    <s v="COD"/>
    <d v="2018-07-17T00:00:00"/>
    <x v="303"/>
    <x v="11"/>
    <x v="14"/>
    <x v="9"/>
    <n v="0"/>
    <n v="-8"/>
  </r>
  <r>
    <s v="B-25746"/>
    <n v="87"/>
    <n v="16"/>
    <n v="2"/>
    <x v="2"/>
    <x v="6"/>
    <s v="UPI"/>
    <d v="2018-10-08T00:00:00"/>
    <x v="205"/>
    <x v="2"/>
    <x v="2"/>
    <x v="1"/>
    <n v="16"/>
    <n v="0"/>
  </r>
  <r>
    <s v="B-25753"/>
    <n v="47"/>
    <n v="-114"/>
    <n v="5"/>
    <x v="1"/>
    <x v="15"/>
    <s v="COD"/>
    <d v="2018-08-17T00:00:00"/>
    <x v="205"/>
    <x v="1"/>
    <x v="10"/>
    <x v="7"/>
    <n v="0"/>
    <n v="-114"/>
  </r>
  <r>
    <s v="B-25956"/>
    <n v="140"/>
    <n v="28"/>
    <n v="2"/>
    <x v="0"/>
    <x v="4"/>
    <s v="COD"/>
    <d v="2018-01-17T00:00:00"/>
    <x v="74"/>
    <x v="2"/>
    <x v="4"/>
    <x v="2"/>
    <n v="28"/>
    <n v="0"/>
  </r>
  <r>
    <s v="B-25996"/>
    <n v="47"/>
    <n v="1"/>
    <n v="2"/>
    <x v="2"/>
    <x v="11"/>
    <s v="COD"/>
    <d v="2018-04-02T00:00:00"/>
    <x v="126"/>
    <x v="8"/>
    <x v="11"/>
    <x v="0"/>
    <n v="1"/>
    <n v="0"/>
  </r>
  <r>
    <s v="B-25896"/>
    <n v="79"/>
    <n v="-2"/>
    <n v="2"/>
    <x v="1"/>
    <x v="15"/>
    <s v="EMI"/>
    <d v="2018-05-12T00:00:00"/>
    <x v="140"/>
    <x v="2"/>
    <x v="4"/>
    <x v="11"/>
    <n v="0"/>
    <n v="-2"/>
  </r>
  <r>
    <s v="B-25796"/>
    <n v="78"/>
    <n v="-64"/>
    <n v="7"/>
    <x v="2"/>
    <x v="11"/>
    <s v="EMI"/>
    <d v="2018-09-24T00:00:00"/>
    <x v="119"/>
    <x v="2"/>
    <x v="4"/>
    <x v="8"/>
    <n v="0"/>
    <n v="-64"/>
  </r>
  <r>
    <s v="B-25798"/>
    <n v="47"/>
    <n v="-3"/>
    <n v="2"/>
    <x v="2"/>
    <x v="11"/>
    <s v="COD"/>
    <d v="2018-01-10T00:00:00"/>
    <x v="153"/>
    <x v="9"/>
    <x v="12"/>
    <x v="2"/>
    <n v="0"/>
    <n v="-3"/>
  </r>
  <r>
    <s v="B-26043"/>
    <n v="185"/>
    <n v="48"/>
    <n v="4"/>
    <x v="2"/>
    <x v="11"/>
    <s v="UPI"/>
    <d v="2018-01-03T00:00:00"/>
    <x v="139"/>
    <x v="18"/>
    <x v="24"/>
    <x v="2"/>
    <n v="48"/>
    <n v="0"/>
  </r>
  <r>
    <s v="B-26028"/>
    <n v="77"/>
    <n v="36"/>
    <n v="2"/>
    <x v="2"/>
    <x v="16"/>
    <s v="EMI"/>
    <d v="2018-02-20T00:00:00"/>
    <x v="38"/>
    <x v="9"/>
    <x v="12"/>
    <x v="10"/>
    <n v="36"/>
    <n v="0"/>
  </r>
  <r>
    <s v="B-25812"/>
    <n v="259"/>
    <n v="47"/>
    <n v="5"/>
    <x v="2"/>
    <x v="7"/>
    <s v="UPI"/>
    <d v="2018-10-10T00:00:00"/>
    <x v="304"/>
    <x v="0"/>
    <x v="0"/>
    <x v="1"/>
    <n v="47"/>
    <n v="0"/>
  </r>
  <r>
    <s v="B-25605"/>
    <n v="75"/>
    <n v="0"/>
    <n v="7"/>
    <x v="2"/>
    <x v="6"/>
    <s v="EMI"/>
    <d v="2018-05-04T00:00:00"/>
    <x v="127"/>
    <x v="17"/>
    <x v="21"/>
    <x v="11"/>
    <n v="0"/>
    <n v="0"/>
  </r>
  <r>
    <s v="B-25702"/>
    <n v="75"/>
    <n v="0"/>
    <n v="3"/>
    <x v="2"/>
    <x v="16"/>
    <s v="EMI"/>
    <d v="2018-06-27T00:00:00"/>
    <x v="305"/>
    <x v="2"/>
    <x v="4"/>
    <x v="5"/>
    <n v="0"/>
    <n v="0"/>
  </r>
  <r>
    <s v="B-25940"/>
    <n v="46"/>
    <n v="0"/>
    <n v="4"/>
    <x v="2"/>
    <x v="12"/>
    <s v="COD"/>
    <d v="2018-06-01T00:00:00"/>
    <x v="142"/>
    <x v="16"/>
    <x v="20"/>
    <x v="5"/>
    <n v="0"/>
    <n v="0"/>
  </r>
  <r>
    <s v="B-26087"/>
    <n v="46"/>
    <n v="13"/>
    <n v="3"/>
    <x v="2"/>
    <x v="7"/>
    <s v="COD"/>
    <d v="2018-03-26T00:00:00"/>
    <x v="143"/>
    <x v="11"/>
    <x v="14"/>
    <x v="3"/>
    <n v="13"/>
    <n v="0"/>
  </r>
  <r>
    <s v="B-25955"/>
    <n v="200"/>
    <n v="13"/>
    <n v="5"/>
    <x v="0"/>
    <x v="4"/>
    <s v="COD"/>
    <d v="2018-01-16T00:00:00"/>
    <x v="2"/>
    <x v="2"/>
    <x v="2"/>
    <x v="2"/>
    <n v="13"/>
    <n v="0"/>
  </r>
  <r>
    <s v="B-25626"/>
    <n v="46"/>
    <n v="-14"/>
    <n v="1"/>
    <x v="0"/>
    <x v="4"/>
    <s v="COD"/>
    <d v="2018-04-23T00:00:00"/>
    <x v="300"/>
    <x v="2"/>
    <x v="4"/>
    <x v="0"/>
    <n v="0"/>
    <n v="-14"/>
  </r>
  <r>
    <s v="B-25811"/>
    <n v="126"/>
    <n v="52"/>
    <n v="4"/>
    <x v="2"/>
    <x v="7"/>
    <s v="UPI"/>
    <d v="2018-10-10T00:00:00"/>
    <x v="306"/>
    <x v="2"/>
    <x v="4"/>
    <x v="1"/>
    <n v="52"/>
    <n v="0"/>
  </r>
  <r>
    <s v="B-25856"/>
    <n v="74"/>
    <n v="29"/>
    <n v="3"/>
    <x v="2"/>
    <x v="11"/>
    <s v="EMI"/>
    <d v="2018-10-11T00:00:00"/>
    <x v="124"/>
    <x v="2"/>
    <x v="4"/>
    <x v="1"/>
    <n v="29"/>
    <n v="0"/>
  </r>
  <r>
    <s v="B-25628"/>
    <n v="45"/>
    <n v="13"/>
    <n v="4"/>
    <x v="2"/>
    <x v="9"/>
    <s v="COD"/>
    <d v="2018-04-24T00:00:00"/>
    <x v="28"/>
    <x v="12"/>
    <x v="15"/>
    <x v="0"/>
    <n v="13"/>
    <n v="0"/>
  </r>
  <r>
    <s v="B-26016"/>
    <n v="74"/>
    <n v="9"/>
    <n v="3"/>
    <x v="2"/>
    <x v="16"/>
    <s v="UPI"/>
    <d v="2018-02-14T00:00:00"/>
    <x v="75"/>
    <x v="3"/>
    <x v="3"/>
    <x v="10"/>
    <n v="9"/>
    <n v="0"/>
  </r>
  <r>
    <s v="B-25999"/>
    <n v="129"/>
    <n v="11"/>
    <n v="2"/>
    <x v="0"/>
    <x v="4"/>
    <s v="UPI"/>
    <d v="2018-05-02T00:00:00"/>
    <x v="207"/>
    <x v="8"/>
    <x v="11"/>
    <x v="11"/>
    <n v="11"/>
    <n v="0"/>
  </r>
  <r>
    <s v="B-26043"/>
    <n v="122"/>
    <n v="50"/>
    <n v="7"/>
    <x v="2"/>
    <x v="11"/>
    <s v="UPI"/>
    <d v="2018-01-03T00:00:00"/>
    <x v="139"/>
    <x v="18"/>
    <x v="24"/>
    <x v="2"/>
    <n v="50"/>
    <n v="0"/>
  </r>
  <r>
    <s v="B-25743"/>
    <n v="74"/>
    <n v="-51"/>
    <n v="3"/>
    <x v="2"/>
    <x v="11"/>
    <s v="UPI"/>
    <d v="2018-07-08T00:00:00"/>
    <x v="140"/>
    <x v="5"/>
    <x v="6"/>
    <x v="9"/>
    <n v="0"/>
    <n v="-51"/>
  </r>
  <r>
    <s v="B-26014"/>
    <n v="278"/>
    <n v="39"/>
    <n v="5"/>
    <x v="1"/>
    <x v="1"/>
    <s v="Debit Card"/>
    <d v="2018-02-13T00:00:00"/>
    <x v="187"/>
    <x v="6"/>
    <x v="8"/>
    <x v="10"/>
    <n v="39"/>
    <n v="0"/>
  </r>
  <r>
    <s v="B-25876"/>
    <n v="282"/>
    <n v="14"/>
    <n v="4"/>
    <x v="2"/>
    <x v="5"/>
    <s v="Debit Card"/>
    <d v="2018-11-24T00:00:00"/>
    <x v="307"/>
    <x v="13"/>
    <x v="22"/>
    <x v="4"/>
    <n v="14"/>
    <n v="0"/>
  </r>
  <r>
    <s v="B-25785"/>
    <n v="45"/>
    <n v="0"/>
    <n v="2"/>
    <x v="2"/>
    <x v="14"/>
    <s v="COD"/>
    <d v="2018-09-15T00:00:00"/>
    <x v="121"/>
    <x v="17"/>
    <x v="21"/>
    <x v="8"/>
    <n v="0"/>
    <n v="0"/>
  </r>
  <r>
    <s v="B-25810"/>
    <n v="45"/>
    <n v="6"/>
    <n v="3"/>
    <x v="2"/>
    <x v="16"/>
    <s v="COD"/>
    <d v="2018-10-10T00:00:00"/>
    <x v="50"/>
    <x v="13"/>
    <x v="16"/>
    <x v="1"/>
    <n v="6"/>
    <n v="0"/>
  </r>
  <r>
    <s v="B-25833"/>
    <n v="45"/>
    <n v="16"/>
    <n v="3"/>
    <x v="2"/>
    <x v="11"/>
    <s v="COD"/>
    <d v="2018-10-29T00:00:00"/>
    <x v="280"/>
    <x v="0"/>
    <x v="0"/>
    <x v="1"/>
    <n v="16"/>
    <n v="0"/>
  </r>
  <r>
    <s v="B-25931"/>
    <n v="73"/>
    <n v="-36"/>
    <n v="3"/>
    <x v="1"/>
    <x v="1"/>
    <s v="UPI"/>
    <d v="2018-04-01T00:00:00"/>
    <x v="308"/>
    <x v="2"/>
    <x v="4"/>
    <x v="0"/>
    <n v="0"/>
    <n v="-36"/>
  </r>
  <r>
    <s v="B-25852"/>
    <n v="45"/>
    <n v="12"/>
    <n v="4"/>
    <x v="2"/>
    <x v="7"/>
    <s v="COD"/>
    <d v="2018-07-11T00:00:00"/>
    <x v="78"/>
    <x v="9"/>
    <x v="12"/>
    <x v="9"/>
    <n v="12"/>
    <n v="0"/>
  </r>
  <r>
    <s v="B-25738"/>
    <n v="72"/>
    <n v="-6"/>
    <n v="3"/>
    <x v="2"/>
    <x v="6"/>
    <s v="UPI"/>
    <d v="2018-02-08T00:00:00"/>
    <x v="121"/>
    <x v="13"/>
    <x v="16"/>
    <x v="10"/>
    <n v="0"/>
    <n v="-6"/>
  </r>
  <r>
    <s v="B-25921"/>
    <n v="71"/>
    <n v="-44"/>
    <n v="5"/>
    <x v="0"/>
    <x v="13"/>
    <s v="UPI"/>
    <d v="2018-12-25T00:00:00"/>
    <x v="268"/>
    <x v="13"/>
    <x v="22"/>
    <x v="6"/>
    <n v="0"/>
    <n v="-44"/>
  </r>
  <r>
    <s v="B-25685"/>
    <n v="45"/>
    <n v="-2"/>
    <n v="4"/>
    <x v="2"/>
    <x v="16"/>
    <s v="COD"/>
    <d v="2018-10-06T00:00:00"/>
    <x v="26"/>
    <x v="0"/>
    <x v="0"/>
    <x v="1"/>
    <n v="0"/>
    <n v="-2"/>
  </r>
  <r>
    <s v="B-25996"/>
    <n v="286"/>
    <n v="140"/>
    <n v="6"/>
    <x v="2"/>
    <x v="16"/>
    <s v="Debit Card"/>
    <d v="2018-04-02T00:00:00"/>
    <x v="126"/>
    <x v="8"/>
    <x v="11"/>
    <x v="0"/>
    <n v="140"/>
    <n v="0"/>
  </r>
  <r>
    <s v="B-25663"/>
    <n v="294"/>
    <n v="138"/>
    <n v="2"/>
    <x v="0"/>
    <x v="3"/>
    <s v="Debit Card"/>
    <d v="2018-05-19T00:00:00"/>
    <x v="182"/>
    <x v="0"/>
    <x v="0"/>
    <x v="11"/>
    <n v="138"/>
    <n v="0"/>
  </r>
  <r>
    <s v="B-25888"/>
    <n v="223"/>
    <n v="4"/>
    <n v="3"/>
    <x v="0"/>
    <x v="4"/>
    <s v="COD"/>
    <d v="2018-02-12T00:00:00"/>
    <x v="115"/>
    <x v="13"/>
    <x v="22"/>
    <x v="10"/>
    <n v="4"/>
    <n v="0"/>
  </r>
  <r>
    <s v="B-25677"/>
    <n v="20"/>
    <n v="-2"/>
    <n v="1"/>
    <x v="0"/>
    <x v="13"/>
    <s v="UPI"/>
    <d v="2018-02-06T00:00:00"/>
    <x v="10"/>
    <x v="17"/>
    <x v="21"/>
    <x v="10"/>
    <n v="0"/>
    <n v="-2"/>
  </r>
  <r>
    <s v="B-26045"/>
    <n v="302"/>
    <n v="75"/>
    <n v="6"/>
    <x v="1"/>
    <x v="15"/>
    <s v="Debit Card"/>
    <d v="2018-03-03T00:00:00"/>
    <x v="186"/>
    <x v="5"/>
    <x v="6"/>
    <x v="3"/>
    <n v="75"/>
    <n v="0"/>
  </r>
  <r>
    <s v="B-26002"/>
    <n v="113"/>
    <n v="28"/>
    <n v="2"/>
    <x v="2"/>
    <x v="6"/>
    <s v="UPI"/>
    <d v="2018-08-02T00:00:00"/>
    <x v="105"/>
    <x v="8"/>
    <x v="11"/>
    <x v="7"/>
    <n v="28"/>
    <n v="0"/>
  </r>
  <r>
    <s v="B-25953"/>
    <n v="44"/>
    <n v="2"/>
    <n v="3"/>
    <x v="2"/>
    <x v="7"/>
    <s v="COD"/>
    <d v="2018-01-14T00:00:00"/>
    <x v="93"/>
    <x v="9"/>
    <x v="12"/>
    <x v="2"/>
    <n v="2"/>
    <n v="0"/>
  </r>
  <r>
    <s v="B-25617"/>
    <n v="305"/>
    <n v="-270"/>
    <n v="5"/>
    <x v="0"/>
    <x v="0"/>
    <s v="Debit Card"/>
    <d v="2018-04-17T00:00:00"/>
    <x v="296"/>
    <x v="5"/>
    <x v="6"/>
    <x v="0"/>
    <n v="0"/>
    <n v="-270"/>
  </r>
  <r>
    <s v="B-25702"/>
    <n v="306"/>
    <n v="-147"/>
    <n v="3"/>
    <x v="2"/>
    <x v="6"/>
    <s v="Debit Card"/>
    <d v="2018-06-27T00:00:00"/>
    <x v="305"/>
    <x v="2"/>
    <x v="4"/>
    <x v="5"/>
    <n v="0"/>
    <n v="-147"/>
  </r>
  <r>
    <s v="B-25799"/>
    <n v="70"/>
    <n v="-64"/>
    <n v="5"/>
    <x v="2"/>
    <x v="11"/>
    <s v="UPI"/>
    <d v="2018-01-10T00:00:00"/>
    <x v="194"/>
    <x v="7"/>
    <x v="9"/>
    <x v="2"/>
    <n v="0"/>
    <n v="-64"/>
  </r>
  <r>
    <s v="B-25985"/>
    <n v="44"/>
    <n v="11"/>
    <n v="4"/>
    <x v="2"/>
    <x v="11"/>
    <s v="COD"/>
    <d v="2018-01-31T00:00:00"/>
    <x v="201"/>
    <x v="0"/>
    <x v="0"/>
    <x v="2"/>
    <n v="11"/>
    <n v="0"/>
  </r>
  <r>
    <s v="B-25952"/>
    <n v="44"/>
    <n v="14"/>
    <n v="3"/>
    <x v="2"/>
    <x v="7"/>
    <s v="COD"/>
    <d v="2018-01-13T00:00:00"/>
    <x v="85"/>
    <x v="0"/>
    <x v="0"/>
    <x v="2"/>
    <n v="14"/>
    <n v="0"/>
  </r>
  <r>
    <s v="B-25754"/>
    <n v="319"/>
    <n v="312"/>
    <n v="5"/>
    <x v="2"/>
    <x v="6"/>
    <s v="Debit Card"/>
    <d v="2018-08-18T00:00:00"/>
    <x v="29"/>
    <x v="12"/>
    <x v="15"/>
    <x v="7"/>
    <n v="312"/>
    <n v="0"/>
  </r>
  <r>
    <s v="B-25770"/>
    <n v="287"/>
    <n v="-280"/>
    <n v="12"/>
    <x v="1"/>
    <x v="1"/>
    <s v="UPI"/>
    <d v="2018-02-09T00:00:00"/>
    <x v="178"/>
    <x v="0"/>
    <x v="0"/>
    <x v="10"/>
    <n v="0"/>
    <n v="-280"/>
  </r>
  <r>
    <s v="B-25954"/>
    <n v="44"/>
    <n v="10"/>
    <n v="3"/>
    <x v="2"/>
    <x v="11"/>
    <s v="COD"/>
    <d v="2018-01-14T00:00:00"/>
    <x v="225"/>
    <x v="7"/>
    <x v="9"/>
    <x v="2"/>
    <n v="10"/>
    <n v="0"/>
  </r>
  <r>
    <s v="B-25657"/>
    <n v="288"/>
    <n v="-180"/>
    <n v="4"/>
    <x v="1"/>
    <x v="1"/>
    <s v="COD"/>
    <d v="2018-05-13T00:00:00"/>
    <x v="91"/>
    <x v="0"/>
    <x v="18"/>
    <x v="11"/>
    <n v="0"/>
    <n v="-180"/>
  </r>
  <r>
    <s v="B-25801"/>
    <n v="49"/>
    <n v="-31"/>
    <n v="2"/>
    <x v="2"/>
    <x v="11"/>
    <s v="COD"/>
    <d v="2018-01-10T00:00:00"/>
    <x v="51"/>
    <x v="0"/>
    <x v="18"/>
    <x v="2"/>
    <n v="0"/>
    <n v="-31"/>
  </r>
  <r>
    <s v="B-26000"/>
    <n v="43"/>
    <n v="-10"/>
    <n v="4"/>
    <x v="2"/>
    <x v="9"/>
    <s v="COD"/>
    <d v="2018-06-02T00:00:00"/>
    <x v="141"/>
    <x v="8"/>
    <x v="11"/>
    <x v="5"/>
    <n v="0"/>
    <n v="-10"/>
  </r>
  <r>
    <s v="B-25897"/>
    <n v="43"/>
    <n v="5"/>
    <n v="3"/>
    <x v="2"/>
    <x v="11"/>
    <s v="COD"/>
    <d v="2018-06-12T00:00:00"/>
    <x v="115"/>
    <x v="0"/>
    <x v="0"/>
    <x v="5"/>
    <n v="5"/>
    <n v="0"/>
  </r>
  <r>
    <s v="B-25681"/>
    <n v="68"/>
    <n v="-27"/>
    <n v="3"/>
    <x v="0"/>
    <x v="13"/>
    <s v="UPI"/>
    <d v="2018-04-06T00:00:00"/>
    <x v="0"/>
    <x v="0"/>
    <x v="0"/>
    <x v="0"/>
    <n v="0"/>
    <n v="-27"/>
  </r>
  <r>
    <s v="B-25852"/>
    <n v="320"/>
    <n v="144"/>
    <n v="1"/>
    <x v="0"/>
    <x v="3"/>
    <s v="Debit Card"/>
    <d v="2018-07-11T00:00:00"/>
    <x v="78"/>
    <x v="9"/>
    <x v="12"/>
    <x v="9"/>
    <n v="144"/>
    <n v="0"/>
  </r>
  <r>
    <s v="B-26067"/>
    <n v="67"/>
    <n v="2"/>
    <n v="4"/>
    <x v="2"/>
    <x v="14"/>
    <s v="UPI"/>
    <d v="2018-03-16T00:00:00"/>
    <x v="91"/>
    <x v="0"/>
    <x v="18"/>
    <x v="3"/>
    <n v="2"/>
    <n v="0"/>
  </r>
  <r>
    <s v="B-25601"/>
    <n v="66"/>
    <n v="-12"/>
    <n v="5"/>
    <x v="2"/>
    <x v="11"/>
    <s v="UPI"/>
    <d v="2018-01-04T00:00:00"/>
    <x v="234"/>
    <x v="7"/>
    <x v="9"/>
    <x v="2"/>
    <n v="0"/>
    <n v="-12"/>
  </r>
  <r>
    <s v="B-25804"/>
    <n v="321"/>
    <n v="26"/>
    <n v="3"/>
    <x v="0"/>
    <x v="3"/>
    <s v="Debit Card"/>
    <d v="2018-05-10T00:00:00"/>
    <x v="256"/>
    <x v="3"/>
    <x v="3"/>
    <x v="11"/>
    <n v="26"/>
    <n v="0"/>
  </r>
  <r>
    <s v="B-25751"/>
    <n v="43"/>
    <n v="-5"/>
    <n v="2"/>
    <x v="2"/>
    <x v="6"/>
    <s v="COD"/>
    <d v="2018-08-14T00:00:00"/>
    <x v="188"/>
    <x v="2"/>
    <x v="4"/>
    <x v="7"/>
    <n v="0"/>
    <n v="-5"/>
  </r>
  <r>
    <s v="B-25630"/>
    <n v="114"/>
    <n v="-39"/>
    <n v="5"/>
    <x v="2"/>
    <x v="8"/>
    <s v="COD"/>
    <d v="2018-04-24T00:00:00"/>
    <x v="168"/>
    <x v="13"/>
    <x v="16"/>
    <x v="0"/>
    <n v="0"/>
    <n v="-39"/>
  </r>
  <r>
    <s v="B-25899"/>
    <n v="43"/>
    <n v="17"/>
    <n v="1"/>
    <x v="2"/>
    <x v="6"/>
    <s v="COD"/>
    <d v="2018-08-12T00:00:00"/>
    <x v="129"/>
    <x v="1"/>
    <x v="7"/>
    <x v="7"/>
    <n v="17"/>
    <n v="0"/>
  </r>
  <r>
    <s v="B-25751"/>
    <n v="43"/>
    <n v="21"/>
    <n v="3"/>
    <x v="2"/>
    <x v="16"/>
    <s v="COD"/>
    <d v="2018-08-14T00:00:00"/>
    <x v="188"/>
    <x v="2"/>
    <x v="4"/>
    <x v="7"/>
    <n v="21"/>
    <n v="0"/>
  </r>
  <r>
    <s v="B-26081"/>
    <n v="637"/>
    <n v="50"/>
    <n v="5"/>
    <x v="2"/>
    <x v="6"/>
    <s v="COD"/>
    <d v="2018-03-22T00:00:00"/>
    <x v="55"/>
    <x v="14"/>
    <x v="19"/>
    <x v="3"/>
    <n v="50"/>
    <n v="0"/>
  </r>
  <r>
    <s v="B-25851"/>
    <n v="300"/>
    <n v="42"/>
    <n v="2"/>
    <x v="0"/>
    <x v="3"/>
    <s v="COD"/>
    <d v="2018-06-11T00:00:00"/>
    <x v="9"/>
    <x v="5"/>
    <x v="6"/>
    <x v="5"/>
    <n v="42"/>
    <n v="0"/>
  </r>
  <r>
    <s v="B-26036"/>
    <n v="341"/>
    <n v="44"/>
    <n v="7"/>
    <x v="1"/>
    <x v="15"/>
    <s v="UPI"/>
    <d v="2018-02-23T00:00:00"/>
    <x v="300"/>
    <x v="2"/>
    <x v="4"/>
    <x v="10"/>
    <n v="44"/>
    <n v="0"/>
  </r>
  <r>
    <s v="B-25704"/>
    <n v="102"/>
    <n v="0"/>
    <n v="3"/>
    <x v="0"/>
    <x v="4"/>
    <s v="COD"/>
    <d v="2018-06-29T00:00:00"/>
    <x v="82"/>
    <x v="2"/>
    <x v="4"/>
    <x v="5"/>
    <n v="0"/>
    <n v="0"/>
  </r>
  <r>
    <s v="B-25761"/>
    <n v="328"/>
    <n v="-15"/>
    <n v="3"/>
    <x v="0"/>
    <x v="0"/>
    <s v="Debit Card"/>
    <d v="2018-08-25T00:00:00"/>
    <x v="14"/>
    <x v="1"/>
    <x v="1"/>
    <x v="7"/>
    <n v="0"/>
    <n v="-15"/>
  </r>
  <r>
    <s v="B-25978"/>
    <n v="341"/>
    <n v="160"/>
    <n v="7"/>
    <x v="2"/>
    <x v="11"/>
    <s v="Debit Card"/>
    <d v="2018-01-27T00:00:00"/>
    <x v="309"/>
    <x v="2"/>
    <x v="4"/>
    <x v="2"/>
    <n v="160"/>
    <n v="0"/>
  </r>
  <r>
    <s v="B-26077"/>
    <n v="62"/>
    <n v="11"/>
    <n v="7"/>
    <x v="2"/>
    <x v="7"/>
    <s v="UPI"/>
    <d v="2018-03-22T00:00:00"/>
    <x v="187"/>
    <x v="6"/>
    <x v="8"/>
    <x v="3"/>
    <n v="11"/>
    <n v="0"/>
  </r>
  <r>
    <s v="B-25981"/>
    <n v="42"/>
    <n v="13"/>
    <n v="3"/>
    <x v="2"/>
    <x v="12"/>
    <s v="COD"/>
    <d v="2018-01-28T00:00:00"/>
    <x v="189"/>
    <x v="8"/>
    <x v="11"/>
    <x v="2"/>
    <n v="13"/>
    <n v="0"/>
  </r>
  <r>
    <s v="B-26043"/>
    <n v="62"/>
    <n v="28"/>
    <n v="5"/>
    <x v="2"/>
    <x v="7"/>
    <s v="UPI"/>
    <d v="2018-01-03T00:00:00"/>
    <x v="139"/>
    <x v="18"/>
    <x v="24"/>
    <x v="2"/>
    <n v="28"/>
    <n v="0"/>
  </r>
  <r>
    <s v="B-25896"/>
    <n v="42"/>
    <n v="7"/>
    <n v="2"/>
    <x v="2"/>
    <x v="8"/>
    <s v="COD"/>
    <d v="2018-05-12T00:00:00"/>
    <x v="140"/>
    <x v="2"/>
    <x v="4"/>
    <x v="11"/>
    <n v="7"/>
    <n v="0"/>
  </r>
  <r>
    <s v="B-25790"/>
    <n v="42"/>
    <n v="-3"/>
    <n v="1"/>
    <x v="0"/>
    <x v="0"/>
    <s v="COD"/>
    <d v="2018-09-23T00:00:00"/>
    <x v="310"/>
    <x v="12"/>
    <x v="15"/>
    <x v="8"/>
    <n v="0"/>
    <n v="-3"/>
  </r>
  <r>
    <s v="B-25789"/>
    <n v="313"/>
    <n v="-13"/>
    <n v="5"/>
    <x v="1"/>
    <x v="2"/>
    <s v="UPI"/>
    <d v="2018-09-22T00:00:00"/>
    <x v="29"/>
    <x v="1"/>
    <x v="10"/>
    <x v="8"/>
    <n v="0"/>
    <n v="-13"/>
  </r>
  <r>
    <s v="B-26061"/>
    <n v="109"/>
    <n v="52"/>
    <n v="2"/>
    <x v="2"/>
    <x v="11"/>
    <s v="UPI"/>
    <d v="2018-03-14T00:00:00"/>
    <x v="71"/>
    <x v="0"/>
    <x v="0"/>
    <x v="3"/>
    <n v="52"/>
    <n v="0"/>
  </r>
  <r>
    <s v="B-25923"/>
    <n v="226"/>
    <n v="58"/>
    <n v="3"/>
    <x v="0"/>
    <x v="13"/>
    <s v="COD"/>
    <d v="2018-12-27T00:00:00"/>
    <x v="12"/>
    <x v="2"/>
    <x v="4"/>
    <x v="6"/>
    <n v="58"/>
    <n v="0"/>
  </r>
  <r>
    <s v="B-25868"/>
    <n v="62"/>
    <n v="-1"/>
    <n v="1"/>
    <x v="0"/>
    <x v="4"/>
    <s v="UPI"/>
    <d v="2018-11-18T00:00:00"/>
    <x v="52"/>
    <x v="16"/>
    <x v="20"/>
    <x v="4"/>
    <n v="0"/>
    <n v="-1"/>
  </r>
  <r>
    <s v="B-25777"/>
    <n v="61"/>
    <n v="-25"/>
    <n v="4"/>
    <x v="0"/>
    <x v="13"/>
    <s v="UPI"/>
    <d v="2018-10-09T00:00:00"/>
    <x v="64"/>
    <x v="0"/>
    <x v="0"/>
    <x v="1"/>
    <n v="0"/>
    <n v="-25"/>
  </r>
  <r>
    <s v="B-25999"/>
    <n v="222"/>
    <n v="74"/>
    <n v="5"/>
    <x v="2"/>
    <x v="7"/>
    <s v="COD"/>
    <d v="2018-05-02T00:00:00"/>
    <x v="207"/>
    <x v="8"/>
    <x v="11"/>
    <x v="11"/>
    <n v="74"/>
    <n v="0"/>
  </r>
  <r>
    <s v="B-25854"/>
    <n v="342"/>
    <n v="-154"/>
    <n v="7"/>
    <x v="1"/>
    <x v="15"/>
    <s v="Debit Card"/>
    <d v="2018-08-11T00:00:00"/>
    <x v="141"/>
    <x v="2"/>
    <x v="2"/>
    <x v="7"/>
    <n v="0"/>
    <n v="-154"/>
  </r>
  <r>
    <s v="B-25667"/>
    <n v="344"/>
    <n v="-34"/>
    <n v="3"/>
    <x v="2"/>
    <x v="6"/>
    <s v="Debit Card"/>
    <d v="2018-05-23T00:00:00"/>
    <x v="67"/>
    <x v="15"/>
    <x v="16"/>
    <x v="11"/>
    <n v="0"/>
    <n v="-34"/>
  </r>
  <r>
    <s v="B-25829"/>
    <n v="345"/>
    <n v="38"/>
    <n v="7"/>
    <x v="2"/>
    <x v="7"/>
    <s v="Debit Card"/>
    <d v="2018-10-25T00:00:00"/>
    <x v="311"/>
    <x v="15"/>
    <x v="16"/>
    <x v="1"/>
    <n v="38"/>
    <n v="0"/>
  </r>
  <r>
    <s v="B-25705"/>
    <n v="46"/>
    <n v="0"/>
    <n v="2"/>
    <x v="0"/>
    <x v="0"/>
    <s v="COD"/>
    <d v="2018-06-30T00:00:00"/>
    <x v="92"/>
    <x v="0"/>
    <x v="0"/>
    <x v="5"/>
    <n v="0"/>
    <n v="0"/>
  </r>
  <r>
    <s v="B-25843"/>
    <n v="255"/>
    <n v="74"/>
    <n v="5"/>
    <x v="2"/>
    <x v="7"/>
    <s v="COD"/>
    <d v="2018-03-11T00:00:00"/>
    <x v="173"/>
    <x v="2"/>
    <x v="4"/>
    <x v="3"/>
    <n v="74"/>
    <n v="0"/>
  </r>
  <r>
    <s v="B-25958"/>
    <n v="360"/>
    <n v="32"/>
    <n v="3"/>
    <x v="2"/>
    <x v="6"/>
    <s v="UPI"/>
    <d v="2018-01-18T00:00:00"/>
    <x v="248"/>
    <x v="17"/>
    <x v="21"/>
    <x v="2"/>
    <n v="32"/>
    <n v="0"/>
  </r>
  <r>
    <s v="B-25893"/>
    <n v="372"/>
    <n v="59"/>
    <n v="3"/>
    <x v="0"/>
    <x v="3"/>
    <s v="UPI"/>
    <d v="2018-04-12T00:00:00"/>
    <x v="4"/>
    <x v="1"/>
    <x v="1"/>
    <x v="0"/>
    <n v="59"/>
    <n v="0"/>
  </r>
  <r>
    <s v="B-25855"/>
    <n v="61"/>
    <n v="30"/>
    <n v="2"/>
    <x v="2"/>
    <x v="7"/>
    <s v="UPI"/>
    <d v="2018-08-11T00:00:00"/>
    <x v="124"/>
    <x v="0"/>
    <x v="18"/>
    <x v="7"/>
    <n v="30"/>
    <n v="0"/>
  </r>
  <r>
    <s v="B-25616"/>
    <n v="42"/>
    <n v="12"/>
    <n v="5"/>
    <x v="2"/>
    <x v="7"/>
    <s v="COD"/>
    <d v="2018-04-15T00:00:00"/>
    <x v="72"/>
    <x v="16"/>
    <x v="20"/>
    <x v="0"/>
    <n v="12"/>
    <n v="0"/>
  </r>
  <r>
    <s v="B-25630"/>
    <n v="42"/>
    <n v="-26"/>
    <n v="2"/>
    <x v="2"/>
    <x v="8"/>
    <s v="COD"/>
    <d v="2018-04-24T00:00:00"/>
    <x v="168"/>
    <x v="13"/>
    <x v="16"/>
    <x v="0"/>
    <n v="0"/>
    <n v="-26"/>
  </r>
  <r>
    <s v="B-25936"/>
    <n v="61"/>
    <n v="25"/>
    <n v="4"/>
    <x v="2"/>
    <x v="6"/>
    <s v="UPI"/>
    <d v="2018-05-01T00:00:00"/>
    <x v="312"/>
    <x v="13"/>
    <x v="16"/>
    <x v="11"/>
    <n v="25"/>
    <n v="0"/>
  </r>
  <r>
    <s v="B-25830"/>
    <n v="41"/>
    <n v="11"/>
    <n v="6"/>
    <x v="2"/>
    <x v="7"/>
    <s v="COD"/>
    <d v="2018-10-26T00:00:00"/>
    <x v="25"/>
    <x v="11"/>
    <x v="14"/>
    <x v="1"/>
    <n v="11"/>
    <n v="0"/>
  </r>
  <r>
    <s v="B-25930"/>
    <n v="40"/>
    <n v="13"/>
    <n v="3"/>
    <x v="2"/>
    <x v="14"/>
    <s v="COD"/>
    <d v="2018-03-01T00:00:00"/>
    <x v="120"/>
    <x v="13"/>
    <x v="16"/>
    <x v="3"/>
    <n v="13"/>
    <n v="0"/>
  </r>
  <r>
    <s v="B-25808"/>
    <n v="59"/>
    <n v="21"/>
    <n v="2"/>
    <x v="2"/>
    <x v="11"/>
    <s v="UPI"/>
    <d v="2018-08-10T00:00:00"/>
    <x v="102"/>
    <x v="12"/>
    <x v="15"/>
    <x v="7"/>
    <n v="21"/>
    <n v="0"/>
  </r>
  <r>
    <s v="B-25979"/>
    <n v="57"/>
    <n v="27"/>
    <n v="2"/>
    <x v="2"/>
    <x v="16"/>
    <s v="UPI"/>
    <d v="2018-01-27T00:00:00"/>
    <x v="211"/>
    <x v="0"/>
    <x v="0"/>
    <x v="2"/>
    <n v="27"/>
    <n v="0"/>
  </r>
  <r>
    <s v="B-25687"/>
    <n v="17"/>
    <n v="6"/>
    <n v="1"/>
    <x v="2"/>
    <x v="11"/>
    <s v="UPI"/>
    <d v="2018-11-06T00:00:00"/>
    <x v="7"/>
    <x v="2"/>
    <x v="4"/>
    <x v="4"/>
    <n v="6"/>
    <n v="0"/>
  </r>
  <r>
    <s v="B-26087"/>
    <n v="40"/>
    <n v="10"/>
    <n v="2"/>
    <x v="2"/>
    <x v="11"/>
    <s v="COD"/>
    <d v="2018-03-26T00:00:00"/>
    <x v="143"/>
    <x v="11"/>
    <x v="14"/>
    <x v="3"/>
    <n v="10"/>
    <n v="0"/>
  </r>
  <r>
    <s v="B-25764"/>
    <n v="349"/>
    <n v="-24"/>
    <n v="2"/>
    <x v="2"/>
    <x v="6"/>
    <s v="Debit Card"/>
    <d v="2018-08-28T00:00:00"/>
    <x v="231"/>
    <x v="2"/>
    <x v="2"/>
    <x v="7"/>
    <n v="0"/>
    <n v="-24"/>
  </r>
  <r>
    <s v="B-25782"/>
    <n v="335"/>
    <n v="-22"/>
    <n v="7"/>
    <x v="1"/>
    <x v="1"/>
    <s v="UPI"/>
    <d v="2018-09-15T00:00:00"/>
    <x v="159"/>
    <x v="2"/>
    <x v="4"/>
    <x v="8"/>
    <n v="0"/>
    <n v="-22"/>
  </r>
  <r>
    <s v="B-25854"/>
    <n v="40"/>
    <n v="16"/>
    <n v="3"/>
    <x v="2"/>
    <x v="7"/>
    <s v="COD"/>
    <d v="2018-08-11T00:00:00"/>
    <x v="141"/>
    <x v="2"/>
    <x v="2"/>
    <x v="7"/>
    <n v="16"/>
    <n v="0"/>
  </r>
  <r>
    <s v="B-26085"/>
    <n v="40"/>
    <n v="17"/>
    <n v="2"/>
    <x v="2"/>
    <x v="11"/>
    <s v="COD"/>
    <d v="2018-03-26T00:00:00"/>
    <x v="32"/>
    <x v="13"/>
    <x v="16"/>
    <x v="3"/>
    <n v="17"/>
    <n v="0"/>
  </r>
  <r>
    <s v="B-25630"/>
    <n v="40"/>
    <n v="-7"/>
    <n v="3"/>
    <x v="2"/>
    <x v="11"/>
    <s v="COD"/>
    <d v="2018-04-24T00:00:00"/>
    <x v="168"/>
    <x v="13"/>
    <x v="16"/>
    <x v="0"/>
    <n v="0"/>
    <n v="-7"/>
  </r>
  <r>
    <s v="B-25999"/>
    <n v="352"/>
    <n v="74"/>
    <n v="8"/>
    <x v="2"/>
    <x v="11"/>
    <s v="Debit Card"/>
    <d v="2018-05-02T00:00:00"/>
    <x v="207"/>
    <x v="8"/>
    <x v="11"/>
    <x v="11"/>
    <n v="74"/>
    <n v="0"/>
  </r>
  <r>
    <s v="B-25648"/>
    <n v="55"/>
    <n v="-26"/>
    <n v="4"/>
    <x v="2"/>
    <x v="6"/>
    <s v="UPI"/>
    <d v="2018-04-05T00:00:00"/>
    <x v="160"/>
    <x v="13"/>
    <x v="16"/>
    <x v="0"/>
    <n v="0"/>
    <n v="-26"/>
  </r>
  <r>
    <s v="B-25952"/>
    <n v="352"/>
    <n v="18"/>
    <n v="5"/>
    <x v="2"/>
    <x v="5"/>
    <s v="Debit Card"/>
    <d v="2018-01-13T00:00:00"/>
    <x v="85"/>
    <x v="0"/>
    <x v="0"/>
    <x v="2"/>
    <n v="18"/>
    <n v="0"/>
  </r>
  <r>
    <s v="B-25710"/>
    <n v="53"/>
    <n v="-18"/>
    <n v="4"/>
    <x v="2"/>
    <x v="14"/>
    <s v="UPI"/>
    <d v="2018-05-07T00:00:00"/>
    <x v="36"/>
    <x v="2"/>
    <x v="2"/>
    <x v="11"/>
    <n v="0"/>
    <n v="-18"/>
  </r>
  <r>
    <s v="B-25685"/>
    <n v="51"/>
    <n v="7"/>
    <n v="2"/>
    <x v="1"/>
    <x v="15"/>
    <s v="UPI"/>
    <d v="2018-10-06T00:00:00"/>
    <x v="26"/>
    <x v="0"/>
    <x v="0"/>
    <x v="1"/>
    <n v="7"/>
    <n v="0"/>
  </r>
  <r>
    <s v="B-25740"/>
    <n v="40"/>
    <n v="-37"/>
    <n v="3"/>
    <x v="2"/>
    <x v="11"/>
    <s v="COD"/>
    <d v="2018-03-08T00:00:00"/>
    <x v="291"/>
    <x v="2"/>
    <x v="4"/>
    <x v="3"/>
    <n v="0"/>
    <n v="-37"/>
  </r>
  <r>
    <s v="B-25973"/>
    <n v="39"/>
    <n v="14"/>
    <n v="5"/>
    <x v="2"/>
    <x v="12"/>
    <s v="COD"/>
    <d v="2018-01-24T00:00:00"/>
    <x v="16"/>
    <x v="1"/>
    <x v="1"/>
    <x v="2"/>
    <n v="14"/>
    <n v="0"/>
  </r>
  <r>
    <s v="B-25769"/>
    <n v="355"/>
    <n v="-4"/>
    <n v="2"/>
    <x v="2"/>
    <x v="6"/>
    <s v="Debit Card"/>
    <d v="2018-02-09T00:00:00"/>
    <x v="154"/>
    <x v="2"/>
    <x v="4"/>
    <x v="10"/>
    <n v="0"/>
    <n v="-4"/>
  </r>
  <r>
    <s v="B-25687"/>
    <n v="357"/>
    <n v="139"/>
    <n v="2"/>
    <x v="2"/>
    <x v="6"/>
    <s v="Debit Card"/>
    <d v="2018-11-06T00:00:00"/>
    <x v="7"/>
    <x v="2"/>
    <x v="4"/>
    <x v="4"/>
    <n v="139"/>
    <n v="0"/>
  </r>
  <r>
    <s v="B-25603"/>
    <n v="38"/>
    <n v="18"/>
    <n v="1"/>
    <x v="2"/>
    <x v="8"/>
    <s v="COD"/>
    <d v="2018-03-04T00:00:00"/>
    <x v="106"/>
    <x v="0"/>
    <x v="18"/>
    <x v="3"/>
    <n v="18"/>
    <n v="0"/>
  </r>
  <r>
    <s v="B-26050"/>
    <n v="38"/>
    <n v="9"/>
    <n v="2"/>
    <x v="2"/>
    <x v="11"/>
    <s v="COD"/>
    <d v="2018-06-03T00:00:00"/>
    <x v="49"/>
    <x v="6"/>
    <x v="8"/>
    <x v="5"/>
    <n v="9"/>
    <n v="0"/>
  </r>
  <r>
    <s v="B-25748"/>
    <n v="141"/>
    <n v="10"/>
    <n v="4"/>
    <x v="2"/>
    <x v="16"/>
    <s v="UPI"/>
    <d v="2018-12-08T00:00:00"/>
    <x v="223"/>
    <x v="6"/>
    <x v="8"/>
    <x v="6"/>
    <n v="10"/>
    <n v="0"/>
  </r>
  <r>
    <s v="B-25833"/>
    <n v="36"/>
    <n v="4"/>
    <n v="9"/>
    <x v="2"/>
    <x v="7"/>
    <s v="COD"/>
    <d v="2018-10-29T00:00:00"/>
    <x v="280"/>
    <x v="0"/>
    <x v="0"/>
    <x v="1"/>
    <n v="4"/>
    <n v="0"/>
  </r>
  <r>
    <s v="B-25930"/>
    <n v="351"/>
    <n v="-94"/>
    <n v="5"/>
    <x v="0"/>
    <x v="0"/>
    <s v="COD"/>
    <d v="2018-03-01T00:00:00"/>
    <x v="120"/>
    <x v="13"/>
    <x v="16"/>
    <x v="3"/>
    <n v="0"/>
    <n v="-94"/>
  </r>
  <r>
    <s v="B-26035"/>
    <n v="369"/>
    <n v="15"/>
    <n v="3"/>
    <x v="0"/>
    <x v="0"/>
    <s v="Debit Card"/>
    <d v="2018-02-23T00:00:00"/>
    <x v="90"/>
    <x v="4"/>
    <x v="5"/>
    <x v="10"/>
    <n v="15"/>
    <n v="0"/>
  </r>
  <r>
    <s v="B-25851"/>
    <n v="53"/>
    <n v="24"/>
    <n v="6"/>
    <x v="2"/>
    <x v="7"/>
    <s v="EMI"/>
    <d v="2018-06-11T00:00:00"/>
    <x v="9"/>
    <x v="5"/>
    <x v="6"/>
    <x v="5"/>
    <n v="24"/>
    <n v="0"/>
  </r>
  <r>
    <s v="B-25718"/>
    <n v="371"/>
    <n v="115"/>
    <n v="1"/>
    <x v="1"/>
    <x v="2"/>
    <s v="Debit Card"/>
    <d v="2018-12-07T00:00:00"/>
    <x v="67"/>
    <x v="2"/>
    <x v="4"/>
    <x v="6"/>
    <n v="115"/>
    <n v="0"/>
  </r>
  <r>
    <s v="B-25898"/>
    <n v="499"/>
    <n v="33"/>
    <n v="4"/>
    <x v="2"/>
    <x v="6"/>
    <s v="COD"/>
    <d v="2018-07-12T00:00:00"/>
    <x v="76"/>
    <x v="6"/>
    <x v="23"/>
    <x v="9"/>
    <n v="33"/>
    <n v="0"/>
  </r>
  <r>
    <s v="B-25893"/>
    <n v="223"/>
    <n v="62"/>
    <n v="7"/>
    <x v="2"/>
    <x v="16"/>
    <s v="COD"/>
    <d v="2018-04-12T00:00:00"/>
    <x v="4"/>
    <x v="1"/>
    <x v="1"/>
    <x v="0"/>
    <n v="62"/>
    <n v="0"/>
  </r>
  <r>
    <s v="B-25983"/>
    <n v="50"/>
    <n v="-4"/>
    <n v="6"/>
    <x v="2"/>
    <x v="14"/>
    <s v="EMI"/>
    <d v="2018-01-30T00:00:00"/>
    <x v="164"/>
    <x v="8"/>
    <x v="11"/>
    <x v="2"/>
    <n v="0"/>
    <n v="-4"/>
  </r>
  <r>
    <s v="B-26056"/>
    <n v="391"/>
    <n v="90"/>
    <n v="6"/>
    <x v="0"/>
    <x v="4"/>
    <s v="Debit Card"/>
    <d v="2018-10-03T00:00:00"/>
    <x v="156"/>
    <x v="12"/>
    <x v="15"/>
    <x v="1"/>
    <n v="90"/>
    <n v="0"/>
  </r>
  <r>
    <s v="B-25715"/>
    <n v="416"/>
    <n v="137"/>
    <n v="3"/>
    <x v="0"/>
    <x v="4"/>
    <s v="Debit Card"/>
    <d v="2018-10-07T00:00:00"/>
    <x v="313"/>
    <x v="4"/>
    <x v="5"/>
    <x v="1"/>
    <n v="137"/>
    <n v="0"/>
  </r>
  <r>
    <s v="B-25702"/>
    <n v="424"/>
    <n v="-17"/>
    <n v="9"/>
    <x v="1"/>
    <x v="1"/>
    <s v="Debit Card"/>
    <d v="2018-06-27T00:00:00"/>
    <x v="305"/>
    <x v="2"/>
    <x v="4"/>
    <x v="5"/>
    <n v="0"/>
    <n v="-17"/>
  </r>
  <r>
    <s v="B-25618"/>
    <n v="362"/>
    <n v="127"/>
    <n v="1"/>
    <x v="1"/>
    <x v="2"/>
    <s v="COD"/>
    <d v="2018-04-18T00:00:00"/>
    <x v="38"/>
    <x v="9"/>
    <x v="12"/>
    <x v="0"/>
    <n v="127"/>
    <n v="0"/>
  </r>
  <r>
    <s v="B-25643"/>
    <n v="36"/>
    <n v="-7"/>
    <n v="1"/>
    <x v="0"/>
    <x v="0"/>
    <s v="COD"/>
    <d v="2018-04-29T00:00:00"/>
    <x v="8"/>
    <x v="4"/>
    <x v="5"/>
    <x v="0"/>
    <n v="0"/>
    <n v="-7"/>
  </r>
  <r>
    <s v="B-25961"/>
    <n v="34"/>
    <n v="-10"/>
    <n v="3"/>
    <x v="2"/>
    <x v="9"/>
    <s v="COD"/>
    <d v="2018-01-18T00:00:00"/>
    <x v="154"/>
    <x v="7"/>
    <x v="9"/>
    <x v="2"/>
    <n v="0"/>
    <n v="-10"/>
  </r>
  <r>
    <s v="B-25873"/>
    <n v="367"/>
    <n v="73"/>
    <n v="3"/>
    <x v="0"/>
    <x v="0"/>
    <s v="UPI"/>
    <d v="2018-11-23T00:00:00"/>
    <x v="136"/>
    <x v="0"/>
    <x v="0"/>
    <x v="4"/>
    <n v="73"/>
    <n v="0"/>
  </r>
  <r>
    <s v="B-26053"/>
    <n v="425"/>
    <n v="208"/>
    <n v="7"/>
    <x v="2"/>
    <x v="6"/>
    <s v="Debit Card"/>
    <d v="2018-09-03T00:00:00"/>
    <x v="8"/>
    <x v="4"/>
    <x v="5"/>
    <x v="8"/>
    <n v="208"/>
    <n v="0"/>
  </r>
  <r>
    <s v="B-25683"/>
    <n v="433"/>
    <n v="26"/>
    <n v="3"/>
    <x v="0"/>
    <x v="3"/>
    <s v="Debit Card"/>
    <d v="2018-08-06T00:00:00"/>
    <x v="74"/>
    <x v="10"/>
    <x v="13"/>
    <x v="7"/>
    <n v="26"/>
    <n v="0"/>
  </r>
  <r>
    <s v="B-25718"/>
    <n v="460"/>
    <n v="31"/>
    <n v="3"/>
    <x v="1"/>
    <x v="2"/>
    <s v="Debit Card"/>
    <d v="2018-12-07T00:00:00"/>
    <x v="67"/>
    <x v="2"/>
    <x v="4"/>
    <x v="6"/>
    <n v="31"/>
    <n v="0"/>
  </r>
  <r>
    <s v="B-25753"/>
    <n v="62"/>
    <n v="-56"/>
    <n v="5"/>
    <x v="2"/>
    <x v="8"/>
    <s v="COD"/>
    <d v="2018-08-17T00:00:00"/>
    <x v="205"/>
    <x v="1"/>
    <x v="10"/>
    <x v="7"/>
    <n v="0"/>
    <n v="-56"/>
  </r>
  <r>
    <s v="B-25852"/>
    <n v="50"/>
    <n v="16"/>
    <n v="1"/>
    <x v="2"/>
    <x v="11"/>
    <s v="EMI"/>
    <d v="2018-07-11T00:00:00"/>
    <x v="78"/>
    <x v="9"/>
    <x v="12"/>
    <x v="9"/>
    <n v="16"/>
    <n v="0"/>
  </r>
  <r>
    <s v="B-25914"/>
    <n v="460"/>
    <n v="-143"/>
    <n v="3"/>
    <x v="1"/>
    <x v="1"/>
    <s v="Debit Card"/>
    <d v="2018-12-18T00:00:00"/>
    <x v="69"/>
    <x v="8"/>
    <x v="11"/>
    <x v="6"/>
    <n v="0"/>
    <n v="-143"/>
  </r>
  <r>
    <s v="B-26083"/>
    <n v="34"/>
    <n v="3"/>
    <n v="3"/>
    <x v="2"/>
    <x v="6"/>
    <s v="COD"/>
    <d v="2018-03-24T00:00:00"/>
    <x v="190"/>
    <x v="12"/>
    <x v="15"/>
    <x v="3"/>
    <n v="3"/>
    <n v="0"/>
  </r>
  <r>
    <s v="B-25857"/>
    <n v="227"/>
    <n v="59"/>
    <n v="2"/>
    <x v="1"/>
    <x v="15"/>
    <s v="UPI"/>
    <d v="2018-10-11T00:00:00"/>
    <x v="57"/>
    <x v="0"/>
    <x v="0"/>
    <x v="1"/>
    <n v="59"/>
    <n v="0"/>
  </r>
  <r>
    <s v="B-25939"/>
    <n v="469"/>
    <n v="33"/>
    <n v="4"/>
    <x v="0"/>
    <x v="0"/>
    <s v="Debit Card"/>
    <d v="2018-05-01T00:00:00"/>
    <x v="272"/>
    <x v="18"/>
    <x v="24"/>
    <x v="11"/>
    <n v="33"/>
    <n v="0"/>
  </r>
  <r>
    <s v="B-25851"/>
    <n v="103"/>
    <n v="46"/>
    <n v="2"/>
    <x v="2"/>
    <x v="6"/>
    <s v="UPI"/>
    <d v="2018-06-11T00:00:00"/>
    <x v="9"/>
    <x v="5"/>
    <x v="6"/>
    <x v="5"/>
    <n v="46"/>
    <n v="0"/>
  </r>
  <r>
    <s v="B-25699"/>
    <n v="34"/>
    <n v="-13"/>
    <n v="5"/>
    <x v="2"/>
    <x v="12"/>
    <s v="COD"/>
    <d v="2018-06-24T00:00:00"/>
    <x v="199"/>
    <x v="1"/>
    <x v="10"/>
    <x v="5"/>
    <n v="0"/>
    <n v="-13"/>
  </r>
  <r>
    <s v="B-26078"/>
    <n v="137"/>
    <n v="63"/>
    <n v="3"/>
    <x v="2"/>
    <x v="11"/>
    <s v="COD"/>
    <d v="2018-03-22T00:00:00"/>
    <x v="127"/>
    <x v="17"/>
    <x v="21"/>
    <x v="3"/>
    <n v="63"/>
    <n v="0"/>
  </r>
  <r>
    <s v="B-26075"/>
    <n v="34"/>
    <n v="12"/>
    <n v="2"/>
    <x v="2"/>
    <x v="11"/>
    <s v="COD"/>
    <d v="2018-03-21T00:00:00"/>
    <x v="297"/>
    <x v="2"/>
    <x v="2"/>
    <x v="3"/>
    <n v="12"/>
    <n v="0"/>
  </r>
  <r>
    <s v="B-25956"/>
    <n v="474"/>
    <n v="56"/>
    <n v="4"/>
    <x v="0"/>
    <x v="4"/>
    <s v="Debit Card"/>
    <d v="2018-01-17T00:00:00"/>
    <x v="74"/>
    <x v="2"/>
    <x v="4"/>
    <x v="2"/>
    <n v="56"/>
    <n v="0"/>
  </r>
  <r>
    <s v="B-25861"/>
    <n v="50"/>
    <n v="3"/>
    <n v="2"/>
    <x v="2"/>
    <x v="11"/>
    <s v="EMI"/>
    <d v="2018-11-15T00:00:00"/>
    <x v="193"/>
    <x v="1"/>
    <x v="10"/>
    <x v="4"/>
    <n v="3"/>
    <n v="0"/>
  </r>
  <r>
    <s v="B-25777"/>
    <n v="69"/>
    <n v="-67"/>
    <n v="4"/>
    <x v="2"/>
    <x v="8"/>
    <s v="UPI"/>
    <d v="2018-10-09T00:00:00"/>
    <x v="64"/>
    <x v="0"/>
    <x v="0"/>
    <x v="1"/>
    <n v="0"/>
    <n v="-67"/>
  </r>
  <r>
    <s v="B-25634"/>
    <n v="389"/>
    <n v="-83"/>
    <n v="3"/>
    <x v="1"/>
    <x v="1"/>
    <s v="UPI"/>
    <d v="2018-04-26T00:00:00"/>
    <x v="244"/>
    <x v="16"/>
    <x v="20"/>
    <x v="0"/>
    <n v="0"/>
    <n v="-83"/>
  </r>
  <r>
    <s v="B-25753"/>
    <n v="77"/>
    <n v="-43"/>
    <n v="8"/>
    <x v="2"/>
    <x v="11"/>
    <s v="COD"/>
    <d v="2018-08-17T00:00:00"/>
    <x v="205"/>
    <x v="1"/>
    <x v="10"/>
    <x v="7"/>
    <n v="0"/>
    <n v="-43"/>
  </r>
  <r>
    <s v="B-25687"/>
    <n v="51"/>
    <n v="21"/>
    <n v="3"/>
    <x v="2"/>
    <x v="14"/>
    <s v="COD"/>
    <d v="2018-11-06T00:00:00"/>
    <x v="7"/>
    <x v="2"/>
    <x v="4"/>
    <x v="4"/>
    <n v="21"/>
    <n v="0"/>
  </r>
  <r>
    <s v="B-25885"/>
    <n v="394"/>
    <n v="146"/>
    <n v="2"/>
    <x v="1"/>
    <x v="2"/>
    <s v="UPI"/>
    <d v="2018-11-28T00:00:00"/>
    <x v="103"/>
    <x v="0"/>
    <x v="0"/>
    <x v="4"/>
    <n v="146"/>
    <n v="0"/>
  </r>
  <r>
    <s v="B-25767"/>
    <n v="48"/>
    <n v="-22"/>
    <n v="2"/>
    <x v="2"/>
    <x v="6"/>
    <s v="EMI"/>
    <d v="2018-08-31T00:00:00"/>
    <x v="202"/>
    <x v="17"/>
    <x v="21"/>
    <x v="7"/>
    <n v="0"/>
    <n v="-22"/>
  </r>
  <r>
    <s v="B-25961"/>
    <n v="34"/>
    <n v="-12"/>
    <n v="5"/>
    <x v="2"/>
    <x v="12"/>
    <s v="COD"/>
    <d v="2018-01-18T00:00:00"/>
    <x v="154"/>
    <x v="7"/>
    <x v="9"/>
    <x v="2"/>
    <n v="0"/>
    <n v="-12"/>
  </r>
  <r>
    <s v="B-25923"/>
    <n v="484"/>
    <n v="28"/>
    <n v="3"/>
    <x v="0"/>
    <x v="3"/>
    <s v="Debit Card"/>
    <d v="2018-12-27T00:00:00"/>
    <x v="12"/>
    <x v="2"/>
    <x v="4"/>
    <x v="6"/>
    <n v="28"/>
    <n v="0"/>
  </r>
  <r>
    <s v="B-25799"/>
    <n v="47"/>
    <n v="-27"/>
    <n v="4"/>
    <x v="2"/>
    <x v="6"/>
    <s v="EMI"/>
    <d v="2018-01-10T00:00:00"/>
    <x v="194"/>
    <x v="7"/>
    <x v="9"/>
    <x v="2"/>
    <n v="0"/>
    <n v="-27"/>
  </r>
  <r>
    <s v="B-25955"/>
    <n v="45"/>
    <n v="8"/>
    <n v="4"/>
    <x v="2"/>
    <x v="9"/>
    <s v="EMI"/>
    <d v="2018-01-16T00:00:00"/>
    <x v="2"/>
    <x v="2"/>
    <x v="2"/>
    <x v="2"/>
    <n v="8"/>
    <n v="0"/>
  </r>
  <r>
    <s v="B-26015"/>
    <n v="128"/>
    <n v="55"/>
    <n v="1"/>
    <x v="2"/>
    <x v="6"/>
    <s v="COD"/>
    <d v="2018-02-14T00:00:00"/>
    <x v="127"/>
    <x v="17"/>
    <x v="21"/>
    <x v="10"/>
    <n v="55"/>
    <n v="0"/>
  </r>
  <r>
    <s v="B-26051"/>
    <n v="669"/>
    <n v="74"/>
    <n v="5"/>
    <x v="1"/>
    <x v="2"/>
    <s v="COD"/>
    <d v="2018-07-03T00:00:00"/>
    <x v="56"/>
    <x v="17"/>
    <x v="21"/>
    <x v="9"/>
    <n v="74"/>
    <n v="0"/>
  </r>
  <r>
    <s v="B-25822"/>
    <n v="34"/>
    <n v="13"/>
    <n v="2"/>
    <x v="2"/>
    <x v="6"/>
    <s v="COD"/>
    <d v="2018-10-18T00:00:00"/>
    <x v="314"/>
    <x v="3"/>
    <x v="3"/>
    <x v="1"/>
    <n v="13"/>
    <n v="0"/>
  </r>
  <r>
    <s v="B-25989"/>
    <n v="44"/>
    <n v="14"/>
    <n v="3"/>
    <x v="2"/>
    <x v="7"/>
    <s v="Credit Card"/>
    <d v="2018-01-02T00:00:00"/>
    <x v="67"/>
    <x v="8"/>
    <x v="11"/>
    <x v="2"/>
    <n v="14"/>
    <n v="0"/>
  </r>
  <r>
    <s v="B-25910"/>
    <n v="33"/>
    <n v="1"/>
    <n v="2"/>
    <x v="2"/>
    <x v="16"/>
    <s v="COD"/>
    <d v="2018-12-14T00:00:00"/>
    <x v="20"/>
    <x v="8"/>
    <x v="11"/>
    <x v="6"/>
    <n v="1"/>
    <n v="0"/>
  </r>
  <r>
    <s v="B-25956"/>
    <n v="33"/>
    <n v="10"/>
    <n v="3"/>
    <x v="2"/>
    <x v="7"/>
    <s v="COD"/>
    <d v="2018-01-17T00:00:00"/>
    <x v="74"/>
    <x v="2"/>
    <x v="4"/>
    <x v="2"/>
    <n v="10"/>
    <n v="0"/>
  </r>
  <r>
    <s v="B-25986"/>
    <n v="487"/>
    <n v="-23"/>
    <n v="3"/>
    <x v="0"/>
    <x v="3"/>
    <s v="Debit Card"/>
    <d v="2018-01-31T00:00:00"/>
    <x v="92"/>
    <x v="6"/>
    <x v="23"/>
    <x v="2"/>
    <n v="0"/>
    <n v="-23"/>
  </r>
  <r>
    <s v="B-26098"/>
    <n v="497"/>
    <n v="179"/>
    <n v="3"/>
    <x v="1"/>
    <x v="1"/>
    <s v="Debit Card"/>
    <d v="2018-03-29T00:00:00"/>
    <x v="90"/>
    <x v="4"/>
    <x v="5"/>
    <x v="3"/>
    <n v="179"/>
    <n v="0"/>
  </r>
  <r>
    <s v="B-26061"/>
    <n v="508"/>
    <n v="203"/>
    <n v="2"/>
    <x v="0"/>
    <x v="13"/>
    <s v="Debit Card"/>
    <d v="2018-03-14T00:00:00"/>
    <x v="71"/>
    <x v="0"/>
    <x v="0"/>
    <x v="3"/>
    <n v="203"/>
    <n v="0"/>
  </r>
  <r>
    <s v="B-25954"/>
    <n v="524"/>
    <n v="-25"/>
    <n v="2"/>
    <x v="0"/>
    <x v="0"/>
    <s v="Debit Card"/>
    <d v="2018-01-14T00:00:00"/>
    <x v="225"/>
    <x v="7"/>
    <x v="9"/>
    <x v="2"/>
    <n v="0"/>
    <n v="-25"/>
  </r>
  <r>
    <s v="B-26034"/>
    <n v="425"/>
    <n v="183"/>
    <n v="5"/>
    <x v="0"/>
    <x v="13"/>
    <s v="UPI"/>
    <d v="2018-02-23T00:00:00"/>
    <x v="35"/>
    <x v="3"/>
    <x v="3"/>
    <x v="10"/>
    <n v="183"/>
    <n v="0"/>
  </r>
  <r>
    <s v="B-25909"/>
    <n v="168"/>
    <n v="56"/>
    <n v="3"/>
    <x v="2"/>
    <x v="6"/>
    <s v="COD"/>
    <d v="2018-12-13T00:00:00"/>
    <x v="44"/>
    <x v="2"/>
    <x v="2"/>
    <x v="6"/>
    <n v="56"/>
    <n v="0"/>
  </r>
  <r>
    <s v="B-25692"/>
    <n v="141"/>
    <n v="28"/>
    <n v="7"/>
    <x v="1"/>
    <x v="15"/>
    <s v="UPI"/>
    <d v="2018-06-17T00:00:00"/>
    <x v="241"/>
    <x v="0"/>
    <x v="0"/>
    <x v="5"/>
    <n v="28"/>
    <n v="0"/>
  </r>
  <r>
    <s v="B-25959"/>
    <n v="429"/>
    <n v="17"/>
    <n v="3"/>
    <x v="1"/>
    <x v="1"/>
    <s v="UPI"/>
    <d v="2018-01-18T00:00:00"/>
    <x v="113"/>
    <x v="0"/>
    <x v="0"/>
    <x v="2"/>
    <n v="17"/>
    <n v="0"/>
  </r>
  <r>
    <s v="B-25745"/>
    <n v="44"/>
    <n v="-8"/>
    <n v="3"/>
    <x v="2"/>
    <x v="11"/>
    <s v="Credit Card"/>
    <d v="2018-09-08T00:00:00"/>
    <x v="181"/>
    <x v="7"/>
    <x v="9"/>
    <x v="8"/>
    <n v="0"/>
    <n v="-8"/>
  </r>
  <r>
    <s v="B-25689"/>
    <n v="149"/>
    <n v="136"/>
    <n v="3"/>
    <x v="2"/>
    <x v="11"/>
    <s v="UPI"/>
    <d v="2018-06-14T00:00:00"/>
    <x v="149"/>
    <x v="2"/>
    <x v="4"/>
    <x v="5"/>
    <n v="136"/>
    <n v="0"/>
  </r>
  <r>
    <s v="B-25786"/>
    <n v="44"/>
    <n v="-34"/>
    <n v="3"/>
    <x v="2"/>
    <x v="11"/>
    <s v="Credit Card"/>
    <d v="2018-09-19T00:00:00"/>
    <x v="16"/>
    <x v="1"/>
    <x v="1"/>
    <x v="8"/>
    <n v="0"/>
    <n v="-34"/>
  </r>
  <r>
    <s v="B-25897"/>
    <n v="33"/>
    <n v="10"/>
    <n v="3"/>
    <x v="2"/>
    <x v="7"/>
    <s v="COD"/>
    <d v="2018-06-12T00:00:00"/>
    <x v="115"/>
    <x v="0"/>
    <x v="0"/>
    <x v="5"/>
    <n v="10"/>
    <n v="0"/>
  </r>
  <r>
    <s v="B-26056"/>
    <n v="33"/>
    <n v="9"/>
    <n v="2"/>
    <x v="2"/>
    <x v="7"/>
    <s v="COD"/>
    <d v="2018-10-03T00:00:00"/>
    <x v="156"/>
    <x v="12"/>
    <x v="15"/>
    <x v="1"/>
    <n v="9"/>
    <n v="0"/>
  </r>
  <r>
    <s v="B-25855"/>
    <n v="442"/>
    <n v="31"/>
    <n v="2"/>
    <x v="0"/>
    <x v="0"/>
    <s v="UPI"/>
    <d v="2018-08-11T00:00:00"/>
    <x v="124"/>
    <x v="0"/>
    <x v="18"/>
    <x v="7"/>
    <n v="31"/>
    <n v="0"/>
  </r>
  <r>
    <s v="B-25667"/>
    <n v="41"/>
    <n v="6"/>
    <n v="5"/>
    <x v="2"/>
    <x v="9"/>
    <s v="Credit Card"/>
    <d v="2018-05-23T00:00:00"/>
    <x v="67"/>
    <x v="15"/>
    <x v="16"/>
    <x v="11"/>
    <n v="6"/>
    <n v="0"/>
  </r>
  <r>
    <s v="B-25701"/>
    <n v="33"/>
    <n v="-12"/>
    <n v="5"/>
    <x v="2"/>
    <x v="7"/>
    <s v="COD"/>
    <d v="2018-06-26T00:00:00"/>
    <x v="155"/>
    <x v="0"/>
    <x v="0"/>
    <x v="5"/>
    <n v="0"/>
    <n v="-12"/>
  </r>
  <r>
    <s v="B-26046"/>
    <n v="32"/>
    <n v="3"/>
    <n v="8"/>
    <x v="2"/>
    <x v="7"/>
    <s v="COD"/>
    <d v="2018-04-03T00:00:00"/>
    <x v="315"/>
    <x v="2"/>
    <x v="4"/>
    <x v="0"/>
    <n v="3"/>
    <n v="0"/>
  </r>
  <r>
    <s v="B-25676"/>
    <n v="32"/>
    <n v="6"/>
    <n v="3"/>
    <x v="2"/>
    <x v="16"/>
    <s v="COD"/>
    <d v="2018-01-06T00:00:00"/>
    <x v="114"/>
    <x v="6"/>
    <x v="8"/>
    <x v="2"/>
    <n v="6"/>
    <n v="0"/>
  </r>
  <r>
    <s v="B-26045"/>
    <n v="179"/>
    <n v="77"/>
    <n v="1"/>
    <x v="2"/>
    <x v="6"/>
    <s v="UPI"/>
    <d v="2018-03-03T00:00:00"/>
    <x v="186"/>
    <x v="5"/>
    <x v="6"/>
    <x v="3"/>
    <n v="77"/>
    <n v="0"/>
  </r>
  <r>
    <s v="B-25889"/>
    <n v="31"/>
    <n v="10"/>
    <n v="1"/>
    <x v="2"/>
    <x v="8"/>
    <s v="COD"/>
    <d v="2018-03-12T00:00:00"/>
    <x v="76"/>
    <x v="7"/>
    <x v="17"/>
    <x v="3"/>
    <n v="10"/>
    <n v="0"/>
  </r>
  <r>
    <s v="B-25900"/>
    <n v="140"/>
    <n v="68"/>
    <n v="5"/>
    <x v="2"/>
    <x v="14"/>
    <s v="COD"/>
    <d v="2018-09-12T00:00:00"/>
    <x v="57"/>
    <x v="13"/>
    <x v="22"/>
    <x v="8"/>
    <n v="68"/>
    <n v="0"/>
  </r>
  <r>
    <s v="B-25685"/>
    <n v="529"/>
    <n v="137"/>
    <n v="3"/>
    <x v="0"/>
    <x v="4"/>
    <s v="Debit Card"/>
    <d v="2018-10-06T00:00:00"/>
    <x v="26"/>
    <x v="0"/>
    <x v="0"/>
    <x v="1"/>
    <n v="137"/>
    <n v="0"/>
  </r>
  <r>
    <s v="B-25622"/>
    <n v="534"/>
    <n v="0"/>
    <n v="3"/>
    <x v="2"/>
    <x v="6"/>
    <s v="Debit Card"/>
    <d v="2018-04-22T00:00:00"/>
    <x v="17"/>
    <x v="6"/>
    <x v="8"/>
    <x v="0"/>
    <n v="0"/>
    <n v="0"/>
  </r>
  <r>
    <s v="B-25709"/>
    <n v="41"/>
    <n v="-6"/>
    <n v="1"/>
    <x v="1"/>
    <x v="1"/>
    <s v="Credit Card"/>
    <d v="2018-01-07T00:00:00"/>
    <x v="237"/>
    <x v="0"/>
    <x v="0"/>
    <x v="2"/>
    <n v="0"/>
    <n v="-6"/>
  </r>
  <r>
    <s v="B-25798"/>
    <n v="379"/>
    <n v="63"/>
    <n v="2"/>
    <x v="2"/>
    <x v="6"/>
    <s v="COD"/>
    <d v="2018-01-10T00:00:00"/>
    <x v="153"/>
    <x v="9"/>
    <x v="12"/>
    <x v="2"/>
    <n v="63"/>
    <n v="0"/>
  </r>
  <r>
    <s v="B-25933"/>
    <n v="81"/>
    <n v="-44"/>
    <n v="3"/>
    <x v="2"/>
    <x v="11"/>
    <s v="COD"/>
    <d v="2018-04-01T00:00:00"/>
    <x v="161"/>
    <x v="2"/>
    <x v="4"/>
    <x v="0"/>
    <n v="0"/>
    <n v="-44"/>
  </r>
  <r>
    <s v="B-25793"/>
    <n v="40"/>
    <n v="-33"/>
    <n v="5"/>
    <x v="2"/>
    <x v="7"/>
    <s v="Credit Card"/>
    <d v="2018-09-24T00:00:00"/>
    <x v="216"/>
    <x v="0"/>
    <x v="0"/>
    <x v="8"/>
    <n v="0"/>
    <n v="-33"/>
  </r>
  <r>
    <s v="B-25951"/>
    <n v="40"/>
    <n v="18"/>
    <n v="1"/>
    <x v="0"/>
    <x v="13"/>
    <s v="Credit Card"/>
    <d v="2018-01-13T00:00:00"/>
    <x v="130"/>
    <x v="17"/>
    <x v="21"/>
    <x v="2"/>
    <n v="18"/>
    <n v="0"/>
  </r>
  <r>
    <s v="B-25656"/>
    <n v="534"/>
    <n v="0"/>
    <n v="3"/>
    <x v="2"/>
    <x v="6"/>
    <s v="Debit Card"/>
    <d v="2018-11-05T00:00:00"/>
    <x v="85"/>
    <x v="2"/>
    <x v="2"/>
    <x v="4"/>
    <n v="0"/>
    <n v="0"/>
  </r>
  <r>
    <s v="B-26056"/>
    <n v="31"/>
    <n v="9"/>
    <n v="2"/>
    <x v="2"/>
    <x v="7"/>
    <s v="COD"/>
    <d v="2018-10-03T00:00:00"/>
    <x v="156"/>
    <x v="12"/>
    <x v="15"/>
    <x v="1"/>
    <n v="9"/>
    <n v="0"/>
  </r>
  <r>
    <s v="B-25870"/>
    <n v="473"/>
    <n v="-113"/>
    <n v="9"/>
    <x v="2"/>
    <x v="7"/>
    <s v="UPI"/>
    <d v="2018-11-20T00:00:00"/>
    <x v="123"/>
    <x v="9"/>
    <x v="12"/>
    <x v="4"/>
    <n v="0"/>
    <n v="-113"/>
  </r>
  <r>
    <s v="B-25690"/>
    <n v="31"/>
    <n v="-10"/>
    <n v="3"/>
    <x v="2"/>
    <x v="9"/>
    <s v="COD"/>
    <d v="2018-06-15T00:00:00"/>
    <x v="316"/>
    <x v="0"/>
    <x v="0"/>
    <x v="5"/>
    <n v="0"/>
    <n v="-10"/>
  </r>
  <r>
    <s v="B-25702"/>
    <n v="31"/>
    <n v="-3"/>
    <n v="4"/>
    <x v="2"/>
    <x v="6"/>
    <s v="COD"/>
    <d v="2018-06-27T00:00:00"/>
    <x v="305"/>
    <x v="2"/>
    <x v="4"/>
    <x v="5"/>
    <n v="0"/>
    <n v="-3"/>
  </r>
  <r>
    <s v="B-25752"/>
    <n v="91"/>
    <n v="15"/>
    <n v="6"/>
    <x v="2"/>
    <x v="14"/>
    <s v="UPI"/>
    <d v="2018-08-14T00:00:00"/>
    <x v="89"/>
    <x v="0"/>
    <x v="0"/>
    <x v="7"/>
    <n v="15"/>
    <n v="0"/>
  </r>
  <r>
    <s v="B-25781"/>
    <n v="30"/>
    <n v="-25"/>
    <n v="2"/>
    <x v="2"/>
    <x v="14"/>
    <s v="COD"/>
    <d v="2018-09-14T00:00:00"/>
    <x v="196"/>
    <x v="7"/>
    <x v="9"/>
    <x v="8"/>
    <n v="0"/>
    <n v="-25"/>
  </r>
  <r>
    <s v="B-26038"/>
    <n v="30"/>
    <n v="6"/>
    <n v="1"/>
    <x v="2"/>
    <x v="14"/>
    <s v="COD"/>
    <d v="2018-02-24T00:00:00"/>
    <x v="28"/>
    <x v="12"/>
    <x v="15"/>
    <x v="10"/>
    <n v="6"/>
    <n v="0"/>
  </r>
  <r>
    <s v="B-25761"/>
    <n v="40"/>
    <n v="0"/>
    <n v="3"/>
    <x v="2"/>
    <x v="6"/>
    <s v="Credit Card"/>
    <d v="2018-08-25T00:00:00"/>
    <x v="14"/>
    <x v="1"/>
    <x v="1"/>
    <x v="7"/>
    <n v="0"/>
    <n v="0"/>
  </r>
  <r>
    <s v="B-25751"/>
    <n v="534"/>
    <n v="5"/>
    <n v="2"/>
    <x v="0"/>
    <x v="0"/>
    <s v="Debit Card"/>
    <d v="2018-08-14T00:00:00"/>
    <x v="188"/>
    <x v="2"/>
    <x v="4"/>
    <x v="7"/>
    <n v="5"/>
    <n v="0"/>
  </r>
  <r>
    <s v="B-25750"/>
    <n v="539"/>
    <n v="-146"/>
    <n v="7"/>
    <x v="1"/>
    <x v="15"/>
    <s v="Debit Card"/>
    <d v="2018-08-14T00:00:00"/>
    <x v="100"/>
    <x v="0"/>
    <x v="0"/>
    <x v="7"/>
    <n v="0"/>
    <n v="-146"/>
  </r>
  <r>
    <s v="B-25726"/>
    <n v="490"/>
    <n v="-128"/>
    <n v="8"/>
    <x v="1"/>
    <x v="2"/>
    <s v="UPI"/>
    <d v="2018-07-21T00:00:00"/>
    <x v="317"/>
    <x v="2"/>
    <x v="4"/>
    <x v="9"/>
    <n v="0"/>
    <n v="-128"/>
  </r>
  <r>
    <s v="B-26048"/>
    <n v="163"/>
    <n v="81"/>
    <n v="2"/>
    <x v="0"/>
    <x v="13"/>
    <s v="COD"/>
    <d v="2018-04-03T00:00:00"/>
    <x v="30"/>
    <x v="2"/>
    <x v="2"/>
    <x v="0"/>
    <n v="81"/>
    <n v="0"/>
  </r>
  <r>
    <s v="B-26051"/>
    <n v="184"/>
    <n v="85"/>
    <n v="6"/>
    <x v="2"/>
    <x v="14"/>
    <s v="UPI"/>
    <d v="2018-07-03T00:00:00"/>
    <x v="56"/>
    <x v="17"/>
    <x v="21"/>
    <x v="9"/>
    <n v="85"/>
    <n v="0"/>
  </r>
  <r>
    <s v="B-25614"/>
    <n v="494"/>
    <n v="54"/>
    <n v="4"/>
    <x v="1"/>
    <x v="2"/>
    <s v="COD"/>
    <d v="2018-04-13T00:00:00"/>
    <x v="143"/>
    <x v="11"/>
    <x v="14"/>
    <x v="0"/>
    <n v="54"/>
    <n v="0"/>
  </r>
  <r>
    <s v="B-25907"/>
    <n v="30"/>
    <n v="11"/>
    <n v="5"/>
    <x v="2"/>
    <x v="7"/>
    <s v="COD"/>
    <d v="2018-11-12T00:00:00"/>
    <x v="318"/>
    <x v="0"/>
    <x v="18"/>
    <x v="4"/>
    <n v="11"/>
    <n v="0"/>
  </r>
  <r>
    <s v="B-25789"/>
    <n v="30"/>
    <n v="0"/>
    <n v="1"/>
    <x v="2"/>
    <x v="8"/>
    <s v="COD"/>
    <d v="2018-09-22T00:00:00"/>
    <x v="29"/>
    <x v="1"/>
    <x v="10"/>
    <x v="8"/>
    <n v="0"/>
    <n v="0"/>
  </r>
  <r>
    <s v="B-26097"/>
    <n v="39"/>
    <n v="-18"/>
    <n v="2"/>
    <x v="2"/>
    <x v="12"/>
    <s v="Credit Card"/>
    <d v="2018-03-28T00:00:00"/>
    <x v="35"/>
    <x v="3"/>
    <x v="3"/>
    <x v="3"/>
    <n v="0"/>
    <n v="-18"/>
  </r>
  <r>
    <s v="B-25902"/>
    <n v="1700"/>
    <n v="85"/>
    <n v="3"/>
    <x v="2"/>
    <x v="5"/>
    <s v="COD"/>
    <d v="2018-10-12T00:00:00"/>
    <x v="215"/>
    <x v="2"/>
    <x v="4"/>
    <x v="1"/>
    <n v="85"/>
    <n v="0"/>
  </r>
  <r>
    <s v="B-25657"/>
    <n v="332"/>
    <n v="-43"/>
    <n v="6"/>
    <x v="0"/>
    <x v="4"/>
    <s v="UPI"/>
    <d v="2018-05-13T00:00:00"/>
    <x v="91"/>
    <x v="0"/>
    <x v="18"/>
    <x v="11"/>
    <n v="0"/>
    <n v="-43"/>
  </r>
  <r>
    <s v="B-25854"/>
    <n v="436"/>
    <n v="131"/>
    <n v="9"/>
    <x v="2"/>
    <x v="7"/>
    <s v="UPI"/>
    <d v="2018-08-11T00:00:00"/>
    <x v="141"/>
    <x v="2"/>
    <x v="2"/>
    <x v="7"/>
    <n v="131"/>
    <n v="0"/>
  </r>
  <r>
    <s v="B-25610"/>
    <n v="30"/>
    <n v="-5"/>
    <n v="2"/>
    <x v="1"/>
    <x v="15"/>
    <s v="COD"/>
    <d v="2018-09-04T00:00:00"/>
    <x v="190"/>
    <x v="12"/>
    <x v="15"/>
    <x v="8"/>
    <n v="0"/>
    <n v="-5"/>
  </r>
  <r>
    <s v="B-25733"/>
    <n v="30"/>
    <n v="-10"/>
    <n v="2"/>
    <x v="2"/>
    <x v="11"/>
    <s v="COD"/>
    <d v="2018-07-28T00:00:00"/>
    <x v="191"/>
    <x v="2"/>
    <x v="4"/>
    <x v="9"/>
    <n v="0"/>
    <n v="-10"/>
  </r>
  <r>
    <s v="B-25798"/>
    <n v="38"/>
    <n v="-13"/>
    <n v="3"/>
    <x v="2"/>
    <x v="11"/>
    <s v="Credit Card"/>
    <d v="2018-01-10T00:00:00"/>
    <x v="153"/>
    <x v="9"/>
    <x v="12"/>
    <x v="2"/>
    <n v="0"/>
    <n v="-13"/>
  </r>
  <r>
    <s v="B-25803"/>
    <n v="511"/>
    <n v="194"/>
    <n v="3"/>
    <x v="1"/>
    <x v="1"/>
    <s v="UPI"/>
    <d v="2018-05-10T00:00:00"/>
    <x v="125"/>
    <x v="0"/>
    <x v="0"/>
    <x v="11"/>
    <n v="194"/>
    <n v="0"/>
  </r>
  <r>
    <s v="B-25755"/>
    <n v="37"/>
    <n v="-53"/>
    <n v="3"/>
    <x v="2"/>
    <x v="6"/>
    <s v="Credit Card"/>
    <d v="2018-08-19T00:00:00"/>
    <x v="40"/>
    <x v="10"/>
    <x v="13"/>
    <x v="7"/>
    <n v="0"/>
    <n v="-53"/>
  </r>
  <r>
    <s v="B-25850"/>
    <n v="513"/>
    <n v="215"/>
    <n v="2"/>
    <x v="0"/>
    <x v="13"/>
    <s v="COD"/>
    <d v="2018-05-11T00:00:00"/>
    <x v="76"/>
    <x v="16"/>
    <x v="20"/>
    <x v="11"/>
    <n v="215"/>
    <n v="0"/>
  </r>
  <r>
    <s v="B-25667"/>
    <n v="516"/>
    <n v="69"/>
    <n v="4"/>
    <x v="1"/>
    <x v="2"/>
    <s v="UPI"/>
    <d v="2018-05-23T00:00:00"/>
    <x v="67"/>
    <x v="15"/>
    <x v="16"/>
    <x v="11"/>
    <n v="69"/>
    <n v="0"/>
  </r>
  <r>
    <s v="B-25796"/>
    <n v="559"/>
    <n v="-19"/>
    <n v="2"/>
    <x v="2"/>
    <x v="5"/>
    <s v="Debit Card"/>
    <d v="2018-09-24T00:00:00"/>
    <x v="119"/>
    <x v="2"/>
    <x v="4"/>
    <x v="8"/>
    <n v="0"/>
    <n v="-19"/>
  </r>
  <r>
    <s v="B-26013"/>
    <n v="29"/>
    <n v="-10"/>
    <n v="3"/>
    <x v="2"/>
    <x v="9"/>
    <s v="COD"/>
    <d v="2018-02-13T00:00:00"/>
    <x v="106"/>
    <x v="0"/>
    <x v="18"/>
    <x v="10"/>
    <n v="0"/>
    <n v="-10"/>
  </r>
  <r>
    <s v="B-25683"/>
    <n v="148"/>
    <n v="52"/>
    <n v="5"/>
    <x v="2"/>
    <x v="11"/>
    <s v="UPI"/>
    <d v="2018-08-06T00:00:00"/>
    <x v="74"/>
    <x v="10"/>
    <x v="13"/>
    <x v="7"/>
    <n v="52"/>
    <n v="0"/>
  </r>
  <r>
    <s v="B-26054"/>
    <n v="559"/>
    <n v="-174"/>
    <n v="2"/>
    <x v="0"/>
    <x v="0"/>
    <s v="Debit Card"/>
    <d v="2018-10-03T00:00:00"/>
    <x v="195"/>
    <x v="2"/>
    <x v="4"/>
    <x v="1"/>
    <n v="0"/>
    <n v="-174"/>
  </r>
  <r>
    <s v="B-26010"/>
    <n v="527"/>
    <n v="26"/>
    <n v="3"/>
    <x v="0"/>
    <x v="0"/>
    <s v="COD"/>
    <d v="2018-11-02T00:00:00"/>
    <x v="210"/>
    <x v="12"/>
    <x v="15"/>
    <x v="4"/>
    <n v="26"/>
    <n v="0"/>
  </r>
  <r>
    <s v="B-25979"/>
    <n v="560"/>
    <n v="44"/>
    <n v="3"/>
    <x v="2"/>
    <x v="6"/>
    <s v="Debit Card"/>
    <d v="2018-01-27T00:00:00"/>
    <x v="211"/>
    <x v="0"/>
    <x v="0"/>
    <x v="2"/>
    <n v="44"/>
    <n v="0"/>
  </r>
  <r>
    <s v="B-25973"/>
    <n v="571"/>
    <n v="108"/>
    <n v="12"/>
    <x v="2"/>
    <x v="11"/>
    <s v="Debit Card"/>
    <d v="2018-01-24T00:00:00"/>
    <x v="16"/>
    <x v="1"/>
    <x v="1"/>
    <x v="2"/>
    <n v="108"/>
    <n v="0"/>
  </r>
  <r>
    <s v="B-25975"/>
    <n v="29"/>
    <n v="2"/>
    <n v="3"/>
    <x v="2"/>
    <x v="9"/>
    <s v="COD"/>
    <d v="2018-01-25T00:00:00"/>
    <x v="85"/>
    <x v="1"/>
    <x v="7"/>
    <x v="2"/>
    <n v="2"/>
    <n v="0"/>
  </r>
  <r>
    <s v="B-26010"/>
    <n v="29"/>
    <n v="3"/>
    <n v="2"/>
    <x v="2"/>
    <x v="11"/>
    <s v="COD"/>
    <d v="2018-11-02T00:00:00"/>
    <x v="210"/>
    <x v="12"/>
    <x v="15"/>
    <x v="4"/>
    <n v="3"/>
    <n v="0"/>
  </r>
  <r>
    <s v="B-25767"/>
    <n v="29"/>
    <n v="-3"/>
    <n v="3"/>
    <x v="2"/>
    <x v="6"/>
    <s v="COD"/>
    <d v="2018-08-31T00:00:00"/>
    <x v="202"/>
    <x v="17"/>
    <x v="21"/>
    <x v="7"/>
    <n v="0"/>
    <n v="-3"/>
  </r>
  <r>
    <s v="B-25815"/>
    <n v="35"/>
    <n v="14"/>
    <n v="2"/>
    <x v="2"/>
    <x v="11"/>
    <s v="Credit Card"/>
    <d v="2018-10-10T00:00:00"/>
    <x v="105"/>
    <x v="5"/>
    <x v="6"/>
    <x v="1"/>
    <n v="14"/>
    <n v="0"/>
  </r>
  <r>
    <s v="B-25853"/>
    <n v="579"/>
    <n v="139"/>
    <n v="3"/>
    <x v="0"/>
    <x v="3"/>
    <s v="Debit Card"/>
    <d v="2018-08-11T00:00:00"/>
    <x v="18"/>
    <x v="7"/>
    <x v="9"/>
    <x v="7"/>
    <n v="139"/>
    <n v="0"/>
  </r>
  <r>
    <s v="B-25756"/>
    <n v="29"/>
    <n v="-24"/>
    <n v="4"/>
    <x v="2"/>
    <x v="12"/>
    <s v="COD"/>
    <d v="2018-08-20T00:00:00"/>
    <x v="13"/>
    <x v="2"/>
    <x v="4"/>
    <x v="7"/>
    <n v="0"/>
    <n v="-24"/>
  </r>
  <r>
    <s v="B-25755"/>
    <n v="593"/>
    <n v="213"/>
    <n v="4"/>
    <x v="1"/>
    <x v="2"/>
    <s v="Debit Card"/>
    <d v="2018-08-19T00:00:00"/>
    <x v="40"/>
    <x v="10"/>
    <x v="13"/>
    <x v="7"/>
    <n v="213"/>
    <n v="0"/>
  </r>
  <r>
    <s v="B-25996"/>
    <n v="217"/>
    <n v="72"/>
    <n v="2"/>
    <x v="1"/>
    <x v="15"/>
    <s v="COD"/>
    <d v="2018-04-02T00:00:00"/>
    <x v="126"/>
    <x v="8"/>
    <x v="11"/>
    <x v="0"/>
    <n v="72"/>
    <n v="0"/>
  </r>
  <r>
    <s v="B-25619"/>
    <n v="353"/>
    <n v="90"/>
    <n v="8"/>
    <x v="2"/>
    <x v="6"/>
    <s v="COD"/>
    <d v="2018-04-18T00:00:00"/>
    <x v="112"/>
    <x v="7"/>
    <x v="9"/>
    <x v="0"/>
    <n v="90"/>
    <n v="0"/>
  </r>
  <r>
    <s v="B-26050"/>
    <n v="382"/>
    <n v="92"/>
    <n v="2"/>
    <x v="0"/>
    <x v="3"/>
    <s v="COD"/>
    <d v="2018-06-03T00:00:00"/>
    <x v="49"/>
    <x v="6"/>
    <x v="8"/>
    <x v="5"/>
    <n v="92"/>
    <n v="0"/>
  </r>
  <r>
    <s v="B-26000"/>
    <n v="597"/>
    <n v="93"/>
    <n v="4"/>
    <x v="1"/>
    <x v="1"/>
    <s v="Debit Card"/>
    <d v="2018-06-02T00:00:00"/>
    <x v="141"/>
    <x v="8"/>
    <x v="11"/>
    <x v="5"/>
    <n v="93"/>
    <n v="0"/>
  </r>
  <r>
    <s v="B-26058"/>
    <n v="212"/>
    <n v="97"/>
    <n v="7"/>
    <x v="2"/>
    <x v="7"/>
    <s v="COD"/>
    <d v="2018-11-03T00:00:00"/>
    <x v="160"/>
    <x v="13"/>
    <x v="16"/>
    <x v="4"/>
    <n v="97"/>
    <n v="0"/>
  </r>
  <r>
    <s v="B-25856"/>
    <n v="689"/>
    <n v="90"/>
    <n v="5"/>
    <x v="2"/>
    <x v="6"/>
    <s v="COD"/>
    <d v="2018-10-11T00:00:00"/>
    <x v="124"/>
    <x v="2"/>
    <x v="4"/>
    <x v="1"/>
    <n v="90"/>
    <n v="0"/>
  </r>
  <r>
    <s v="B-26044"/>
    <n v="28"/>
    <n v="-10"/>
    <n v="3"/>
    <x v="2"/>
    <x v="9"/>
    <s v="COD"/>
    <d v="2018-02-03T00:00:00"/>
    <x v="244"/>
    <x v="16"/>
    <x v="20"/>
    <x v="10"/>
    <n v="0"/>
    <n v="-10"/>
  </r>
  <r>
    <s v="B-25654"/>
    <n v="34"/>
    <n v="12"/>
    <n v="3"/>
    <x v="2"/>
    <x v="7"/>
    <s v="Credit Card"/>
    <d v="2018-10-05T00:00:00"/>
    <x v="150"/>
    <x v="2"/>
    <x v="4"/>
    <x v="1"/>
    <n v="12"/>
    <n v="0"/>
  </r>
  <r>
    <s v="B-26051"/>
    <n v="600"/>
    <n v="-102"/>
    <n v="5"/>
    <x v="0"/>
    <x v="0"/>
    <s v="Debit Card"/>
    <d v="2018-07-03T00:00:00"/>
    <x v="56"/>
    <x v="17"/>
    <x v="21"/>
    <x v="9"/>
    <n v="0"/>
    <n v="-102"/>
  </r>
  <r>
    <s v="B-25636"/>
    <n v="637"/>
    <n v="113"/>
    <n v="5"/>
    <x v="2"/>
    <x v="6"/>
    <s v="UPI"/>
    <d v="2018-04-26T00:00:00"/>
    <x v="315"/>
    <x v="2"/>
    <x v="4"/>
    <x v="0"/>
    <n v="113"/>
    <n v="0"/>
  </r>
  <r>
    <s v="B-25710"/>
    <n v="616"/>
    <n v="-69"/>
    <n v="7"/>
    <x v="1"/>
    <x v="15"/>
    <s v="Debit Card"/>
    <d v="2018-05-07T00:00:00"/>
    <x v="36"/>
    <x v="2"/>
    <x v="2"/>
    <x v="11"/>
    <n v="0"/>
    <n v="-69"/>
  </r>
  <r>
    <s v="B-25656"/>
    <n v="624"/>
    <n v="37"/>
    <n v="2"/>
    <x v="0"/>
    <x v="0"/>
    <s v="Debit Card"/>
    <d v="2018-11-05T00:00:00"/>
    <x v="85"/>
    <x v="2"/>
    <x v="2"/>
    <x v="4"/>
    <n v="37"/>
    <n v="0"/>
  </r>
  <r>
    <s v="B-25919"/>
    <n v="28"/>
    <n v="4"/>
    <n v="1"/>
    <x v="2"/>
    <x v="14"/>
    <s v="COD"/>
    <d v="2018-12-23T00:00:00"/>
    <x v="259"/>
    <x v="6"/>
    <x v="23"/>
    <x v="6"/>
    <n v="4"/>
    <n v="0"/>
  </r>
  <r>
    <s v="B-25781"/>
    <n v="584"/>
    <n v="-444"/>
    <n v="7"/>
    <x v="0"/>
    <x v="3"/>
    <s v="UPI"/>
    <d v="2018-09-14T00:00:00"/>
    <x v="196"/>
    <x v="7"/>
    <x v="9"/>
    <x v="8"/>
    <n v="0"/>
    <n v="-444"/>
  </r>
  <r>
    <s v="B-25899"/>
    <n v="28"/>
    <n v="6"/>
    <n v="4"/>
    <x v="2"/>
    <x v="9"/>
    <s v="COD"/>
    <d v="2018-08-12T00:00:00"/>
    <x v="129"/>
    <x v="1"/>
    <x v="7"/>
    <x v="7"/>
    <n v="6"/>
    <n v="0"/>
  </r>
  <r>
    <s v="B-26093"/>
    <n v="33"/>
    <n v="-1"/>
    <n v="1"/>
    <x v="2"/>
    <x v="6"/>
    <s v="Credit Card"/>
    <d v="2018-03-27T00:00:00"/>
    <x v="3"/>
    <x v="2"/>
    <x v="2"/>
    <x v="3"/>
    <n v="0"/>
    <n v="-1"/>
  </r>
  <r>
    <s v="B-25753"/>
    <n v="27"/>
    <n v="-20"/>
    <n v="2"/>
    <x v="2"/>
    <x v="7"/>
    <s v="COD"/>
    <d v="2018-08-17T00:00:00"/>
    <x v="205"/>
    <x v="1"/>
    <x v="10"/>
    <x v="7"/>
    <n v="0"/>
    <n v="-20"/>
  </r>
  <r>
    <s v="B-25858"/>
    <n v="27"/>
    <n v="5"/>
    <n v="2"/>
    <x v="2"/>
    <x v="9"/>
    <s v="COD"/>
    <d v="2018-11-13T00:00:00"/>
    <x v="137"/>
    <x v="2"/>
    <x v="4"/>
    <x v="4"/>
    <n v="5"/>
    <n v="0"/>
  </r>
  <r>
    <s v="B-25762"/>
    <n v="27"/>
    <n v="4"/>
    <n v="3"/>
    <x v="2"/>
    <x v="9"/>
    <s v="COD"/>
    <d v="2018-08-26T00:00:00"/>
    <x v="58"/>
    <x v="0"/>
    <x v="0"/>
    <x v="7"/>
    <n v="4"/>
    <n v="0"/>
  </r>
  <r>
    <s v="B-25625"/>
    <n v="635"/>
    <n v="-349"/>
    <n v="5"/>
    <x v="2"/>
    <x v="6"/>
    <s v="Debit Card"/>
    <d v="2018-04-23T00:00:00"/>
    <x v="90"/>
    <x v="4"/>
    <x v="5"/>
    <x v="0"/>
    <n v="0"/>
    <n v="-349"/>
  </r>
  <r>
    <s v="B-25857"/>
    <n v="598"/>
    <n v="166"/>
    <n v="4"/>
    <x v="1"/>
    <x v="2"/>
    <s v="UPI"/>
    <d v="2018-10-11T00:00:00"/>
    <x v="57"/>
    <x v="0"/>
    <x v="0"/>
    <x v="1"/>
    <n v="166"/>
    <n v="0"/>
  </r>
  <r>
    <s v="B-25919"/>
    <n v="636"/>
    <n v="-204"/>
    <n v="2"/>
    <x v="0"/>
    <x v="3"/>
    <s v="Debit Card"/>
    <d v="2018-12-23T00:00:00"/>
    <x v="259"/>
    <x v="6"/>
    <x v="23"/>
    <x v="6"/>
    <n v="0"/>
    <n v="-204"/>
  </r>
  <r>
    <s v="B-25864"/>
    <n v="27"/>
    <n v="9"/>
    <n v="2"/>
    <x v="2"/>
    <x v="7"/>
    <s v="COD"/>
    <d v="2018-11-15T00:00:00"/>
    <x v="257"/>
    <x v="2"/>
    <x v="4"/>
    <x v="4"/>
    <n v="9"/>
    <n v="0"/>
  </r>
  <r>
    <s v="B-25698"/>
    <n v="27"/>
    <n v="-6"/>
    <n v="4"/>
    <x v="2"/>
    <x v="7"/>
    <s v="COD"/>
    <d v="2018-06-23T00:00:00"/>
    <x v="133"/>
    <x v="14"/>
    <x v="19"/>
    <x v="5"/>
    <n v="0"/>
    <n v="-6"/>
  </r>
  <r>
    <s v="B-25959"/>
    <n v="637"/>
    <n v="212"/>
    <n v="8"/>
    <x v="0"/>
    <x v="4"/>
    <s v="Debit Card"/>
    <d v="2018-01-18T00:00:00"/>
    <x v="113"/>
    <x v="0"/>
    <x v="0"/>
    <x v="2"/>
    <n v="212"/>
    <n v="0"/>
  </r>
  <r>
    <s v="B-26073"/>
    <n v="290"/>
    <n v="110"/>
    <n v="9"/>
    <x v="2"/>
    <x v="11"/>
    <s v="UPI"/>
    <d v="2018-03-21T00:00:00"/>
    <x v="182"/>
    <x v="0"/>
    <x v="0"/>
    <x v="3"/>
    <n v="110"/>
    <n v="0"/>
  </r>
  <r>
    <s v="B-25649"/>
    <n v="27"/>
    <n v="-25"/>
    <n v="2"/>
    <x v="2"/>
    <x v="11"/>
    <s v="COD"/>
    <d v="2018-05-05T00:00:00"/>
    <x v="319"/>
    <x v="15"/>
    <x v="16"/>
    <x v="11"/>
    <n v="0"/>
    <n v="-25"/>
  </r>
  <r>
    <s v="B-25806"/>
    <n v="632"/>
    <n v="-114"/>
    <n v="4"/>
    <x v="1"/>
    <x v="10"/>
    <s v="UPI"/>
    <d v="2018-06-10T00:00:00"/>
    <x v="320"/>
    <x v="0"/>
    <x v="0"/>
    <x v="5"/>
    <n v="0"/>
    <n v="-114"/>
  </r>
  <r>
    <s v="B-25756"/>
    <n v="643"/>
    <n v="-45"/>
    <n v="2"/>
    <x v="0"/>
    <x v="3"/>
    <s v="Debit Card"/>
    <d v="2018-08-20T00:00:00"/>
    <x v="13"/>
    <x v="2"/>
    <x v="4"/>
    <x v="7"/>
    <n v="0"/>
    <n v="-45"/>
  </r>
  <r>
    <s v="B-26003"/>
    <n v="652"/>
    <n v="13"/>
    <n v="6"/>
    <x v="1"/>
    <x v="15"/>
    <s v="Debit Card"/>
    <d v="2018-08-02T00:00:00"/>
    <x v="34"/>
    <x v="0"/>
    <x v="18"/>
    <x v="7"/>
    <n v="13"/>
    <n v="0"/>
  </r>
  <r>
    <s v="B-25752"/>
    <n v="33"/>
    <n v="-27"/>
    <n v="1"/>
    <x v="1"/>
    <x v="1"/>
    <s v="Credit Card"/>
    <d v="2018-08-14T00:00:00"/>
    <x v="89"/>
    <x v="0"/>
    <x v="0"/>
    <x v="7"/>
    <n v="0"/>
    <n v="-27"/>
  </r>
  <r>
    <s v="B-25783"/>
    <n v="26"/>
    <n v="2"/>
    <n v="2"/>
    <x v="2"/>
    <x v="7"/>
    <s v="COD"/>
    <d v="2018-09-15T00:00:00"/>
    <x v="211"/>
    <x v="0"/>
    <x v="0"/>
    <x v="8"/>
    <n v="2"/>
    <n v="0"/>
  </r>
  <r>
    <s v="B-25802"/>
    <n v="633"/>
    <n v="-633"/>
    <n v="11"/>
    <x v="0"/>
    <x v="13"/>
    <s v="UPI"/>
    <d v="2018-05-10T00:00:00"/>
    <x v="249"/>
    <x v="2"/>
    <x v="4"/>
    <x v="11"/>
    <n v="0"/>
    <n v="-633"/>
  </r>
  <r>
    <s v="B-25881"/>
    <n v="26"/>
    <n v="9"/>
    <n v="2"/>
    <x v="2"/>
    <x v="12"/>
    <s v="COD"/>
    <d v="2018-11-25T00:00:00"/>
    <x v="5"/>
    <x v="1"/>
    <x v="1"/>
    <x v="4"/>
    <n v="9"/>
    <n v="0"/>
  </r>
  <r>
    <s v="B-25898"/>
    <n v="191"/>
    <n v="93"/>
    <n v="4"/>
    <x v="2"/>
    <x v="16"/>
    <s v="UPI"/>
    <d v="2018-07-12T00:00:00"/>
    <x v="76"/>
    <x v="6"/>
    <x v="23"/>
    <x v="9"/>
    <n v="93"/>
    <n v="0"/>
  </r>
  <r>
    <s v="B-25696"/>
    <n v="887"/>
    <n v="80"/>
    <n v="3"/>
    <x v="0"/>
    <x v="3"/>
    <s v="UPI"/>
    <d v="2018-06-21T00:00:00"/>
    <x v="6"/>
    <x v="3"/>
    <x v="3"/>
    <x v="5"/>
    <n v="80"/>
    <n v="0"/>
  </r>
  <r>
    <s v="B-25826"/>
    <n v="637"/>
    <n v="261"/>
    <n v="2"/>
    <x v="0"/>
    <x v="3"/>
    <s v="COD"/>
    <d v="2018-10-22T00:00:00"/>
    <x v="321"/>
    <x v="2"/>
    <x v="4"/>
    <x v="1"/>
    <n v="261"/>
    <n v="0"/>
  </r>
  <r>
    <s v="B-25745"/>
    <n v="670"/>
    <n v="15"/>
    <n v="5"/>
    <x v="1"/>
    <x v="2"/>
    <s v="Debit Card"/>
    <d v="2018-09-08T00:00:00"/>
    <x v="181"/>
    <x v="7"/>
    <x v="9"/>
    <x v="8"/>
    <n v="15"/>
    <n v="0"/>
  </r>
  <r>
    <s v="B-25943"/>
    <n v="26"/>
    <n v="7"/>
    <n v="4"/>
    <x v="2"/>
    <x v="7"/>
    <s v="COD"/>
    <d v="2018-09-01T00:00:00"/>
    <x v="45"/>
    <x v="7"/>
    <x v="9"/>
    <x v="8"/>
    <n v="7"/>
    <n v="0"/>
  </r>
  <r>
    <s v="B-26051"/>
    <n v="676"/>
    <n v="195"/>
    <n v="5"/>
    <x v="1"/>
    <x v="2"/>
    <s v="Debit Card"/>
    <d v="2018-07-03T00:00:00"/>
    <x v="56"/>
    <x v="17"/>
    <x v="21"/>
    <x v="9"/>
    <n v="195"/>
    <n v="0"/>
  </r>
  <r>
    <s v="B-25624"/>
    <n v="26"/>
    <n v="12"/>
    <n v="3"/>
    <x v="2"/>
    <x v="7"/>
    <s v="COD"/>
    <d v="2018-04-22T00:00:00"/>
    <x v="35"/>
    <x v="3"/>
    <x v="3"/>
    <x v="0"/>
    <n v="12"/>
    <n v="0"/>
  </r>
  <r>
    <s v="B-25723"/>
    <n v="26"/>
    <n v="-24"/>
    <n v="1"/>
    <x v="2"/>
    <x v="11"/>
    <s v="COD"/>
    <d v="2018-07-18T00:00:00"/>
    <x v="39"/>
    <x v="2"/>
    <x v="4"/>
    <x v="9"/>
    <n v="0"/>
    <n v="-24"/>
  </r>
  <r>
    <s v="B-26052"/>
    <n v="25"/>
    <n v="7"/>
    <n v="2"/>
    <x v="2"/>
    <x v="11"/>
    <s v="COD"/>
    <d v="2018-08-03T00:00:00"/>
    <x v="84"/>
    <x v="3"/>
    <x v="3"/>
    <x v="7"/>
    <n v="7"/>
    <n v="0"/>
  </r>
  <r>
    <s v="B-25603"/>
    <n v="24"/>
    <n v="-30"/>
    <n v="1"/>
    <x v="1"/>
    <x v="1"/>
    <s v="COD"/>
    <d v="2018-03-04T00:00:00"/>
    <x v="106"/>
    <x v="0"/>
    <x v="18"/>
    <x v="3"/>
    <n v="0"/>
    <n v="-30"/>
  </r>
  <r>
    <s v="B-25983"/>
    <n v="32"/>
    <n v="-12"/>
    <n v="1"/>
    <x v="1"/>
    <x v="1"/>
    <s v="Credit Card"/>
    <d v="2018-01-30T00:00:00"/>
    <x v="164"/>
    <x v="8"/>
    <x v="11"/>
    <x v="2"/>
    <n v="0"/>
    <n v="-12"/>
  </r>
  <r>
    <s v="B-25650"/>
    <n v="31"/>
    <n v="-2"/>
    <n v="2"/>
    <x v="2"/>
    <x v="6"/>
    <s v="Credit Card"/>
    <d v="2018-06-05T00:00:00"/>
    <x v="95"/>
    <x v="2"/>
    <x v="4"/>
    <x v="5"/>
    <n v="0"/>
    <n v="-2"/>
  </r>
  <r>
    <s v="B-25656"/>
    <n v="651"/>
    <n v="169"/>
    <n v="5"/>
    <x v="0"/>
    <x v="3"/>
    <s v="COD"/>
    <d v="2018-11-05T00:00:00"/>
    <x v="85"/>
    <x v="2"/>
    <x v="2"/>
    <x v="4"/>
    <n v="169"/>
    <n v="0"/>
  </r>
  <r>
    <s v="B-26018"/>
    <n v="326"/>
    <n v="107"/>
    <n v="3"/>
    <x v="1"/>
    <x v="15"/>
    <s v="UPI"/>
    <d v="2018-02-14T00:00:00"/>
    <x v="55"/>
    <x v="14"/>
    <x v="19"/>
    <x v="10"/>
    <n v="107"/>
    <n v="0"/>
  </r>
  <r>
    <s v="B-25783"/>
    <n v="30"/>
    <n v="-6"/>
    <n v="2"/>
    <x v="2"/>
    <x v="7"/>
    <s v="UPI"/>
    <d v="2018-09-15T00:00:00"/>
    <x v="211"/>
    <x v="0"/>
    <x v="0"/>
    <x v="8"/>
    <n v="0"/>
    <n v="-6"/>
  </r>
  <r>
    <s v="B-25951"/>
    <n v="30"/>
    <n v="5"/>
    <n v="2"/>
    <x v="2"/>
    <x v="8"/>
    <s v="UPI"/>
    <d v="2018-01-13T00:00:00"/>
    <x v="130"/>
    <x v="17"/>
    <x v="21"/>
    <x v="2"/>
    <n v="5"/>
    <n v="0"/>
  </r>
  <r>
    <s v="B-25974"/>
    <n v="662"/>
    <n v="240"/>
    <n v="2"/>
    <x v="1"/>
    <x v="2"/>
    <s v="COD"/>
    <d v="2018-01-25T00:00:00"/>
    <x v="322"/>
    <x v="6"/>
    <x v="23"/>
    <x v="2"/>
    <n v="240"/>
    <n v="0"/>
  </r>
  <r>
    <s v="B-25754"/>
    <n v="30"/>
    <n v="-23"/>
    <n v="2"/>
    <x v="2"/>
    <x v="6"/>
    <s v="UPI"/>
    <d v="2018-08-18T00:00:00"/>
    <x v="29"/>
    <x v="12"/>
    <x v="15"/>
    <x v="7"/>
    <n v="0"/>
    <n v="-23"/>
  </r>
  <r>
    <s v="B-26073"/>
    <n v="29"/>
    <n v="9"/>
    <n v="3"/>
    <x v="2"/>
    <x v="6"/>
    <s v="UPI"/>
    <d v="2018-03-21T00:00:00"/>
    <x v="182"/>
    <x v="0"/>
    <x v="0"/>
    <x v="3"/>
    <n v="9"/>
    <n v="0"/>
  </r>
  <r>
    <s v="B-25796"/>
    <n v="28"/>
    <n v="1"/>
    <n v="1"/>
    <x v="0"/>
    <x v="13"/>
    <s v="UPI"/>
    <d v="2018-09-24T00:00:00"/>
    <x v="119"/>
    <x v="2"/>
    <x v="4"/>
    <x v="8"/>
    <n v="1"/>
    <n v="0"/>
  </r>
  <r>
    <s v="B-25653"/>
    <n v="28"/>
    <n v="-3"/>
    <n v="2"/>
    <x v="2"/>
    <x v="6"/>
    <s v="UPI"/>
    <d v="2018-08-05T00:00:00"/>
    <x v="80"/>
    <x v="5"/>
    <x v="6"/>
    <x v="7"/>
    <n v="0"/>
    <n v="-3"/>
  </r>
  <r>
    <s v="B-25884"/>
    <n v="24"/>
    <n v="2"/>
    <n v="4"/>
    <x v="2"/>
    <x v="7"/>
    <s v="COD"/>
    <d v="2018-11-28T00:00:00"/>
    <x v="323"/>
    <x v="2"/>
    <x v="4"/>
    <x v="4"/>
    <n v="2"/>
    <n v="0"/>
  </r>
  <r>
    <s v="B-25650"/>
    <n v="28"/>
    <n v="-26"/>
    <n v="2"/>
    <x v="2"/>
    <x v="11"/>
    <s v="UPI"/>
    <d v="2018-06-05T00:00:00"/>
    <x v="95"/>
    <x v="2"/>
    <x v="4"/>
    <x v="5"/>
    <n v="0"/>
    <n v="-26"/>
  </r>
  <r>
    <s v="B-26045"/>
    <n v="27"/>
    <n v="5"/>
    <n v="1"/>
    <x v="2"/>
    <x v="11"/>
    <s v="UPI"/>
    <d v="2018-03-03T00:00:00"/>
    <x v="186"/>
    <x v="5"/>
    <x v="6"/>
    <x v="3"/>
    <n v="5"/>
    <n v="0"/>
  </r>
  <r>
    <s v="B-25672"/>
    <n v="27"/>
    <n v="-15"/>
    <n v="1"/>
    <x v="2"/>
    <x v="11"/>
    <s v="UPI"/>
    <d v="2018-05-28T00:00:00"/>
    <x v="324"/>
    <x v="9"/>
    <x v="12"/>
    <x v="11"/>
    <n v="0"/>
    <n v="-15"/>
  </r>
  <r>
    <s v="B-25949"/>
    <n v="24"/>
    <n v="11"/>
    <n v="3"/>
    <x v="2"/>
    <x v="7"/>
    <s v="COD"/>
    <d v="2018-01-13T00:00:00"/>
    <x v="258"/>
    <x v="2"/>
    <x v="4"/>
    <x v="2"/>
    <n v="11"/>
    <n v="0"/>
  </r>
  <r>
    <s v="B-25733"/>
    <n v="23"/>
    <n v="-6"/>
    <n v="4"/>
    <x v="2"/>
    <x v="7"/>
    <s v="COD"/>
    <d v="2018-07-28T00:00:00"/>
    <x v="191"/>
    <x v="2"/>
    <x v="4"/>
    <x v="9"/>
    <n v="0"/>
    <n v="-6"/>
  </r>
  <r>
    <s v="B-25697"/>
    <n v="322"/>
    <n v="193"/>
    <n v="5"/>
    <x v="0"/>
    <x v="3"/>
    <s v="COD"/>
    <d v="2018-06-22T00:00:00"/>
    <x v="66"/>
    <x v="4"/>
    <x v="5"/>
    <x v="5"/>
    <n v="193"/>
    <n v="0"/>
  </r>
  <r>
    <s v="B-25893"/>
    <n v="688"/>
    <n v="-103"/>
    <n v="6"/>
    <x v="0"/>
    <x v="13"/>
    <s v="Debit Card"/>
    <d v="2018-04-12T00:00:00"/>
    <x v="4"/>
    <x v="1"/>
    <x v="1"/>
    <x v="0"/>
    <n v="0"/>
    <n v="-103"/>
  </r>
  <r>
    <s v="B-25802"/>
    <n v="23"/>
    <n v="-3"/>
    <n v="1"/>
    <x v="2"/>
    <x v="16"/>
    <s v="COD"/>
    <d v="2018-05-10T00:00:00"/>
    <x v="249"/>
    <x v="2"/>
    <x v="4"/>
    <x v="11"/>
    <n v="0"/>
    <n v="-3"/>
  </r>
  <r>
    <s v="B-25961"/>
    <n v="26"/>
    <n v="3"/>
    <n v="3"/>
    <x v="2"/>
    <x v="9"/>
    <s v="UPI"/>
    <d v="2018-01-18T00:00:00"/>
    <x v="154"/>
    <x v="7"/>
    <x v="9"/>
    <x v="2"/>
    <n v="3"/>
    <n v="0"/>
  </r>
  <r>
    <s v="B-25751"/>
    <n v="68"/>
    <n v="-56"/>
    <n v="2"/>
    <x v="0"/>
    <x v="4"/>
    <s v="COD"/>
    <d v="2018-08-14T00:00:00"/>
    <x v="188"/>
    <x v="2"/>
    <x v="4"/>
    <x v="7"/>
    <n v="0"/>
    <n v="-56"/>
  </r>
  <r>
    <s v="B-25814"/>
    <n v="462"/>
    <n v="169"/>
    <n v="4"/>
    <x v="2"/>
    <x v="6"/>
    <s v="COD"/>
    <d v="2018-10-10T00:00:00"/>
    <x v="252"/>
    <x v="0"/>
    <x v="0"/>
    <x v="1"/>
    <n v="169"/>
    <n v="0"/>
  </r>
  <r>
    <s v="B-25702"/>
    <n v="941"/>
    <n v="203"/>
    <n v="3"/>
    <x v="1"/>
    <x v="10"/>
    <s v="UPI"/>
    <d v="2018-06-27T00:00:00"/>
    <x v="305"/>
    <x v="2"/>
    <x v="4"/>
    <x v="5"/>
    <n v="203"/>
    <n v="0"/>
  </r>
  <r>
    <s v="B-25896"/>
    <n v="23"/>
    <n v="4"/>
    <n v="2"/>
    <x v="2"/>
    <x v="9"/>
    <s v="COD"/>
    <d v="2018-05-12T00:00:00"/>
    <x v="140"/>
    <x v="2"/>
    <x v="4"/>
    <x v="11"/>
    <n v="4"/>
    <n v="0"/>
  </r>
  <r>
    <s v="B-25969"/>
    <n v="720"/>
    <n v="43"/>
    <n v="2"/>
    <x v="0"/>
    <x v="3"/>
    <s v="UPI"/>
    <d v="2018-01-21T00:00:00"/>
    <x v="289"/>
    <x v="7"/>
    <x v="17"/>
    <x v="2"/>
    <n v="43"/>
    <n v="0"/>
  </r>
  <r>
    <s v="B-25778"/>
    <n v="724"/>
    <n v="-447"/>
    <n v="4"/>
    <x v="0"/>
    <x v="0"/>
    <s v="UPI"/>
    <d v="2018-11-09T00:00:00"/>
    <x v="27"/>
    <x v="2"/>
    <x v="4"/>
    <x v="4"/>
    <n v="0"/>
    <n v="-447"/>
  </r>
  <r>
    <s v="B-25859"/>
    <n v="724"/>
    <n v="253"/>
    <n v="2"/>
    <x v="1"/>
    <x v="2"/>
    <s v="UPI"/>
    <d v="2018-11-14T00:00:00"/>
    <x v="325"/>
    <x v="0"/>
    <x v="0"/>
    <x v="4"/>
    <n v="253"/>
    <n v="0"/>
  </r>
  <r>
    <s v="B-25810"/>
    <n v="26"/>
    <n v="10"/>
    <n v="4"/>
    <x v="2"/>
    <x v="7"/>
    <s v="UPI"/>
    <d v="2018-10-10T00:00:00"/>
    <x v="50"/>
    <x v="13"/>
    <x v="16"/>
    <x v="1"/>
    <n v="10"/>
    <n v="0"/>
  </r>
  <r>
    <s v="B-25616"/>
    <n v="22"/>
    <n v="-2"/>
    <n v="3"/>
    <x v="2"/>
    <x v="7"/>
    <s v="COD"/>
    <d v="2018-04-15T00:00:00"/>
    <x v="72"/>
    <x v="16"/>
    <x v="20"/>
    <x v="0"/>
    <n v="0"/>
    <n v="-2"/>
  </r>
  <r>
    <s v="B-25633"/>
    <n v="711"/>
    <n v="-8"/>
    <n v="4"/>
    <x v="2"/>
    <x v="6"/>
    <s v="Debit Card"/>
    <d v="2018-04-26T00:00:00"/>
    <x v="139"/>
    <x v="18"/>
    <x v="24"/>
    <x v="0"/>
    <n v="0"/>
    <n v="-8"/>
  </r>
  <r>
    <s v="B-25753"/>
    <n v="107"/>
    <n v="31"/>
    <n v="5"/>
    <x v="2"/>
    <x v="14"/>
    <s v="COD"/>
    <d v="2018-08-17T00:00:00"/>
    <x v="205"/>
    <x v="1"/>
    <x v="10"/>
    <x v="7"/>
    <n v="31"/>
    <n v="0"/>
  </r>
  <r>
    <s v="B-25764"/>
    <n v="765"/>
    <n v="-153"/>
    <n v="2"/>
    <x v="0"/>
    <x v="4"/>
    <s v="Debit Card"/>
    <d v="2018-08-28T00:00:00"/>
    <x v="231"/>
    <x v="2"/>
    <x v="2"/>
    <x v="7"/>
    <n v="0"/>
    <n v="-153"/>
  </r>
  <r>
    <s v="B-25864"/>
    <n v="22"/>
    <n v="8"/>
    <n v="2"/>
    <x v="2"/>
    <x v="12"/>
    <s v="COD"/>
    <d v="2018-11-15T00:00:00"/>
    <x v="257"/>
    <x v="2"/>
    <x v="4"/>
    <x v="4"/>
    <n v="8"/>
    <n v="0"/>
  </r>
  <r>
    <s v="B-25725"/>
    <n v="26"/>
    <n v="-5"/>
    <n v="2"/>
    <x v="2"/>
    <x v="11"/>
    <s v="UPI"/>
    <d v="2018-07-20T00:00:00"/>
    <x v="276"/>
    <x v="5"/>
    <x v="6"/>
    <x v="9"/>
    <n v="0"/>
    <n v="-5"/>
  </r>
  <r>
    <s v="B-25858"/>
    <n v="22"/>
    <n v="8"/>
    <n v="3"/>
    <x v="2"/>
    <x v="7"/>
    <s v="COD"/>
    <d v="2018-11-13T00:00:00"/>
    <x v="137"/>
    <x v="2"/>
    <x v="4"/>
    <x v="4"/>
    <n v="8"/>
    <n v="0"/>
  </r>
  <r>
    <s v="B-25817"/>
    <n v="743"/>
    <n v="89"/>
    <n v="5"/>
    <x v="0"/>
    <x v="3"/>
    <s v="UPI"/>
    <d v="2018-10-13T00:00:00"/>
    <x v="326"/>
    <x v="2"/>
    <x v="4"/>
    <x v="1"/>
    <n v="89"/>
    <n v="0"/>
  </r>
  <r>
    <s v="B-25703"/>
    <n v="22"/>
    <n v="-15"/>
    <n v="4"/>
    <x v="2"/>
    <x v="8"/>
    <s v="COD"/>
    <d v="2018-06-28T00:00:00"/>
    <x v="10"/>
    <x v="0"/>
    <x v="0"/>
    <x v="5"/>
    <n v="0"/>
    <n v="-15"/>
  </r>
  <r>
    <s v="B-25610"/>
    <n v="781"/>
    <n v="594"/>
    <n v="6"/>
    <x v="0"/>
    <x v="3"/>
    <s v="Debit Card"/>
    <d v="2018-09-04T00:00:00"/>
    <x v="190"/>
    <x v="12"/>
    <x v="15"/>
    <x v="8"/>
    <n v="594"/>
    <n v="0"/>
  </r>
  <r>
    <s v="B-25652"/>
    <n v="25"/>
    <n v="-2"/>
    <n v="5"/>
    <x v="2"/>
    <x v="7"/>
    <s v="UPI"/>
    <d v="2018-08-05T00:00:00"/>
    <x v="97"/>
    <x v="16"/>
    <x v="20"/>
    <x v="7"/>
    <n v="0"/>
    <n v="-2"/>
  </r>
  <r>
    <s v="B-25891"/>
    <n v="25"/>
    <n v="2"/>
    <n v="2"/>
    <x v="2"/>
    <x v="7"/>
    <s v="UPI"/>
    <d v="2018-04-12T00:00:00"/>
    <x v="170"/>
    <x v="0"/>
    <x v="0"/>
    <x v="0"/>
    <n v="2"/>
    <n v="0"/>
  </r>
  <r>
    <s v="B-25764"/>
    <n v="119"/>
    <n v="43"/>
    <n v="5"/>
    <x v="2"/>
    <x v="14"/>
    <s v="COD"/>
    <d v="2018-08-28T00:00:00"/>
    <x v="231"/>
    <x v="2"/>
    <x v="2"/>
    <x v="7"/>
    <n v="43"/>
    <n v="0"/>
  </r>
  <r>
    <s v="B-25664"/>
    <n v="785"/>
    <n v="52"/>
    <n v="2"/>
    <x v="0"/>
    <x v="4"/>
    <s v="Debit Card"/>
    <d v="2018-05-20T00:00:00"/>
    <x v="176"/>
    <x v="12"/>
    <x v="15"/>
    <x v="11"/>
    <n v="52"/>
    <n v="0"/>
  </r>
  <r>
    <s v="B-25645"/>
    <n v="183"/>
    <n v="-66"/>
    <n v="5"/>
    <x v="0"/>
    <x v="4"/>
    <s v="UPI"/>
    <d v="2018-01-05T00:00:00"/>
    <x v="185"/>
    <x v="0"/>
    <x v="0"/>
    <x v="2"/>
    <n v="0"/>
    <n v="-66"/>
  </r>
  <r>
    <s v="B-26008"/>
    <n v="22"/>
    <n v="4"/>
    <n v="1"/>
    <x v="2"/>
    <x v="11"/>
    <s v="COD"/>
    <d v="2018-09-02T00:00:00"/>
    <x v="226"/>
    <x v="14"/>
    <x v="19"/>
    <x v="8"/>
    <n v="4"/>
    <n v="0"/>
  </r>
  <r>
    <s v="B-26061"/>
    <n v="642"/>
    <n v="180"/>
    <n v="5"/>
    <x v="2"/>
    <x v="6"/>
    <s v="COD"/>
    <d v="2018-03-14T00:00:00"/>
    <x v="71"/>
    <x v="0"/>
    <x v="0"/>
    <x v="3"/>
    <n v="180"/>
    <n v="0"/>
  </r>
  <r>
    <s v="B-25781"/>
    <n v="767"/>
    <n v="-353"/>
    <n v="5"/>
    <x v="2"/>
    <x v="5"/>
    <s v="COD"/>
    <d v="2018-09-14T00:00:00"/>
    <x v="196"/>
    <x v="7"/>
    <x v="9"/>
    <x v="8"/>
    <n v="0"/>
    <n v="-353"/>
  </r>
  <r>
    <s v="B-25999"/>
    <n v="770"/>
    <n v="323"/>
    <n v="3"/>
    <x v="0"/>
    <x v="13"/>
    <s v="COD"/>
    <d v="2018-05-02T00:00:00"/>
    <x v="207"/>
    <x v="8"/>
    <x v="11"/>
    <x v="11"/>
    <n v="323"/>
    <n v="0"/>
  </r>
  <r>
    <s v="B-25783"/>
    <n v="21"/>
    <n v="-17"/>
    <n v="3"/>
    <x v="2"/>
    <x v="16"/>
    <s v="COD"/>
    <d v="2018-09-15T00:00:00"/>
    <x v="211"/>
    <x v="0"/>
    <x v="0"/>
    <x v="8"/>
    <n v="0"/>
    <n v="-17"/>
  </r>
  <r>
    <s v="B-25800"/>
    <n v="21"/>
    <n v="-6"/>
    <n v="3"/>
    <x v="2"/>
    <x v="12"/>
    <s v="COD"/>
    <d v="2018-01-10T00:00:00"/>
    <x v="228"/>
    <x v="2"/>
    <x v="2"/>
    <x v="2"/>
    <n v="0"/>
    <n v="-6"/>
  </r>
  <r>
    <s v="B-26093"/>
    <n v="492"/>
    <n v="187"/>
    <n v="2"/>
    <x v="0"/>
    <x v="13"/>
    <s v="UPI"/>
    <d v="2018-03-27T00:00:00"/>
    <x v="3"/>
    <x v="2"/>
    <x v="2"/>
    <x v="3"/>
    <n v="187"/>
    <n v="0"/>
  </r>
  <r>
    <s v="B-25638"/>
    <n v="816"/>
    <n v="-96"/>
    <n v="3"/>
    <x v="0"/>
    <x v="3"/>
    <s v="Debit Card"/>
    <d v="2018-04-26T00:00:00"/>
    <x v="30"/>
    <x v="2"/>
    <x v="2"/>
    <x v="0"/>
    <n v="0"/>
    <n v="-96"/>
  </r>
  <r>
    <s v="B-26026"/>
    <n v="25"/>
    <n v="2"/>
    <n v="3"/>
    <x v="2"/>
    <x v="8"/>
    <s v="Credit Card"/>
    <d v="2018-02-19T00:00:00"/>
    <x v="72"/>
    <x v="16"/>
    <x v="20"/>
    <x v="10"/>
    <n v="2"/>
    <n v="0"/>
  </r>
  <r>
    <s v="B-25902"/>
    <n v="802"/>
    <n v="120"/>
    <n v="7"/>
    <x v="0"/>
    <x v="13"/>
    <s v="COD"/>
    <d v="2018-10-12T00:00:00"/>
    <x v="215"/>
    <x v="2"/>
    <x v="4"/>
    <x v="1"/>
    <n v="120"/>
    <n v="0"/>
  </r>
  <r>
    <s v="B-25968"/>
    <n v="811"/>
    <n v="154"/>
    <n v="7"/>
    <x v="0"/>
    <x v="13"/>
    <s v="UPI"/>
    <d v="2018-01-21T00:00:00"/>
    <x v="327"/>
    <x v="13"/>
    <x v="22"/>
    <x v="2"/>
    <n v="154"/>
    <n v="0"/>
  </r>
  <r>
    <s v="B-26099"/>
    <n v="835"/>
    <n v="267"/>
    <n v="5"/>
    <x v="0"/>
    <x v="4"/>
    <s v="Debit Card"/>
    <d v="2018-03-30T00:00:00"/>
    <x v="300"/>
    <x v="2"/>
    <x v="4"/>
    <x v="3"/>
    <n v="267"/>
    <n v="0"/>
  </r>
  <r>
    <s v="B-25699"/>
    <n v="21"/>
    <n v="-5"/>
    <n v="1"/>
    <x v="0"/>
    <x v="13"/>
    <s v="COD"/>
    <d v="2018-06-24T00:00:00"/>
    <x v="199"/>
    <x v="1"/>
    <x v="10"/>
    <x v="5"/>
    <n v="0"/>
    <n v="-5"/>
  </r>
  <r>
    <s v="B-26076"/>
    <n v="450"/>
    <n v="-190"/>
    <n v="4"/>
    <x v="1"/>
    <x v="2"/>
    <s v="COD"/>
    <d v="2018-03-21T00:00:00"/>
    <x v="106"/>
    <x v="0"/>
    <x v="18"/>
    <x v="3"/>
    <n v="0"/>
    <n v="-190"/>
  </r>
  <r>
    <s v="B-25793"/>
    <n v="24"/>
    <n v="-1"/>
    <n v="4"/>
    <x v="2"/>
    <x v="9"/>
    <s v="Credit Card"/>
    <d v="2018-09-24T00:00:00"/>
    <x v="216"/>
    <x v="0"/>
    <x v="0"/>
    <x v="8"/>
    <n v="0"/>
    <n v="-1"/>
  </r>
  <r>
    <s v="B-25671"/>
    <n v="832"/>
    <n v="0"/>
    <n v="3"/>
    <x v="2"/>
    <x v="5"/>
    <s v="UPI"/>
    <d v="2018-05-27T00:00:00"/>
    <x v="198"/>
    <x v="5"/>
    <x v="6"/>
    <x v="11"/>
    <n v="0"/>
    <n v="0"/>
  </r>
  <r>
    <s v="B-26040"/>
    <n v="833"/>
    <n v="93"/>
    <n v="3"/>
    <x v="2"/>
    <x v="5"/>
    <s v="UPI"/>
    <d v="2018-02-26T00:00:00"/>
    <x v="168"/>
    <x v="13"/>
    <x v="16"/>
    <x v="10"/>
    <n v="93"/>
    <n v="0"/>
  </r>
  <r>
    <s v="B-26059"/>
    <n v="20"/>
    <n v="6"/>
    <n v="1"/>
    <x v="2"/>
    <x v="14"/>
    <s v="COD"/>
    <d v="2018-12-03T00:00:00"/>
    <x v="319"/>
    <x v="15"/>
    <x v="16"/>
    <x v="6"/>
    <n v="6"/>
    <n v="0"/>
  </r>
  <r>
    <s v="B-25725"/>
    <n v="23"/>
    <n v="-5"/>
    <n v="7"/>
    <x v="2"/>
    <x v="7"/>
    <s v="Credit Card"/>
    <d v="2018-07-20T00:00:00"/>
    <x v="276"/>
    <x v="5"/>
    <x v="6"/>
    <x v="9"/>
    <n v="0"/>
    <n v="-5"/>
  </r>
  <r>
    <s v="B-25855"/>
    <n v="550"/>
    <n v="-242"/>
    <n v="5"/>
    <x v="1"/>
    <x v="15"/>
    <s v="UPI"/>
    <d v="2018-08-11T00:00:00"/>
    <x v="124"/>
    <x v="0"/>
    <x v="18"/>
    <x v="7"/>
    <n v="0"/>
    <n v="-242"/>
  </r>
  <r>
    <s v="B-25738"/>
    <n v="148"/>
    <n v="-91"/>
    <n v="2"/>
    <x v="0"/>
    <x v="4"/>
    <s v="COD"/>
    <d v="2018-02-08T00:00:00"/>
    <x v="121"/>
    <x v="13"/>
    <x v="16"/>
    <x v="10"/>
    <n v="0"/>
    <n v="-91"/>
  </r>
  <r>
    <s v="B-25899"/>
    <n v="846"/>
    <n v="9"/>
    <n v="2"/>
    <x v="1"/>
    <x v="1"/>
    <s v="Debit Card"/>
    <d v="2018-08-12T00:00:00"/>
    <x v="129"/>
    <x v="1"/>
    <x v="7"/>
    <x v="7"/>
    <n v="9"/>
    <n v="0"/>
  </r>
  <r>
    <s v="B-25608"/>
    <n v="856"/>
    <n v="385"/>
    <n v="6"/>
    <x v="0"/>
    <x v="3"/>
    <s v="COD"/>
    <d v="2018-08-04T00:00:00"/>
    <x v="55"/>
    <x v="14"/>
    <x v="19"/>
    <x v="7"/>
    <n v="385"/>
    <n v="0"/>
  </r>
  <r>
    <s v="B-25904"/>
    <n v="871"/>
    <n v="131"/>
    <n v="2"/>
    <x v="1"/>
    <x v="2"/>
    <s v="UPI"/>
    <d v="2018-10-12T00:00:00"/>
    <x v="252"/>
    <x v="8"/>
    <x v="11"/>
    <x v="1"/>
    <n v="131"/>
    <n v="0"/>
  </r>
  <r>
    <s v="B-26056"/>
    <n v="19"/>
    <n v="-18"/>
    <n v="4"/>
    <x v="2"/>
    <x v="8"/>
    <s v="COD"/>
    <d v="2018-10-03T00:00:00"/>
    <x v="156"/>
    <x v="12"/>
    <x v="15"/>
    <x v="1"/>
    <n v="0"/>
    <n v="-18"/>
  </r>
  <r>
    <s v="B-25669"/>
    <n v="610"/>
    <n v="-66"/>
    <n v="2"/>
    <x v="1"/>
    <x v="10"/>
    <s v="COD"/>
    <d v="2018-05-25T00:00:00"/>
    <x v="328"/>
    <x v="18"/>
    <x v="24"/>
    <x v="11"/>
    <n v="0"/>
    <n v="-66"/>
  </r>
  <r>
    <s v="B-25638"/>
    <n v="880"/>
    <n v="97"/>
    <n v="8"/>
    <x v="1"/>
    <x v="15"/>
    <s v="Debit Card"/>
    <d v="2018-04-26T00:00:00"/>
    <x v="30"/>
    <x v="2"/>
    <x v="2"/>
    <x v="0"/>
    <n v="97"/>
    <n v="0"/>
  </r>
  <r>
    <s v="B-25953"/>
    <n v="22"/>
    <n v="-8"/>
    <n v="4"/>
    <x v="2"/>
    <x v="7"/>
    <s v="Credit Card"/>
    <d v="2018-01-14T00:00:00"/>
    <x v="93"/>
    <x v="9"/>
    <x v="12"/>
    <x v="2"/>
    <n v="0"/>
    <n v="-8"/>
  </r>
  <r>
    <s v="B-25841"/>
    <n v="22"/>
    <n v="11"/>
    <n v="2"/>
    <x v="2"/>
    <x v="9"/>
    <s v="Credit Card"/>
    <d v="2018-01-11T00:00:00"/>
    <x v="329"/>
    <x v="2"/>
    <x v="4"/>
    <x v="2"/>
    <n v="11"/>
    <n v="0"/>
  </r>
  <r>
    <s v="B-26071"/>
    <n v="21"/>
    <n v="4"/>
    <n v="3"/>
    <x v="2"/>
    <x v="7"/>
    <s v="Credit Card"/>
    <d v="2018-03-19T00:00:00"/>
    <x v="206"/>
    <x v="4"/>
    <x v="5"/>
    <x v="3"/>
    <n v="4"/>
    <n v="0"/>
  </r>
  <r>
    <s v="B-25793"/>
    <n v="18"/>
    <n v="1"/>
    <n v="3"/>
    <x v="2"/>
    <x v="7"/>
    <s v="COD"/>
    <d v="2018-09-24T00:00:00"/>
    <x v="216"/>
    <x v="0"/>
    <x v="0"/>
    <x v="8"/>
    <n v="1"/>
    <n v="0"/>
  </r>
  <r>
    <s v="B-25813"/>
    <n v="911"/>
    <n v="202"/>
    <n v="7"/>
    <x v="1"/>
    <x v="1"/>
    <s v="COD"/>
    <d v="2018-10-10T00:00:00"/>
    <x v="330"/>
    <x v="2"/>
    <x v="4"/>
    <x v="1"/>
    <n v="202"/>
    <n v="0"/>
  </r>
  <r>
    <s v="B-26010"/>
    <n v="18"/>
    <n v="2"/>
    <n v="3"/>
    <x v="2"/>
    <x v="7"/>
    <s v="COD"/>
    <d v="2018-11-02T00:00:00"/>
    <x v="210"/>
    <x v="12"/>
    <x v="15"/>
    <x v="4"/>
    <n v="2"/>
    <n v="0"/>
  </r>
  <r>
    <s v="B-25825"/>
    <n v="911"/>
    <n v="355"/>
    <n v="5"/>
    <x v="0"/>
    <x v="4"/>
    <s v="Debit Card"/>
    <d v="2018-10-21T00:00:00"/>
    <x v="181"/>
    <x v="0"/>
    <x v="0"/>
    <x v="1"/>
    <n v="355"/>
    <n v="0"/>
  </r>
  <r>
    <s v="B-25630"/>
    <n v="143"/>
    <n v="-129"/>
    <n v="2"/>
    <x v="0"/>
    <x v="4"/>
    <s v="COD"/>
    <d v="2018-04-24T00:00:00"/>
    <x v="168"/>
    <x v="13"/>
    <x v="16"/>
    <x v="0"/>
    <n v="0"/>
    <n v="-129"/>
  </r>
  <r>
    <s v="B-25986"/>
    <n v="918"/>
    <n v="22"/>
    <n v="9"/>
    <x v="0"/>
    <x v="0"/>
    <s v="COD"/>
    <d v="2018-01-31T00:00:00"/>
    <x v="92"/>
    <x v="6"/>
    <x v="23"/>
    <x v="2"/>
    <n v="22"/>
    <n v="0"/>
  </r>
  <r>
    <s v="B-25650"/>
    <n v="925"/>
    <n v="-447"/>
    <n v="5"/>
    <x v="0"/>
    <x v="0"/>
    <s v="COD"/>
    <d v="2018-06-05T00:00:00"/>
    <x v="95"/>
    <x v="2"/>
    <x v="4"/>
    <x v="5"/>
    <n v="0"/>
    <n v="-447"/>
  </r>
  <r>
    <s v="B-26078"/>
    <n v="17"/>
    <n v="8"/>
    <n v="2"/>
    <x v="2"/>
    <x v="9"/>
    <s v="COD"/>
    <d v="2018-03-22T00:00:00"/>
    <x v="127"/>
    <x v="17"/>
    <x v="21"/>
    <x v="3"/>
    <n v="8"/>
    <n v="0"/>
  </r>
  <r>
    <s v="B-25890"/>
    <n v="465"/>
    <n v="207"/>
    <n v="9"/>
    <x v="2"/>
    <x v="6"/>
    <s v="COD"/>
    <d v="2018-04-12T00:00:00"/>
    <x v="331"/>
    <x v="2"/>
    <x v="4"/>
    <x v="0"/>
    <n v="207"/>
    <n v="0"/>
  </r>
  <r>
    <s v="B-25691"/>
    <n v="17"/>
    <n v="-9"/>
    <n v="3"/>
    <x v="2"/>
    <x v="11"/>
    <s v="COD"/>
    <d v="2018-06-16T00:00:00"/>
    <x v="107"/>
    <x v="2"/>
    <x v="4"/>
    <x v="5"/>
    <n v="0"/>
    <n v="-9"/>
  </r>
  <r>
    <s v="B-25952"/>
    <n v="935"/>
    <n v="114"/>
    <n v="4"/>
    <x v="0"/>
    <x v="0"/>
    <s v="UPI"/>
    <d v="2018-01-13T00:00:00"/>
    <x v="85"/>
    <x v="0"/>
    <x v="0"/>
    <x v="2"/>
    <n v="114"/>
    <n v="0"/>
  </r>
  <r>
    <s v="B-25651"/>
    <n v="16"/>
    <n v="-10"/>
    <n v="2"/>
    <x v="2"/>
    <x v="14"/>
    <s v="COD"/>
    <d v="2018-07-05T00:00:00"/>
    <x v="71"/>
    <x v="0"/>
    <x v="0"/>
    <x v="9"/>
    <n v="0"/>
    <n v="-10"/>
  </r>
  <r>
    <s v="B-25955"/>
    <n v="954"/>
    <n v="95"/>
    <n v="3"/>
    <x v="0"/>
    <x v="3"/>
    <s v="UPI"/>
    <d v="2018-01-16T00:00:00"/>
    <x v="2"/>
    <x v="2"/>
    <x v="2"/>
    <x v="2"/>
    <n v="95"/>
    <n v="0"/>
  </r>
  <r>
    <s v="B-25898"/>
    <n v="915"/>
    <n v="-99"/>
    <n v="3"/>
    <x v="1"/>
    <x v="10"/>
    <s v="Debit Card"/>
    <d v="2018-07-12T00:00:00"/>
    <x v="76"/>
    <x v="6"/>
    <x v="23"/>
    <x v="9"/>
    <n v="0"/>
    <n v="-99"/>
  </r>
  <r>
    <s v="B-25838"/>
    <n v="955"/>
    <n v="305"/>
    <n v="3"/>
    <x v="0"/>
    <x v="3"/>
    <s v="Debit Card"/>
    <d v="2018-10-29T00:00:00"/>
    <x v="48"/>
    <x v="0"/>
    <x v="0"/>
    <x v="1"/>
    <n v="305"/>
    <n v="0"/>
  </r>
  <r>
    <s v="B-25797"/>
    <n v="976"/>
    <n v="293"/>
    <n v="4"/>
    <x v="0"/>
    <x v="13"/>
    <s v="COD"/>
    <d v="2018-09-30T00:00:00"/>
    <x v="37"/>
    <x v="0"/>
    <x v="0"/>
    <x v="8"/>
    <n v="293"/>
    <n v="0"/>
  </r>
  <r>
    <s v="B-25738"/>
    <n v="1069"/>
    <n v="0"/>
    <n v="6"/>
    <x v="2"/>
    <x v="6"/>
    <s v="EMI"/>
    <d v="2018-02-08T00:00:00"/>
    <x v="121"/>
    <x v="13"/>
    <x v="16"/>
    <x v="10"/>
    <n v="0"/>
    <n v="0"/>
  </r>
  <r>
    <s v="B-25661"/>
    <n v="19"/>
    <n v="-15"/>
    <n v="3"/>
    <x v="2"/>
    <x v="7"/>
    <s v="Credit Card"/>
    <d v="2018-05-17T00:00:00"/>
    <x v="206"/>
    <x v="4"/>
    <x v="5"/>
    <x v="11"/>
    <n v="0"/>
    <n v="-15"/>
  </r>
  <r>
    <s v="B-25997"/>
    <n v="16"/>
    <n v="6"/>
    <n v="3"/>
    <x v="2"/>
    <x v="7"/>
    <s v="COD"/>
    <d v="2018-04-02T00:00:00"/>
    <x v="190"/>
    <x v="2"/>
    <x v="2"/>
    <x v="0"/>
    <n v="6"/>
    <n v="0"/>
  </r>
  <r>
    <s v="B-25667"/>
    <n v="1030"/>
    <n v="206"/>
    <n v="8"/>
    <x v="0"/>
    <x v="3"/>
    <s v="UPI"/>
    <d v="2018-05-23T00:00:00"/>
    <x v="67"/>
    <x v="15"/>
    <x v="16"/>
    <x v="11"/>
    <n v="206"/>
    <n v="0"/>
  </r>
  <r>
    <s v="B-25753"/>
    <n v="620"/>
    <n v="82"/>
    <n v="6"/>
    <x v="0"/>
    <x v="13"/>
    <s v="COD"/>
    <d v="2018-08-17T00:00:00"/>
    <x v="205"/>
    <x v="1"/>
    <x v="10"/>
    <x v="7"/>
    <n v="82"/>
    <n v="0"/>
  </r>
  <r>
    <s v="B-25848"/>
    <n v="16"/>
    <n v="8"/>
    <n v="2"/>
    <x v="2"/>
    <x v="7"/>
    <s v="COD"/>
    <d v="2018-03-11T00:00:00"/>
    <x v="115"/>
    <x v="11"/>
    <x v="14"/>
    <x v="3"/>
    <n v="8"/>
    <n v="0"/>
  </r>
  <r>
    <s v="B-26097"/>
    <n v="19"/>
    <n v="8"/>
    <n v="2"/>
    <x v="2"/>
    <x v="7"/>
    <s v="Credit Card"/>
    <d v="2018-03-28T00:00:00"/>
    <x v="35"/>
    <x v="3"/>
    <x v="3"/>
    <x v="3"/>
    <n v="8"/>
    <n v="0"/>
  </r>
  <r>
    <s v="B-25633"/>
    <n v="249"/>
    <n v="-130"/>
    <n v="4"/>
    <x v="0"/>
    <x v="4"/>
    <s v="UPI"/>
    <d v="2018-04-26T00:00:00"/>
    <x v="139"/>
    <x v="18"/>
    <x v="24"/>
    <x v="0"/>
    <n v="0"/>
    <n v="-130"/>
  </r>
  <r>
    <s v="B-25807"/>
    <n v="16"/>
    <n v="6"/>
    <n v="1"/>
    <x v="2"/>
    <x v="11"/>
    <s v="COD"/>
    <d v="2018-07-10T00:00:00"/>
    <x v="332"/>
    <x v="1"/>
    <x v="10"/>
    <x v="9"/>
    <n v="6"/>
    <n v="0"/>
  </r>
  <r>
    <s v="B-25752"/>
    <n v="1361"/>
    <n v="197"/>
    <n v="9"/>
    <x v="1"/>
    <x v="2"/>
    <s v="COD"/>
    <d v="2018-08-14T00:00:00"/>
    <x v="89"/>
    <x v="0"/>
    <x v="0"/>
    <x v="7"/>
    <n v="197"/>
    <n v="0"/>
  </r>
  <r>
    <s v="B-26052"/>
    <n v="15"/>
    <n v="1"/>
    <n v="1"/>
    <x v="2"/>
    <x v="16"/>
    <s v="COD"/>
    <d v="2018-08-03T00:00:00"/>
    <x v="84"/>
    <x v="3"/>
    <x v="3"/>
    <x v="7"/>
    <n v="1"/>
    <n v="0"/>
  </r>
  <r>
    <s v="B-25610"/>
    <n v="1076"/>
    <n v="-38"/>
    <n v="4"/>
    <x v="0"/>
    <x v="3"/>
    <s v="COD"/>
    <d v="2018-09-04T00:00:00"/>
    <x v="190"/>
    <x v="12"/>
    <x v="15"/>
    <x v="8"/>
    <n v="0"/>
    <n v="-38"/>
  </r>
  <r>
    <s v="B-25888"/>
    <n v="18"/>
    <n v="2"/>
    <n v="3"/>
    <x v="2"/>
    <x v="7"/>
    <s v="Credit Card"/>
    <d v="2018-02-12T00:00:00"/>
    <x v="115"/>
    <x v="13"/>
    <x v="22"/>
    <x v="10"/>
    <n v="2"/>
    <n v="0"/>
  </r>
  <r>
    <s v="B-25937"/>
    <n v="1101"/>
    <n v="352"/>
    <n v="3"/>
    <x v="1"/>
    <x v="2"/>
    <s v="UPI"/>
    <d v="2018-05-01T00:00:00"/>
    <x v="138"/>
    <x v="15"/>
    <x v="16"/>
    <x v="11"/>
    <n v="352"/>
    <n v="0"/>
  </r>
  <r>
    <s v="B-25828"/>
    <n v="15"/>
    <n v="2"/>
    <n v="1"/>
    <x v="2"/>
    <x v="12"/>
    <s v="COD"/>
    <d v="2018-10-24T00:00:00"/>
    <x v="131"/>
    <x v="13"/>
    <x v="16"/>
    <x v="1"/>
    <n v="2"/>
    <n v="0"/>
  </r>
  <r>
    <s v="B-26048"/>
    <n v="1104"/>
    <n v="209"/>
    <n v="4"/>
    <x v="2"/>
    <x v="5"/>
    <s v="UPI"/>
    <d v="2018-04-03T00:00:00"/>
    <x v="30"/>
    <x v="2"/>
    <x v="2"/>
    <x v="0"/>
    <n v="209"/>
    <n v="0"/>
  </r>
  <r>
    <s v="B-25670"/>
    <n v="14"/>
    <n v="2"/>
    <n v="1"/>
    <x v="2"/>
    <x v="7"/>
    <s v="COD"/>
    <d v="2018-05-25T00:00:00"/>
    <x v="111"/>
    <x v="16"/>
    <x v="20"/>
    <x v="11"/>
    <n v="2"/>
    <n v="0"/>
  </r>
  <r>
    <s v="B-25757"/>
    <n v="14"/>
    <n v="5"/>
    <n v="1"/>
    <x v="2"/>
    <x v="7"/>
    <s v="COD"/>
    <d v="2018-08-21T00:00:00"/>
    <x v="11"/>
    <x v="0"/>
    <x v="0"/>
    <x v="7"/>
    <n v="5"/>
    <n v="0"/>
  </r>
  <r>
    <s v="B-25751"/>
    <n v="14"/>
    <n v="-3"/>
    <n v="2"/>
    <x v="2"/>
    <x v="12"/>
    <s v="COD"/>
    <d v="2018-08-14T00:00:00"/>
    <x v="188"/>
    <x v="2"/>
    <x v="4"/>
    <x v="7"/>
    <n v="0"/>
    <n v="-3"/>
  </r>
  <r>
    <s v="B-25687"/>
    <n v="14"/>
    <n v="-1"/>
    <n v="4"/>
    <x v="2"/>
    <x v="8"/>
    <s v="COD"/>
    <d v="2018-11-06T00:00:00"/>
    <x v="7"/>
    <x v="2"/>
    <x v="4"/>
    <x v="4"/>
    <n v="0"/>
    <n v="-1"/>
  </r>
  <r>
    <s v="B-25710"/>
    <n v="13"/>
    <n v="-8"/>
    <n v="1"/>
    <x v="2"/>
    <x v="14"/>
    <s v="COD"/>
    <d v="2018-05-07T00:00:00"/>
    <x v="36"/>
    <x v="2"/>
    <x v="2"/>
    <x v="11"/>
    <n v="0"/>
    <n v="-8"/>
  </r>
  <r>
    <s v="B-25656"/>
    <n v="13"/>
    <n v="-1"/>
    <n v="3"/>
    <x v="2"/>
    <x v="7"/>
    <s v="COD"/>
    <d v="2018-11-05T00:00:00"/>
    <x v="85"/>
    <x v="2"/>
    <x v="2"/>
    <x v="4"/>
    <n v="0"/>
    <n v="-1"/>
  </r>
  <r>
    <s v="B-25601"/>
    <n v="1275"/>
    <n v="1148"/>
    <n v="7"/>
    <x v="1"/>
    <x v="2"/>
    <s v="EMI"/>
    <d v="2018-01-04T00:00:00"/>
    <x v="234"/>
    <x v="7"/>
    <x v="9"/>
    <x v="2"/>
    <n v="1148"/>
    <n v="0"/>
  </r>
  <r>
    <s v="B-26053"/>
    <n v="17"/>
    <n v="1"/>
    <n v="2"/>
    <x v="2"/>
    <x v="9"/>
    <s v="Credit Card"/>
    <d v="2018-09-03T00:00:00"/>
    <x v="8"/>
    <x v="4"/>
    <x v="5"/>
    <x v="8"/>
    <n v="1"/>
    <n v="0"/>
  </r>
  <r>
    <s v="B-26001"/>
    <n v="13"/>
    <n v="0"/>
    <n v="2"/>
    <x v="2"/>
    <x v="7"/>
    <s v="COD"/>
    <d v="2018-07-02T00:00:00"/>
    <x v="24"/>
    <x v="8"/>
    <x v="11"/>
    <x v="9"/>
    <n v="0"/>
    <n v="0"/>
  </r>
  <r>
    <s v="B-25964"/>
    <n v="1270"/>
    <n v="546"/>
    <n v="11"/>
    <x v="0"/>
    <x v="0"/>
    <s v="EMI"/>
    <d v="2018-01-20T00:00:00"/>
    <x v="169"/>
    <x v="2"/>
    <x v="2"/>
    <x v="2"/>
    <n v="546"/>
    <n v="0"/>
  </r>
  <r>
    <s v="B-26062"/>
    <n v="13"/>
    <n v="-2"/>
    <n v="1"/>
    <x v="2"/>
    <x v="11"/>
    <s v="COD"/>
    <d v="2018-03-15T00:00:00"/>
    <x v="97"/>
    <x v="16"/>
    <x v="20"/>
    <x v="3"/>
    <n v="0"/>
    <n v="-2"/>
  </r>
  <r>
    <s v="B-25982"/>
    <n v="13"/>
    <n v="3"/>
    <n v="1"/>
    <x v="2"/>
    <x v="12"/>
    <s v="COD"/>
    <d v="2018-01-29T00:00:00"/>
    <x v="333"/>
    <x v="8"/>
    <x v="11"/>
    <x v="2"/>
    <n v="3"/>
    <n v="0"/>
  </r>
  <r>
    <s v="B-25864"/>
    <n v="17"/>
    <n v="5"/>
    <n v="1"/>
    <x v="2"/>
    <x v="7"/>
    <s v="UPI"/>
    <d v="2018-11-15T00:00:00"/>
    <x v="257"/>
    <x v="2"/>
    <x v="4"/>
    <x v="4"/>
    <n v="5"/>
    <n v="0"/>
  </r>
  <r>
    <s v="B-25693"/>
    <n v="13"/>
    <n v="-13"/>
    <n v="2"/>
    <x v="2"/>
    <x v="9"/>
    <s v="COD"/>
    <d v="2018-06-18T00:00:00"/>
    <x v="77"/>
    <x v="0"/>
    <x v="18"/>
    <x v="5"/>
    <n v="0"/>
    <n v="-13"/>
  </r>
  <r>
    <s v="B-25802"/>
    <n v="13"/>
    <n v="-9"/>
    <n v="2"/>
    <x v="2"/>
    <x v="9"/>
    <s v="COD"/>
    <d v="2018-05-10T00:00:00"/>
    <x v="249"/>
    <x v="2"/>
    <x v="4"/>
    <x v="11"/>
    <n v="0"/>
    <n v="-9"/>
  </r>
  <r>
    <s v="B-25676"/>
    <n v="1263"/>
    <n v="-56"/>
    <n v="5"/>
    <x v="2"/>
    <x v="5"/>
    <s v="EMI"/>
    <d v="2018-01-06T00:00:00"/>
    <x v="114"/>
    <x v="6"/>
    <x v="8"/>
    <x v="2"/>
    <n v="0"/>
    <n v="-56"/>
  </r>
  <r>
    <s v="B-25639"/>
    <n v="1629"/>
    <n v="-153"/>
    <n v="3"/>
    <x v="0"/>
    <x v="4"/>
    <s v="COD"/>
    <d v="2018-04-27T00:00:00"/>
    <x v="294"/>
    <x v="0"/>
    <x v="18"/>
    <x v="0"/>
    <n v="0"/>
    <n v="-153"/>
  </r>
  <r>
    <s v="B-25757"/>
    <n v="17"/>
    <n v="7"/>
    <n v="3"/>
    <x v="2"/>
    <x v="7"/>
    <s v="UPI"/>
    <d v="2018-08-21T00:00:00"/>
    <x v="11"/>
    <x v="0"/>
    <x v="0"/>
    <x v="7"/>
    <n v="7"/>
    <n v="0"/>
  </r>
  <r>
    <s v="B-26003"/>
    <n v="17"/>
    <n v="2"/>
    <n v="2"/>
    <x v="2"/>
    <x v="9"/>
    <s v="UPI"/>
    <d v="2018-08-02T00:00:00"/>
    <x v="34"/>
    <x v="0"/>
    <x v="18"/>
    <x v="7"/>
    <n v="2"/>
    <n v="0"/>
  </r>
  <r>
    <s v="B-26055"/>
    <n v="1250"/>
    <n v="-12"/>
    <n v="2"/>
    <x v="0"/>
    <x v="3"/>
    <s v="EMI"/>
    <d v="2018-10-03T00:00:00"/>
    <x v="1"/>
    <x v="1"/>
    <x v="1"/>
    <x v="1"/>
    <n v="0"/>
    <n v="-12"/>
  </r>
  <r>
    <s v="B-25786"/>
    <n v="17"/>
    <n v="-11"/>
    <n v="3"/>
    <x v="2"/>
    <x v="9"/>
    <s v="UPI"/>
    <d v="2018-09-19T00:00:00"/>
    <x v="16"/>
    <x v="1"/>
    <x v="1"/>
    <x v="8"/>
    <n v="0"/>
    <n v="-11"/>
  </r>
  <r>
    <s v="B-25919"/>
    <n v="977"/>
    <n v="-244"/>
    <n v="7"/>
    <x v="0"/>
    <x v="4"/>
    <s v="COD"/>
    <d v="2018-12-23T00:00:00"/>
    <x v="259"/>
    <x v="6"/>
    <x v="23"/>
    <x v="6"/>
    <n v="0"/>
    <n v="-244"/>
  </r>
  <r>
    <s v="B-25894"/>
    <n v="1246"/>
    <n v="62"/>
    <n v="3"/>
    <x v="1"/>
    <x v="2"/>
    <s v="EMI"/>
    <d v="2018-04-12T00:00:00"/>
    <x v="334"/>
    <x v="13"/>
    <x v="22"/>
    <x v="0"/>
    <n v="62"/>
    <n v="0"/>
  </r>
  <r>
    <s v="B-25979"/>
    <n v="12"/>
    <n v="1"/>
    <n v="2"/>
    <x v="2"/>
    <x v="7"/>
    <s v="COD"/>
    <d v="2018-01-27T00:00:00"/>
    <x v="211"/>
    <x v="0"/>
    <x v="0"/>
    <x v="2"/>
    <n v="1"/>
    <n v="0"/>
  </r>
  <r>
    <s v="B-25651"/>
    <n v="11"/>
    <n v="-4"/>
    <n v="2"/>
    <x v="2"/>
    <x v="9"/>
    <s v="COD"/>
    <d v="2018-07-05T00:00:00"/>
    <x v="71"/>
    <x v="0"/>
    <x v="0"/>
    <x v="9"/>
    <n v="0"/>
    <n v="-4"/>
  </r>
  <r>
    <s v="B-25653"/>
    <n v="1327"/>
    <n v="318"/>
    <n v="8"/>
    <x v="1"/>
    <x v="1"/>
    <s v="EMI"/>
    <d v="2018-08-05T00:00:00"/>
    <x v="80"/>
    <x v="5"/>
    <x v="6"/>
    <x v="7"/>
    <n v="318"/>
    <n v="0"/>
  </r>
  <r>
    <s v="B-25855"/>
    <n v="1319"/>
    <n v="567"/>
    <n v="5"/>
    <x v="0"/>
    <x v="3"/>
    <s v="COD"/>
    <d v="2018-08-11T00:00:00"/>
    <x v="124"/>
    <x v="0"/>
    <x v="18"/>
    <x v="7"/>
    <n v="567"/>
    <n v="0"/>
  </r>
  <r>
    <s v="B-25793"/>
    <n v="1402"/>
    <n v="109"/>
    <n v="11"/>
    <x v="2"/>
    <x v="6"/>
    <s v="EMI"/>
    <d v="2018-09-24T00:00:00"/>
    <x v="216"/>
    <x v="0"/>
    <x v="0"/>
    <x v="8"/>
    <n v="109"/>
    <n v="0"/>
  </r>
  <r>
    <s v="B-26073"/>
    <n v="1514"/>
    <n v="742"/>
    <n v="4"/>
    <x v="0"/>
    <x v="3"/>
    <s v="EMI"/>
    <d v="2018-03-21T00:00:00"/>
    <x v="182"/>
    <x v="0"/>
    <x v="0"/>
    <x v="3"/>
    <n v="742"/>
    <n v="0"/>
  </r>
  <r>
    <s v="B-25881"/>
    <n v="1351"/>
    <n v="111"/>
    <n v="6"/>
    <x v="0"/>
    <x v="0"/>
    <s v="COD"/>
    <d v="2018-11-25T00:00:00"/>
    <x v="5"/>
    <x v="1"/>
    <x v="1"/>
    <x v="4"/>
    <n v="111"/>
    <n v="0"/>
  </r>
  <r>
    <s v="B-25603"/>
    <n v="1355"/>
    <n v="-60"/>
    <n v="5"/>
    <x v="2"/>
    <x v="5"/>
    <s v="COD"/>
    <d v="2018-03-04T00:00:00"/>
    <x v="106"/>
    <x v="0"/>
    <x v="18"/>
    <x v="3"/>
    <n v="0"/>
    <n v="-60"/>
  </r>
  <r>
    <s v="B-25851"/>
    <n v="10"/>
    <n v="2"/>
    <n v="2"/>
    <x v="2"/>
    <x v="7"/>
    <s v="COD"/>
    <d v="2018-06-11T00:00:00"/>
    <x v="9"/>
    <x v="5"/>
    <x v="6"/>
    <x v="5"/>
    <n v="2"/>
    <n v="0"/>
  </r>
  <r>
    <s v="B-25883"/>
    <n v="10"/>
    <n v="-2"/>
    <n v="2"/>
    <x v="2"/>
    <x v="12"/>
    <s v="COD"/>
    <d v="2018-11-27T00:00:00"/>
    <x v="33"/>
    <x v="7"/>
    <x v="17"/>
    <x v="4"/>
    <n v="0"/>
    <n v="-2"/>
  </r>
  <r>
    <s v="B-25768"/>
    <n v="1582"/>
    <n v="-443"/>
    <n v="6"/>
    <x v="2"/>
    <x v="5"/>
    <s v="EMI"/>
    <d v="2018-01-09T00:00:00"/>
    <x v="335"/>
    <x v="3"/>
    <x v="3"/>
    <x v="2"/>
    <n v="0"/>
    <n v="-443"/>
  </r>
  <r>
    <s v="B-25953"/>
    <n v="1218"/>
    <n v="352"/>
    <n v="9"/>
    <x v="1"/>
    <x v="2"/>
    <s v="EMI"/>
    <d v="2018-01-14T00:00:00"/>
    <x v="93"/>
    <x v="9"/>
    <x v="12"/>
    <x v="2"/>
    <n v="352"/>
    <n v="0"/>
  </r>
  <r>
    <s v="B-25755"/>
    <n v="321"/>
    <n v="315"/>
    <n v="5"/>
    <x v="2"/>
    <x v="6"/>
    <s v="UPI"/>
    <d v="2018-08-19T00:00:00"/>
    <x v="40"/>
    <x v="10"/>
    <x v="13"/>
    <x v="7"/>
    <n v="315"/>
    <n v="0"/>
  </r>
  <r>
    <s v="B-26057"/>
    <n v="736"/>
    <n v="346"/>
    <n v="5"/>
    <x v="0"/>
    <x v="3"/>
    <s v="COD"/>
    <d v="2018-10-03T00:00:00"/>
    <x v="152"/>
    <x v="10"/>
    <x v="13"/>
    <x v="1"/>
    <n v="346"/>
    <n v="0"/>
  </r>
  <r>
    <s v="B-26055"/>
    <n v="1218"/>
    <n v="-420"/>
    <n v="8"/>
    <x v="1"/>
    <x v="2"/>
    <s v="COD"/>
    <d v="2018-10-03T00:00:00"/>
    <x v="1"/>
    <x v="1"/>
    <x v="1"/>
    <x v="1"/>
    <n v="0"/>
    <n v="-420"/>
  </r>
  <r>
    <s v="B-25855"/>
    <n v="1027"/>
    <n v="441"/>
    <n v="8"/>
    <x v="2"/>
    <x v="6"/>
    <s v="COD"/>
    <d v="2018-08-11T00:00:00"/>
    <x v="124"/>
    <x v="0"/>
    <x v="18"/>
    <x v="7"/>
    <n v="441"/>
    <n v="0"/>
  </r>
  <r>
    <s v="B-25989"/>
    <n v="10"/>
    <n v="5"/>
    <n v="1"/>
    <x v="2"/>
    <x v="11"/>
    <s v="COD"/>
    <d v="2018-01-02T00:00:00"/>
    <x v="67"/>
    <x v="8"/>
    <x v="11"/>
    <x v="2"/>
    <n v="5"/>
    <n v="0"/>
  </r>
  <r>
    <s v="B-26099"/>
    <n v="2366"/>
    <n v="552"/>
    <n v="5"/>
    <x v="2"/>
    <x v="5"/>
    <s v="UPI"/>
    <d v="2018-03-30T00:00:00"/>
    <x v="300"/>
    <x v="2"/>
    <x v="4"/>
    <x v="3"/>
    <n v="552"/>
    <n v="0"/>
  </r>
  <r>
    <s v="B-25652"/>
    <n v="9"/>
    <n v="-6"/>
    <n v="2"/>
    <x v="2"/>
    <x v="7"/>
    <s v="COD"/>
    <d v="2018-08-05T00:00:00"/>
    <x v="97"/>
    <x v="16"/>
    <x v="20"/>
    <x v="7"/>
    <n v="0"/>
    <n v="-6"/>
  </r>
  <r>
    <s v="B-25723"/>
    <n v="16"/>
    <n v="-12"/>
    <n v="2"/>
    <x v="2"/>
    <x v="11"/>
    <s v="UPI"/>
    <d v="2018-07-18T00:00:00"/>
    <x v="39"/>
    <x v="2"/>
    <x v="4"/>
    <x v="9"/>
    <n v="0"/>
    <n v="-12"/>
  </r>
  <r>
    <s v="B-26099"/>
    <n v="9"/>
    <n v="3"/>
    <n v="1"/>
    <x v="2"/>
    <x v="9"/>
    <s v="COD"/>
    <d v="2018-03-30T00:00:00"/>
    <x v="300"/>
    <x v="2"/>
    <x v="4"/>
    <x v="3"/>
    <n v="3"/>
    <n v="0"/>
  </r>
  <r>
    <s v="B-25629"/>
    <n v="1560"/>
    <n v="421"/>
    <n v="3"/>
    <x v="2"/>
    <x v="5"/>
    <s v="COD"/>
    <d v="2018-04-24T00:00:00"/>
    <x v="229"/>
    <x v="10"/>
    <x v="13"/>
    <x v="0"/>
    <n v="421"/>
    <n v="0"/>
  </r>
  <r>
    <s v="B-25877"/>
    <n v="1137"/>
    <n v="568"/>
    <n v="2"/>
    <x v="2"/>
    <x v="5"/>
    <s v="EMI"/>
    <d v="2018-11-24T00:00:00"/>
    <x v="144"/>
    <x v="7"/>
    <x v="17"/>
    <x v="4"/>
    <n v="568"/>
    <n v="0"/>
  </r>
  <r>
    <s v="B-25767"/>
    <n v="9"/>
    <n v="-9"/>
    <n v="2"/>
    <x v="2"/>
    <x v="8"/>
    <s v="COD"/>
    <d v="2018-08-31T00:00:00"/>
    <x v="202"/>
    <x v="17"/>
    <x v="21"/>
    <x v="7"/>
    <n v="0"/>
    <n v="-9"/>
  </r>
  <r>
    <s v="B-25735"/>
    <n v="15"/>
    <n v="-7"/>
    <n v="1"/>
    <x v="2"/>
    <x v="7"/>
    <s v="UPI"/>
    <d v="2018-07-30T00:00:00"/>
    <x v="19"/>
    <x v="1"/>
    <x v="10"/>
    <x v="9"/>
    <n v="0"/>
    <n v="-7"/>
  </r>
  <r>
    <s v="B-26097"/>
    <n v="14"/>
    <n v="5"/>
    <n v="1"/>
    <x v="2"/>
    <x v="7"/>
    <s v="UPI"/>
    <d v="2018-03-28T00:00:00"/>
    <x v="35"/>
    <x v="3"/>
    <x v="3"/>
    <x v="3"/>
    <n v="5"/>
    <n v="0"/>
  </r>
  <r>
    <s v="B-26070"/>
    <n v="14"/>
    <n v="7"/>
    <n v="2"/>
    <x v="2"/>
    <x v="7"/>
    <s v="UPI"/>
    <d v="2018-03-18T00:00:00"/>
    <x v="21"/>
    <x v="3"/>
    <x v="3"/>
    <x v="3"/>
    <n v="7"/>
    <n v="0"/>
  </r>
  <r>
    <s v="B-25752"/>
    <n v="8"/>
    <n v="-2"/>
    <n v="2"/>
    <x v="2"/>
    <x v="7"/>
    <s v="COD"/>
    <d v="2018-08-14T00:00:00"/>
    <x v="89"/>
    <x v="0"/>
    <x v="0"/>
    <x v="7"/>
    <n v="0"/>
    <n v="-2"/>
  </r>
  <r>
    <s v="B-25656"/>
    <n v="1389"/>
    <n v="680"/>
    <n v="7"/>
    <x v="2"/>
    <x v="6"/>
    <s v="COD"/>
    <d v="2018-11-05T00:00:00"/>
    <x v="85"/>
    <x v="2"/>
    <x v="2"/>
    <x v="4"/>
    <n v="680"/>
    <n v="0"/>
  </r>
  <r>
    <s v="B-25748"/>
    <n v="8"/>
    <n v="-1"/>
    <n v="2"/>
    <x v="2"/>
    <x v="12"/>
    <s v="COD"/>
    <d v="2018-12-08T00:00:00"/>
    <x v="223"/>
    <x v="6"/>
    <x v="8"/>
    <x v="6"/>
    <n v="0"/>
    <n v="-1"/>
  </r>
  <r>
    <s v="B-25758"/>
    <n v="8"/>
    <n v="-2"/>
    <n v="1"/>
    <x v="2"/>
    <x v="11"/>
    <s v="COD"/>
    <d v="2018-08-22T00:00:00"/>
    <x v="141"/>
    <x v="11"/>
    <x v="14"/>
    <x v="7"/>
    <n v="0"/>
    <n v="-2"/>
  </r>
  <r>
    <s v="B-25950"/>
    <n v="13"/>
    <n v="4"/>
    <n v="1"/>
    <x v="2"/>
    <x v="12"/>
    <s v="UPI"/>
    <d v="2018-01-13T00:00:00"/>
    <x v="21"/>
    <x v="0"/>
    <x v="0"/>
    <x v="2"/>
    <n v="4"/>
    <n v="0"/>
  </r>
  <r>
    <s v="B-25707"/>
    <n v="8"/>
    <n v="-6"/>
    <n v="1"/>
    <x v="2"/>
    <x v="11"/>
    <s v="COD"/>
    <d v="2018-01-07T00:00:00"/>
    <x v="170"/>
    <x v="2"/>
    <x v="4"/>
    <x v="2"/>
    <n v="0"/>
    <n v="-6"/>
  </r>
  <r>
    <s v="B-25909"/>
    <n v="12"/>
    <n v="2"/>
    <n v="2"/>
    <x v="2"/>
    <x v="9"/>
    <s v="Credit Card"/>
    <d v="2018-12-13T00:00:00"/>
    <x v="44"/>
    <x v="2"/>
    <x v="2"/>
    <x v="6"/>
    <n v="2"/>
    <n v="0"/>
  </r>
  <r>
    <s v="B-25955"/>
    <n v="1716"/>
    <n v="309"/>
    <n v="7"/>
    <x v="0"/>
    <x v="13"/>
    <s v="COD"/>
    <d v="2018-01-16T00:00:00"/>
    <x v="2"/>
    <x v="2"/>
    <x v="2"/>
    <x v="2"/>
    <n v="309"/>
    <n v="0"/>
  </r>
  <r>
    <s v="B-26023"/>
    <n v="1117"/>
    <n v="447"/>
    <n v="10"/>
    <x v="1"/>
    <x v="2"/>
    <s v="EMI"/>
    <d v="2018-02-19T00:00:00"/>
    <x v="88"/>
    <x v="15"/>
    <x v="16"/>
    <x v="10"/>
    <n v="447"/>
    <n v="0"/>
  </r>
  <r>
    <s v="B-25655"/>
    <n v="9"/>
    <n v="-6"/>
    <n v="2"/>
    <x v="2"/>
    <x v="9"/>
    <s v="Credit Card"/>
    <d v="2018-11-05T00:00:00"/>
    <x v="15"/>
    <x v="0"/>
    <x v="0"/>
    <x v="4"/>
    <n v="0"/>
    <n v="-6"/>
  </r>
  <r>
    <s v="B-25686"/>
    <n v="332"/>
    <n v="503"/>
    <n v="3"/>
    <x v="0"/>
    <x v="3"/>
    <s v="COD"/>
    <d v="2018-11-06T00:00:00"/>
    <x v="28"/>
    <x v="11"/>
    <x v="14"/>
    <x v="4"/>
    <n v="503"/>
    <n v="0"/>
  </r>
  <r>
    <s v="B-25655"/>
    <n v="7"/>
    <n v="-4"/>
    <n v="3"/>
    <x v="2"/>
    <x v="7"/>
    <s v="COD"/>
    <d v="2018-11-05T00:00:00"/>
    <x v="15"/>
    <x v="0"/>
    <x v="0"/>
    <x v="4"/>
    <n v="0"/>
    <n v="-4"/>
  </r>
  <r>
    <s v="B-25601"/>
    <n v="8"/>
    <n v="-2"/>
    <n v="3"/>
    <x v="2"/>
    <x v="7"/>
    <s v="Credit Card"/>
    <d v="2018-01-04T00:00:00"/>
    <x v="234"/>
    <x v="7"/>
    <x v="9"/>
    <x v="2"/>
    <n v="0"/>
    <n v="-2"/>
  </r>
  <r>
    <s v="B-25862"/>
    <n v="2061"/>
    <n v="701"/>
    <n v="5"/>
    <x v="1"/>
    <x v="2"/>
    <s v="UPI"/>
    <d v="2018-11-15T00:00:00"/>
    <x v="263"/>
    <x v="12"/>
    <x v="15"/>
    <x v="4"/>
    <n v="701"/>
    <n v="0"/>
  </r>
  <r>
    <s v="B-25626"/>
    <n v="1103"/>
    <n v="276"/>
    <n v="3"/>
    <x v="1"/>
    <x v="1"/>
    <s v="EMI"/>
    <d v="2018-04-23T00:00:00"/>
    <x v="300"/>
    <x v="2"/>
    <x v="4"/>
    <x v="0"/>
    <n v="276"/>
    <n v="0"/>
  </r>
  <r>
    <s v="B-25823"/>
    <n v="2103"/>
    <n v="322"/>
    <n v="8"/>
    <x v="0"/>
    <x v="0"/>
    <s v="UPI"/>
    <d v="2018-10-18T00:00:00"/>
    <x v="115"/>
    <x v="2"/>
    <x v="4"/>
    <x v="1"/>
    <n v="322"/>
    <n v="0"/>
  </r>
  <r>
    <s v="B-25881"/>
    <n v="2115"/>
    <n v="23"/>
    <n v="5"/>
    <x v="1"/>
    <x v="1"/>
    <s v="COD"/>
    <d v="2018-11-25T00:00:00"/>
    <x v="5"/>
    <x v="1"/>
    <x v="1"/>
    <x v="4"/>
    <n v="23"/>
    <n v="0"/>
  </r>
  <r>
    <s v="B-25910"/>
    <n v="850"/>
    <n v="-289"/>
    <n v="5"/>
    <x v="0"/>
    <x v="0"/>
    <s v="COD"/>
    <d v="2018-12-14T00:00:00"/>
    <x v="20"/>
    <x v="8"/>
    <x v="11"/>
    <x v="6"/>
    <n v="0"/>
    <n v="-289"/>
  </r>
  <r>
    <s v="B-25830"/>
    <n v="1063"/>
    <n v="64"/>
    <n v="7"/>
    <x v="0"/>
    <x v="4"/>
    <s v="EMI"/>
    <d v="2018-10-26T00:00:00"/>
    <x v="25"/>
    <x v="11"/>
    <x v="14"/>
    <x v="1"/>
    <n v="64"/>
    <n v="0"/>
  </r>
  <r>
    <s v="B-25978"/>
    <n v="1063"/>
    <n v="-175"/>
    <n v="4"/>
    <x v="0"/>
    <x v="0"/>
    <s v="EMI"/>
    <d v="2018-01-27T00:00:00"/>
    <x v="309"/>
    <x v="2"/>
    <x v="4"/>
    <x v="2"/>
    <n v="0"/>
    <n v="-175"/>
  </r>
  <r>
    <s v="B-25997"/>
    <n v="2292"/>
    <n v="127"/>
    <n v="7"/>
    <x v="1"/>
    <x v="2"/>
    <s v="COD"/>
    <d v="2018-04-02T00:00:00"/>
    <x v="190"/>
    <x v="2"/>
    <x v="2"/>
    <x v="0"/>
    <n v="127"/>
    <n v="0"/>
  </r>
  <r>
    <s v="B-25661"/>
    <n v="7"/>
    <n v="-1"/>
    <n v="2"/>
    <x v="2"/>
    <x v="7"/>
    <s v="Credit Card"/>
    <d v="2018-05-17T00:00:00"/>
    <x v="206"/>
    <x v="4"/>
    <x v="5"/>
    <x v="11"/>
    <n v="0"/>
    <n v="-1"/>
  </r>
  <r>
    <s v="B-25969"/>
    <n v="2452"/>
    <n v="191"/>
    <n v="7"/>
    <x v="1"/>
    <x v="2"/>
    <s v="UPI"/>
    <d v="2018-01-21T00:00:00"/>
    <x v="289"/>
    <x v="7"/>
    <x v="17"/>
    <x v="2"/>
    <n v="191"/>
    <n v="0"/>
  </r>
  <r>
    <s v="B-25858"/>
    <n v="2457"/>
    <n v="665"/>
    <n v="11"/>
    <x v="0"/>
    <x v="0"/>
    <s v="EMI"/>
    <d v="2018-11-13T00:00:00"/>
    <x v="137"/>
    <x v="2"/>
    <x v="4"/>
    <x v="4"/>
    <n v="665"/>
    <n v="0"/>
  </r>
  <r>
    <s v="B-25697"/>
    <n v="4"/>
    <n v="-3"/>
    <n v="1"/>
    <x v="2"/>
    <x v="9"/>
    <s v="Credit Card"/>
    <d v="2018-06-22T00:00:00"/>
    <x v="66"/>
    <x v="4"/>
    <x v="5"/>
    <x v="5"/>
    <n v="0"/>
    <n v="-3"/>
  </r>
  <r>
    <s v="B-25798"/>
    <n v="2830"/>
    <n v="-1981"/>
    <n v="13"/>
    <x v="1"/>
    <x v="2"/>
    <s v="EMI"/>
    <d v="2018-01-10T00:00:00"/>
    <x v="153"/>
    <x v="9"/>
    <x v="12"/>
    <x v="2"/>
    <n v="0"/>
    <n v="-1981"/>
  </r>
  <r>
    <s v="B-25873"/>
    <n v="7"/>
    <n v="1"/>
    <n v="1"/>
    <x v="2"/>
    <x v="7"/>
    <s v="COD"/>
    <d v="2018-11-23T00:00:00"/>
    <x v="136"/>
    <x v="0"/>
    <x v="0"/>
    <x v="4"/>
    <n v="1"/>
    <n v="0"/>
  </r>
  <r>
    <s v="B-25740"/>
    <n v="7"/>
    <n v="0"/>
    <n v="2"/>
    <x v="2"/>
    <x v="9"/>
    <s v="COD"/>
    <d v="2018-03-08T00:00:00"/>
    <x v="291"/>
    <x v="2"/>
    <x v="4"/>
    <x v="3"/>
    <n v="0"/>
    <n v="0"/>
  </r>
  <r>
    <s v="B-25700"/>
    <n v="7"/>
    <n v="-3"/>
    <n v="2"/>
    <x v="2"/>
    <x v="7"/>
    <s v="COD"/>
    <d v="2018-06-25T00:00:00"/>
    <x v="192"/>
    <x v="2"/>
    <x v="4"/>
    <x v="5"/>
    <n v="0"/>
    <n v="-3"/>
  </r>
  <r>
    <s v="B-25757"/>
    <n v="3151"/>
    <n v="-35"/>
    <n v="7"/>
    <x v="2"/>
    <x v="5"/>
    <s v="EMI"/>
    <d v="2018-08-21T00:00:00"/>
    <x v="11"/>
    <x v="0"/>
    <x v="0"/>
    <x v="7"/>
    <n v="0"/>
    <n v="-35"/>
  </r>
  <r>
    <s v="B-25973"/>
    <n v="4141"/>
    <n v="1698"/>
    <n v="13"/>
    <x v="0"/>
    <x v="3"/>
    <s v="COD"/>
    <d v="2018-01-24T00:00:00"/>
    <x v="16"/>
    <x v="1"/>
    <x v="1"/>
    <x v="2"/>
    <n v="1698"/>
    <n v="0"/>
  </r>
  <r>
    <s v="B-25698"/>
    <n v="7"/>
    <n v="-2"/>
    <n v="1"/>
    <x v="2"/>
    <x v="7"/>
    <s v="COD"/>
    <d v="2018-06-23T00:00:00"/>
    <x v="133"/>
    <x v="14"/>
    <x v="19"/>
    <x v="5"/>
    <n v="0"/>
    <n v="-2"/>
  </r>
  <r>
    <s v="B-25993"/>
    <n v="4363"/>
    <n v="305"/>
    <n v="5"/>
    <x v="1"/>
    <x v="10"/>
    <s v="EMI"/>
    <d v="2018-03-02T00:00:00"/>
    <x v="14"/>
    <x v="8"/>
    <x v="11"/>
    <x v="3"/>
    <n v="30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31301-5A9B-4075-9E73-60B9226A29A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I30:J36" firstHeaderRow="1" firstDataRow="1"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axis="axisRow" compact="0" outline="0" showAll="0" measureFilter="1" sortType="ascending" defaultSubtotal="0">
      <items count="336">
        <item x="237"/>
        <item x="55"/>
        <item x="25"/>
        <item x="193"/>
        <item x="159"/>
        <item x="124"/>
        <item x="273"/>
        <item x="76"/>
        <item x="232"/>
        <item x="64"/>
        <item x="160"/>
        <item x="129"/>
        <item x="84"/>
        <item x="107"/>
        <item x="324"/>
        <item x="240"/>
        <item x="246"/>
        <item x="299"/>
        <item x="29"/>
        <item x="140"/>
        <item x="70"/>
        <item x="133"/>
        <item x="139"/>
        <item x="94"/>
        <item x="263"/>
        <item x="189"/>
        <item x="57"/>
        <item x="250"/>
        <item x="230"/>
        <item x="118"/>
        <item x="276"/>
        <item x="110"/>
        <item x="67"/>
        <item x="138"/>
        <item x="167"/>
        <item x="157"/>
        <item x="212"/>
        <item x="278"/>
        <item x="58"/>
        <item x="71"/>
        <item x="248"/>
        <item x="286"/>
        <item x="311"/>
        <item x="102"/>
        <item x="19"/>
        <item x="257"/>
        <item x="65"/>
        <item x="162"/>
        <item x="68"/>
        <item x="293"/>
        <item x="51"/>
        <item x="202"/>
        <item x="260"/>
        <item x="329"/>
        <item x="247"/>
        <item x="101"/>
        <item x="86"/>
        <item x="164"/>
        <item x="163"/>
        <item x="274"/>
        <item x="121"/>
        <item x="158"/>
        <item x="149"/>
        <item x="234"/>
        <item x="145"/>
        <item x="175"/>
        <item x="0"/>
        <item x="300"/>
        <item x="307"/>
        <item x="277"/>
        <item x="135"/>
        <item x="114"/>
        <item x="111"/>
        <item x="281"/>
        <item x="295"/>
        <item x="325"/>
        <item x="95"/>
        <item x="239"/>
        <item x="144"/>
        <item x="171"/>
        <item x="22"/>
        <item x="320"/>
        <item x="261"/>
        <item x="191"/>
        <item x="41"/>
        <item x="208"/>
        <item x="187"/>
        <item x="194"/>
        <item x="331"/>
        <item x="219"/>
        <item x="136"/>
        <item x="207"/>
        <item x="301"/>
        <item x="10"/>
        <item x="80"/>
        <item x="18"/>
        <item x="209"/>
        <item x="201"/>
        <item x="63"/>
        <item x="12"/>
        <item x="279"/>
        <item x="316"/>
        <item x="1"/>
        <item x="105"/>
        <item x="134"/>
        <item x="75"/>
        <item x="333"/>
        <item x="229"/>
        <item x="34"/>
        <item x="79"/>
        <item x="330"/>
        <item x="303"/>
        <item x="228"/>
        <item x="215"/>
        <item x="106"/>
        <item x="287"/>
        <item x="20"/>
        <item x="243"/>
        <item x="318"/>
        <item x="130"/>
        <item x="245"/>
        <item x="122"/>
        <item x="269"/>
        <item x="69"/>
        <item x="226"/>
        <item x="72"/>
        <item x="197"/>
        <item x="181"/>
        <item x="210"/>
        <item x="127"/>
        <item x="317"/>
        <item x="8"/>
        <item x="109"/>
        <item x="183"/>
        <item x="280"/>
        <item x="199"/>
        <item x="93"/>
        <item x="304"/>
        <item x="9"/>
        <item x="5"/>
        <item x="294"/>
        <item x="16"/>
        <item x="14"/>
        <item x="47"/>
        <item x="62"/>
        <item x="155"/>
        <item x="31"/>
        <item x="218"/>
        <item x="98"/>
        <item x="322"/>
        <item x="177"/>
        <item x="38"/>
        <item x="166"/>
        <item x="42"/>
        <item x="242"/>
        <item x="195"/>
        <item x="36"/>
        <item x="236"/>
        <item x="87"/>
        <item x="198"/>
        <item x="13"/>
        <item x="120"/>
        <item x="17"/>
        <item x="334"/>
        <item x="147"/>
        <item x="200"/>
        <item x="99"/>
        <item x="173"/>
        <item x="222"/>
        <item x="88"/>
        <item x="227"/>
        <item x="113"/>
        <item x="151"/>
        <item x="224"/>
        <item x="174"/>
        <item x="259"/>
        <item x="15"/>
        <item x="186"/>
        <item x="312"/>
        <item x="131"/>
        <item x="271"/>
        <item x="188"/>
        <item x="315"/>
        <item x="223"/>
        <item x="6"/>
        <item x="290"/>
        <item x="50"/>
        <item x="217"/>
        <item x="169"/>
        <item x="148"/>
        <item x="267"/>
        <item x="49"/>
        <item x="309"/>
        <item x="56"/>
        <item x="77"/>
        <item x="265"/>
        <item x="327"/>
        <item x="30"/>
        <item x="24"/>
        <item x="297"/>
        <item x="116"/>
        <item x="90"/>
        <item x="328"/>
        <item x="292"/>
        <item x="28"/>
        <item x="182"/>
        <item x="220"/>
        <item x="262"/>
        <item x="123"/>
        <item x="326"/>
        <item x="81"/>
        <item x="126"/>
        <item x="266"/>
        <item x="176"/>
        <item x="254"/>
        <item x="85"/>
        <item x="100"/>
        <item x="319"/>
        <item x="253"/>
        <item x="283"/>
        <item x="112"/>
        <item x="291"/>
        <item x="241"/>
        <item x="96"/>
        <item x="83"/>
        <item x="221"/>
        <item x="82"/>
        <item x="115"/>
        <item x="54"/>
        <item x="196"/>
        <item x="150"/>
        <item x="296"/>
        <item x="168"/>
        <item x="310"/>
        <item x="178"/>
        <item x="60"/>
        <item x="238"/>
        <item x="146"/>
        <item x="268"/>
        <item x="48"/>
        <item x="244"/>
        <item x="7"/>
        <item x="231"/>
        <item x="275"/>
        <item x="33"/>
        <item x="3"/>
        <item x="165"/>
        <item x="37"/>
        <item x="213"/>
        <item x="43"/>
        <item x="305"/>
        <item x="258"/>
        <item x="152"/>
        <item x="45"/>
        <item x="103"/>
        <item x="26"/>
        <item x="132"/>
        <item x="161"/>
        <item x="153"/>
        <item x="2"/>
        <item x="205"/>
        <item x="211"/>
        <item x="170"/>
        <item x="125"/>
        <item x="40"/>
        <item x="74"/>
        <item x="335"/>
        <item x="289"/>
        <item x="32"/>
        <item x="21"/>
        <item x="141"/>
        <item x="192"/>
        <item x="92"/>
        <item x="298"/>
        <item x="216"/>
        <item x="308"/>
        <item x="264"/>
        <item x="179"/>
        <item x="251"/>
        <item x="23"/>
        <item x="108"/>
        <item x="156"/>
        <item x="180"/>
        <item x="104"/>
        <item x="78"/>
        <item x="313"/>
        <item x="53"/>
        <item x="206"/>
        <item x="282"/>
        <item x="61"/>
        <item x="256"/>
        <item x="46"/>
        <item x="285"/>
        <item x="44"/>
        <item x="214"/>
        <item x="119"/>
        <item x="184"/>
        <item x="203"/>
        <item x="323"/>
        <item x="27"/>
        <item x="255"/>
        <item x="154"/>
        <item x="252"/>
        <item x="235"/>
        <item x="117"/>
        <item x="204"/>
        <item x="288"/>
        <item x="284"/>
        <item x="321"/>
        <item x="73"/>
        <item x="270"/>
        <item x="314"/>
        <item x="128"/>
        <item x="225"/>
        <item x="91"/>
        <item x="172"/>
        <item x="97"/>
        <item x="302"/>
        <item x="306"/>
        <item x="137"/>
        <item x="89"/>
        <item x="233"/>
        <item x="143"/>
        <item x="66"/>
        <item x="52"/>
        <item x="272"/>
        <item x="35"/>
        <item x="332"/>
        <item x="11"/>
        <item x="142"/>
        <item x="4"/>
        <item x="39"/>
        <item x="185"/>
        <item x="249"/>
        <item x="190"/>
        <item x="5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8"/>
  </rowFields>
  <rowItems count="6">
    <i>
      <x v="39"/>
    </i>
    <i>
      <x v="334"/>
    </i>
    <i>
      <x v="269"/>
    </i>
    <i>
      <x v="265"/>
    </i>
    <i>
      <x v="215"/>
    </i>
    <i>
      <x v="7"/>
    </i>
  </rowItems>
  <colItems count="1">
    <i/>
  </colItems>
  <dataFields count="1">
    <dataField name="Count of Order ID" fld="0" subtotal="count" baseField="4"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D682F-4032-45ED-91F4-54A593B050C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I43:K68" firstHeaderRow="0" firstDataRow="1" firstDataCol="1"/>
  <pivotFields count="22">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compact="0" outline="0" showAll="0" defaultSubtotal="0"/>
    <pivotField axis="axisRow" compact="0" outline="0" showAll="0" defaultSubtotal="0">
      <items count="25">
        <item x="9"/>
        <item x="22"/>
        <item x="3"/>
        <item x="18"/>
        <item x="16"/>
        <item x="19"/>
        <item x="11"/>
        <item x="24"/>
        <item x="20"/>
        <item x="12"/>
        <item x="0"/>
        <item x="8"/>
        <item x="5"/>
        <item x="6"/>
        <item x="21"/>
        <item x="10"/>
        <item x="1"/>
        <item x="4"/>
        <item x="15"/>
        <item x="7"/>
        <item x="2"/>
        <item x="14"/>
        <item x="17"/>
        <item x="13"/>
        <item x="23"/>
      </items>
    </pivotField>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0"/>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2">
    <i>
      <x/>
    </i>
    <i i="1">
      <x v="1"/>
    </i>
  </colItems>
  <dataFields count="2">
    <dataField name="Sum of Amount" fld="1" baseField="0" baseItem="0"/>
    <dataField name="Sum of Profit" fld="2" baseField="0" baseItem="0" numFmtId="167"/>
  </dataFields>
  <formats count="3">
    <format dxfId="241">
      <pivotArea outline="0" fieldPosition="0">
        <references count="2">
          <reference field="4294967294" count="1" selected="0">
            <x v="0"/>
          </reference>
          <reference field="10" count="1" selected="0">
            <x v="0"/>
          </reference>
        </references>
      </pivotArea>
    </format>
    <format dxfId="242">
      <pivotArea outline="0" fieldPosition="0">
        <references count="2">
          <reference field="4294967294" count="1" selected="0">
            <x v="0"/>
          </reference>
          <reference field="10" count="24" selected="0">
            <x v="1"/>
            <x v="2"/>
            <x v="3"/>
            <x v="4"/>
            <x v="5"/>
            <x v="6"/>
            <x v="7"/>
            <x v="8"/>
            <x v="9"/>
            <x v="10"/>
            <x v="11"/>
            <x v="12"/>
            <x v="13"/>
            <x v="14"/>
            <x v="15"/>
            <x v="16"/>
            <x v="17"/>
            <x v="18"/>
            <x v="19"/>
            <x v="20"/>
            <x v="21"/>
            <x v="22"/>
            <x v="23"/>
            <x v="24"/>
          </reference>
        </references>
      </pivotArea>
    </format>
    <format dxfId="243">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61D75-F8F4-49FF-869E-77FB3C7D47CF}"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I10:J29" firstHeaderRow="1" firstDataRow="1"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sortType="ascending" defaultSubtotal="0">
      <items count="19">
        <item x="9"/>
        <item x="12"/>
        <item x="8"/>
        <item x="16"/>
        <item x="7"/>
        <item x="15"/>
        <item x="11"/>
        <item x="4"/>
        <item x="3"/>
        <item x="10"/>
        <item x="0"/>
        <item x="2"/>
        <item x="5"/>
        <item x="13"/>
        <item x="6"/>
        <item x="18"/>
        <item x="14"/>
        <item x="1"/>
        <item x="1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9"/>
  </rowFields>
  <rowItems count="19">
    <i>
      <x v="15"/>
    </i>
    <i>
      <x v="16"/>
    </i>
    <i>
      <x v="5"/>
    </i>
    <i>
      <x v="6"/>
    </i>
    <i>
      <x/>
    </i>
    <i>
      <x v="3"/>
    </i>
    <i>
      <x v="9"/>
    </i>
    <i>
      <x v="12"/>
    </i>
    <i>
      <x v="7"/>
    </i>
    <i>
      <x v="8"/>
    </i>
    <i>
      <x v="13"/>
    </i>
    <i>
      <x v="1"/>
    </i>
    <i>
      <x v="18"/>
    </i>
    <i>
      <x v="14"/>
    </i>
    <i>
      <x v="2"/>
    </i>
    <i>
      <x v="4"/>
    </i>
    <i>
      <x v="17"/>
    </i>
    <i>
      <x v="11"/>
    </i>
    <i>
      <x v="10"/>
    </i>
  </rowItems>
  <colItems count="1">
    <i/>
  </colItems>
  <dataFields count="1">
    <dataField name="Count of Order 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D17B8C-1359-4B6A-B6AD-1BB8F1227B0C}"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8">
  <location ref="A10:C28" firstHeaderRow="0" firstDataRow="1" firstDataCol="1"/>
  <pivotFields count="22">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7">
        <item x="13"/>
        <item x="2"/>
        <item x="1"/>
        <item x="0"/>
        <item x="15"/>
        <item x="7"/>
        <item x="8"/>
        <item x="12"/>
        <item x="4"/>
        <item x="3"/>
        <item x="6"/>
        <item x="16"/>
        <item x="9"/>
        <item x="11"/>
        <item x="10"/>
        <item x="5"/>
        <item x="14"/>
      </items>
    </pivotField>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5"/>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1" baseField="5" baseItem="3" numFmtId="167"/>
    <dataField name="Profit on Sales" fld="2" baseField="5" baseItem="3" numFmtId="167"/>
  </dataField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D6C4AD-D8D4-4EAA-B194-8B0C45CC5C0A}"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I3:J6" firstHeaderRow="1" firstDataRow="1" firstDataCol="1"/>
  <pivotFields count="22">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0"/>
        <item x="2"/>
      </items>
    </pivotField>
    <pivotField compact="0" outline="0" showAll="0" defaultSubtotal="0"/>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4"/>
  </rowFields>
  <rowItems count="3">
    <i>
      <x/>
    </i>
    <i>
      <x v="1"/>
    </i>
    <i>
      <x v="2"/>
    </i>
  </rowItems>
  <colItems count="1">
    <i/>
  </colItems>
  <dataFields count="1">
    <dataField name="Count of Order ID" fld="0" subtotal="count"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6D2832-125B-4647-A54D-FBF47799590D}" name="Amout_Category_Wise"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33">
  <location ref="A3:B7" firstHeaderRow="1" firstDataRow="1" firstDataCol="1"/>
  <pivotFields count="22">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sortType="a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4"/>
  </rowFields>
  <rowItems count="4">
    <i>
      <x v="2"/>
    </i>
    <i>
      <x/>
    </i>
    <i>
      <x v="1"/>
    </i>
    <i t="grand">
      <x/>
    </i>
  </rowItems>
  <colItems count="1">
    <i/>
  </colItems>
  <dataFields count="1">
    <dataField name="Sum of Amount" fld="1" baseField="4" baseItem="0" numFmtId="167"/>
  </dataFields>
  <chartFormats count="1">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1BE133-8195-42BF-B46E-844D60311FA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E10:G29" firstHeaderRow="0" firstDataRow="1" firstDataCol="1"/>
  <pivotFields count="22">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defaultSubtotal="0">
      <items count="19">
        <item x="9"/>
        <item x="12"/>
        <item x="8"/>
        <item x="16"/>
        <item x="7"/>
        <item x="15"/>
        <item x="11"/>
        <item x="4"/>
        <item x="3"/>
        <item x="10"/>
        <item x="0"/>
        <item x="2"/>
        <item x="5"/>
        <item x="13"/>
        <item x="6"/>
        <item x="18"/>
        <item x="14"/>
        <item x="1"/>
        <item x="17"/>
      </items>
    </pivotField>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9"/>
  </rowFields>
  <rowItems count="19">
    <i>
      <x/>
    </i>
    <i>
      <x v="1"/>
    </i>
    <i>
      <x v="2"/>
    </i>
    <i>
      <x v="3"/>
    </i>
    <i>
      <x v="4"/>
    </i>
    <i>
      <x v="5"/>
    </i>
    <i>
      <x v="6"/>
    </i>
    <i>
      <x v="7"/>
    </i>
    <i>
      <x v="8"/>
    </i>
    <i>
      <x v="9"/>
    </i>
    <i>
      <x v="10"/>
    </i>
    <i>
      <x v="11"/>
    </i>
    <i>
      <x v="12"/>
    </i>
    <i>
      <x v="13"/>
    </i>
    <i>
      <x v="14"/>
    </i>
    <i>
      <x v="15"/>
    </i>
    <i>
      <x v="16"/>
    </i>
    <i>
      <x v="17"/>
    </i>
    <i>
      <x v="18"/>
    </i>
  </rowItems>
  <colFields count="1">
    <field x="-2"/>
  </colFields>
  <colItems count="2">
    <i>
      <x/>
    </i>
    <i i="1">
      <x v="1"/>
    </i>
  </colItems>
  <dataFields count="2">
    <dataField name="Sales" fld="1" baseField="9" baseItem="0" numFmtId="167"/>
    <dataField name="Profit on Sales" fld="2" baseField="9" baseItem="0" numFmtId="167"/>
  </dataFields>
  <chartFormats count="2">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00DF9C-B5E9-46EF-9DC6-CEB7FBB91A47}"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3">
  <location ref="D3:E7" firstHeaderRow="1" firstDataRow="1" firstDataCol="1"/>
  <pivotFields count="22">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sortType="a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4"/>
  </rowFields>
  <rowItems count="4">
    <i>
      <x v="2"/>
    </i>
    <i>
      <x v="1"/>
    </i>
    <i>
      <x/>
    </i>
    <i t="grand">
      <x/>
    </i>
  </rowItems>
  <colItems count="1">
    <i/>
  </colItems>
  <dataFields count="1">
    <dataField name="Sum of Profit" fld="2" baseField="0" baseItem="0" numFmtId="167"/>
  </dataFields>
  <formats count="1">
    <format dxfId="244">
      <pivotArea outline="0" collapsedLevelsAreSubtotals="1" fieldPosition="0"/>
    </format>
  </formats>
  <chartFormats count="1">
    <chartFormat chart="4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22194-69A7-412A-8E3D-9F2C991018A4}"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8">
  <location ref="A30:D48" firstHeaderRow="0" firstDataRow="1" firstDataCol="1"/>
  <pivotFields count="22">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7">
        <item x="13"/>
        <item x="2"/>
        <item x="1"/>
        <item x="0"/>
        <item x="15"/>
        <item x="7"/>
        <item x="8"/>
        <item x="12"/>
        <item x="4"/>
        <item x="3"/>
        <item x="6"/>
        <item x="16"/>
        <item x="9"/>
        <item x="11"/>
        <item x="10"/>
        <item x="5"/>
        <item x="14"/>
      </items>
    </pivotField>
    <pivotField compact="0" outline="0" showAll="0" defaultSubtotal="0"/>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items count="12">
        <item x="2"/>
        <item x="10"/>
        <item x="3"/>
        <item x="0"/>
        <item x="11"/>
        <item x="5"/>
        <item x="9"/>
        <item x="7"/>
        <item x="8"/>
        <item x="1"/>
        <item x="4"/>
        <item x="6"/>
      </items>
    </pivotField>
    <pivotField compact="0" numFmtId="167" outline="0" subtotalTop="0" showAll="0" defaultSubtotal="0"/>
    <pivotField compact="0" numFmtId="167" outline="0" subtotalTop="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5"/>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ales" fld="1" baseField="5" baseItem="3" numFmtId="167"/>
    <dataField name="Profit on Sales" fld="2" baseField="5" baseItem="3" numFmtId="167"/>
    <dataField name="Sum of Profit" fld="2" showDataAs="percentOfTotal" baseField="0" baseItem="0" numFmtId="10"/>
  </dataField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D60AF7B-8847-48C2-BA52-1EF3024B8565}" sourceName="Month">
  <pivotTables>
    <pivotTable tabId="6" name="Amout_Category_Wise"/>
    <pivotTable tabId="6" name="PivotTable5"/>
    <pivotTable tabId="6" name="PivotTable2"/>
    <pivotTable tabId="6" name="PivotTable4"/>
    <pivotTable tabId="6" name="PivotTable6"/>
    <pivotTable tabId="6" name="PivotTable9"/>
    <pivotTable tabId="6" name="PivotTable10"/>
    <pivotTable tabId="6" name="PivotTable11"/>
    <pivotTable tabId="6" name="PivotTable14"/>
  </pivotTables>
  <data>
    <tabular pivotCacheId="1896765852">
      <items count="12">
        <i x="2" s="1"/>
        <i x="10" s="1"/>
        <i x="3" s="1"/>
        <i x="0" s="1"/>
        <i x="11" s="1"/>
        <i x="5" s="1"/>
        <i x="9" s="1"/>
        <i x="7" s="1"/>
        <i x="8"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9E6B133-996E-4202-8615-C28B69085A49}" cache="Slicer_Month" caption="Month" columnCount="2" style="Monthly Sales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E28F3B-78DD-44F6-BFE6-99595417D57C}" name="Table4" displayName="Table4" ref="F35:G37" totalsRowShown="0" headerRowDxfId="250" headerRowBorderDxfId="251" tableBorderDxfId="252">
  <autoFilter ref="F35:G37" xr:uid="{A6E28F3B-78DD-44F6-BFE6-99595417D57C}"/>
  <tableColumns count="2">
    <tableColumn id="1" xr3:uid="{47B47D8B-6E74-4D0E-915D-1239EA06D16A}" name="Category for Max Profit" dataDxfId="246">
      <calculatedColumnFormula>INDEX($A$30:$D$46,MATCH(MAX($C$31:$C$46),$C$30:$C$46,0),1)</calculatedColumnFormula>
    </tableColumn>
    <tableColumn id="2" xr3:uid="{7CC4C0BE-E149-4A75-A172-62491EA362C4}" name="Max Profit">
      <calculatedColumnFormula>1-$G$36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FB1B35-B3B1-420A-A95F-A1BA3B9B720C}" name="Table5" displayName="Table5" ref="F39:G41" totalsRowShown="0" headerRowDxfId="247" headerRowBorderDxfId="248" tableBorderDxfId="249">
  <autoFilter ref="F39:G41" xr:uid="{41FB1B35-B3B1-420A-A95F-A1BA3B9B720C}"/>
  <tableColumns count="2">
    <tableColumn id="1" xr3:uid="{27E7A90D-EF5A-4963-96EF-6275C77C074D}" name="Category for Max Loss" dataDxfId="245">
      <calculatedColumnFormula>INDEX($A$30:$D$46,MATCH(MIN($C$31:$C$46),$C$30:$C$46,0),1)</calculatedColumnFormula>
    </tableColumn>
    <tableColumn id="2" xr3:uid="{91E149BB-E5FC-4F1B-ADBE-DD1E66F3B4F4}" name="Max Loss">
      <calculatedColumnFormula>1-$G$40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95BCA-5268-4550-A47E-3EB9F1567E3A}" name="Sales" displayName="Sales" ref="A1:N1502" totalsRowCount="1" dataDxfId="270">
  <tableColumns count="14">
    <tableColumn id="1" xr3:uid="{132015D2-7B1B-44E4-B5DF-D233115DC1CE}" name="Order ID" totalsRowLabel="Total"/>
    <tableColumn id="2" xr3:uid="{A823F51B-D586-441A-8030-4983D7CE2B3D}" name="Amount" totalsRowFunction="custom" dataDxfId="269" totalsRowDxfId="268">
      <totalsRowFormula>SUM(Sales[Amount])</totalsRowFormula>
    </tableColumn>
    <tableColumn id="3" xr3:uid="{174665D1-C89B-46E2-AC60-81C8898AD457}" name="Profit" totalsRowFunction="custom" dataDxfId="267" totalsRowDxfId="266">
      <totalsRowFormula>SUM(Sales[Profit])</totalsRowFormula>
    </tableColumn>
    <tableColumn id="4" xr3:uid="{E5E6B5F5-2D19-4F9B-9C65-917A400FE7DF}" name="Quantity"/>
    <tableColumn id="5" xr3:uid="{D64222B7-95F3-4D8C-8AD6-535E652C4779}" name="Category"/>
    <tableColumn id="6" xr3:uid="{8913C4FC-1801-48EE-88C2-787EA69FE0A3}" name="Sub-Category"/>
    <tableColumn id="7" xr3:uid="{885CF92C-B16E-4FC1-B342-8740CAF671A2}" name="PaymentMode"/>
    <tableColumn id="8" xr3:uid="{90796009-C624-4DEA-B55C-EDACE3329470}" name="Order Date" dataDxfId="265" totalsRowDxfId="264">
      <calculatedColumnFormula>INDEX(Orders!$A$1:$G$501,MATCH($A2,Orders!$A$1:$A$501,0),MATCH(H$1,Orders!$A$1:$G$1,0))</calculatedColumnFormula>
    </tableColumn>
    <tableColumn id="9" xr3:uid="{AFCBA7A4-762D-4F76-ACB3-DBE52A88E4FB}" name="CustomerName" dataDxfId="263" totalsRowDxfId="262">
      <calculatedColumnFormula>INDEX(Orders!$A$1:$G$501,MATCH($A2,Orders!$A$1:$A$501,0),MATCH(I$1,Orders!$A$1:$G$1,0))</calculatedColumnFormula>
    </tableColumn>
    <tableColumn id="10" xr3:uid="{D8B75B60-E085-4399-A2AC-2F94E44E4696}" name="State" dataDxfId="261" totalsRowDxfId="260">
      <calculatedColumnFormula>INDEX(Orders!$A$1:$G$501,MATCH($A2,Orders!$A$1:$A$501,0),MATCH(J$1,Orders!$A$1:$G$1,0))</calculatedColumnFormula>
    </tableColumn>
    <tableColumn id="11" xr3:uid="{1CEB8681-F481-4B38-9928-07A525811559}" name="City" dataDxfId="259" totalsRowDxfId="258">
      <calculatedColumnFormula>INDEX(Orders!$A$1:$G$501,MATCH($A2,Orders!$A$1:$A$501,0),MATCH(K$1,Orders!$A$1:$G$1,0))</calculatedColumnFormula>
    </tableColumn>
    <tableColumn id="12" xr3:uid="{82962C44-3169-4945-9C74-2535EF49A13D}" name="Month" dataDxfId="257">
      <calculatedColumnFormula>TEXT($H2,"mmm")</calculatedColumnFormula>
    </tableColumn>
    <tableColumn id="13" xr3:uid="{94F05FE0-033B-45CA-85AE-D2B37E88838E}" name="True_Profit" totalsRowFunction="custom" dataDxfId="256" totalsRowDxfId="255">
      <calculatedColumnFormula>IF(Sales[[#This Row],[Profit]]&gt;0,Sales[[#This Row],[Profit]],0)</calculatedColumnFormula>
      <totalsRowFormula>SUM(Sales[True_Profit])</totalsRowFormula>
    </tableColumn>
    <tableColumn id="14" xr3:uid="{E76678C8-D565-414E-AE96-6332BE1F01EB}" name="True_Loss" totalsRowFunction="sum" dataDxfId="254" totalsRowDxfId="253">
      <calculatedColumnFormula>IF(Sales[[#This Row],[Profit]]&lt;0,Sales[[#This Row],[Profit]],0)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23D43A-610E-48EE-B68F-AEFD8822487A}">
  <we:reference id="wa200005502" version="1.0.0.11" store="en-US" storeType="OMEX"/>
  <we:alternateReferences>
    <we:reference id="wa200005502" version="1.0.0.11" store="wa200005502" storeType="OMEX"/>
  </we:alternateReferences>
  <we:properties>
    <we:property name="docId" value="&quot;i0Khc2PHJYEV7rgn9_GxR&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BB2F-E2B4-4CDC-AAD9-33B8CF18DADF}">
  <dimension ref="A1"/>
  <sheetViews>
    <sheetView showGridLines="0" showRowColHeaders="0" tabSelected="1" zoomScale="98" zoomScaleNormal="98" workbookViewId="0">
      <selection activeCell="F51" sqref="F51"/>
    </sheetView>
  </sheetViews>
  <sheetFormatPr defaultRowHeight="14.4" x14ac:dyDescent="0.3"/>
  <cols>
    <col min="1" max="1" width="1.77734375" customWidth="1"/>
  </cols>
  <sheetData>
    <row r="1" ht="1.0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C4AE-5856-479E-9CF4-DE7B893880C1}">
  <dimension ref="A3:K91"/>
  <sheetViews>
    <sheetView topLeftCell="A22" zoomScale="115" zoomScaleNormal="115" workbookViewId="0">
      <selection activeCell="D73" sqref="D73"/>
    </sheetView>
  </sheetViews>
  <sheetFormatPr defaultRowHeight="14.4" x14ac:dyDescent="0.3"/>
  <cols>
    <col min="1" max="1" width="15.21875" bestFit="1" customWidth="1"/>
    <col min="2" max="2" width="11.5546875" bestFit="1" customWidth="1"/>
    <col min="3" max="3" width="13.109375" bestFit="1" customWidth="1"/>
    <col min="4" max="4" width="12.109375" bestFit="1" customWidth="1"/>
    <col min="5" max="5" width="17.6640625" bestFit="1" customWidth="1"/>
    <col min="6" max="6" width="11.44140625" bestFit="1" customWidth="1"/>
    <col min="7" max="7" width="13.109375" bestFit="1" customWidth="1"/>
    <col min="8" max="8" width="11.109375" customWidth="1"/>
    <col min="9" max="9" width="16.44140625" bestFit="1" customWidth="1"/>
    <col min="10" max="10" width="15.88671875" bestFit="1" customWidth="1"/>
    <col min="11" max="11" width="12.109375" bestFit="1" customWidth="1"/>
  </cols>
  <sheetData>
    <row r="3" spans="1:10" x14ac:dyDescent="0.3">
      <c r="A3" s="5" t="s">
        <v>4</v>
      </c>
      <c r="B3" t="s">
        <v>917</v>
      </c>
      <c r="D3" s="5" t="s">
        <v>4</v>
      </c>
      <c r="E3" t="s">
        <v>918</v>
      </c>
      <c r="I3" s="5" t="s">
        <v>4</v>
      </c>
      <c r="J3" t="s">
        <v>921</v>
      </c>
    </row>
    <row r="4" spans="1:10" x14ac:dyDescent="0.3">
      <c r="A4" t="s">
        <v>12</v>
      </c>
      <c r="B4" s="6">
        <v>127181</v>
      </c>
      <c r="D4" t="s">
        <v>12</v>
      </c>
      <c r="E4" s="6">
        <v>10476</v>
      </c>
      <c r="I4" t="s">
        <v>12</v>
      </c>
      <c r="J4" s="11">
        <v>243</v>
      </c>
    </row>
    <row r="5" spans="1:10" x14ac:dyDescent="0.3">
      <c r="A5" t="s">
        <v>23</v>
      </c>
      <c r="B5" s="6">
        <v>144323</v>
      </c>
      <c r="D5" t="s">
        <v>8</v>
      </c>
      <c r="E5" s="6">
        <v>13162</v>
      </c>
      <c r="I5" t="s">
        <v>8</v>
      </c>
      <c r="J5" s="11">
        <v>308</v>
      </c>
    </row>
    <row r="6" spans="1:10" x14ac:dyDescent="0.3">
      <c r="A6" t="s">
        <v>8</v>
      </c>
      <c r="B6" s="6">
        <v>166267</v>
      </c>
      <c r="D6" t="s">
        <v>23</v>
      </c>
      <c r="E6" s="6">
        <v>13325</v>
      </c>
      <c r="I6" t="s">
        <v>23</v>
      </c>
      <c r="J6" s="11">
        <v>949</v>
      </c>
    </row>
    <row r="7" spans="1:10" x14ac:dyDescent="0.3">
      <c r="A7" t="s">
        <v>916</v>
      </c>
      <c r="B7" s="6">
        <v>437771</v>
      </c>
      <c r="C7" s="6"/>
      <c r="D7" t="s">
        <v>916</v>
      </c>
      <c r="E7" s="6">
        <v>36963</v>
      </c>
    </row>
    <row r="10" spans="1:10" x14ac:dyDescent="0.3">
      <c r="A10" s="5" t="s">
        <v>5</v>
      </c>
      <c r="B10" t="s">
        <v>923</v>
      </c>
      <c r="C10" t="s">
        <v>924</v>
      </c>
      <c r="E10" s="5" t="s">
        <v>911</v>
      </c>
      <c r="F10" t="s">
        <v>923</v>
      </c>
      <c r="G10" t="s">
        <v>924</v>
      </c>
      <c r="I10" s="5" t="s">
        <v>911</v>
      </c>
      <c r="J10" t="s">
        <v>921</v>
      </c>
    </row>
    <row r="11" spans="1:10" x14ac:dyDescent="0.3">
      <c r="A11" t="s">
        <v>73</v>
      </c>
      <c r="B11" s="6">
        <v>21728</v>
      </c>
      <c r="C11" s="6">
        <v>3353</v>
      </c>
      <c r="E11" t="s">
        <v>553</v>
      </c>
      <c r="F11" s="6">
        <v>13256</v>
      </c>
      <c r="G11" s="6">
        <v>-280</v>
      </c>
      <c r="I11" t="s">
        <v>542</v>
      </c>
      <c r="J11" s="11">
        <v>24</v>
      </c>
    </row>
    <row r="12" spans="1:10" x14ac:dyDescent="0.3">
      <c r="A12" t="s">
        <v>16</v>
      </c>
      <c r="B12" s="6">
        <v>56861</v>
      </c>
      <c r="C12" s="6">
        <v>6516</v>
      </c>
      <c r="E12" t="s">
        <v>571</v>
      </c>
      <c r="F12" s="6">
        <v>13417</v>
      </c>
      <c r="G12" s="6">
        <v>1787</v>
      </c>
      <c r="I12" t="s">
        <v>547</v>
      </c>
      <c r="J12" s="11">
        <v>25</v>
      </c>
    </row>
    <row r="13" spans="1:10" x14ac:dyDescent="0.3">
      <c r="A13" t="s">
        <v>13</v>
      </c>
      <c r="B13" s="6">
        <v>34222</v>
      </c>
      <c r="C13" s="6">
        <v>1627</v>
      </c>
      <c r="E13" t="s">
        <v>549</v>
      </c>
      <c r="F13" s="6">
        <v>22957</v>
      </c>
      <c r="G13" s="6">
        <v>1958</v>
      </c>
      <c r="I13" t="s">
        <v>566</v>
      </c>
      <c r="J13" s="11">
        <v>26</v>
      </c>
    </row>
    <row r="14" spans="1:10" x14ac:dyDescent="0.3">
      <c r="A14" t="s">
        <v>9</v>
      </c>
      <c r="B14" s="6">
        <v>39168</v>
      </c>
      <c r="C14" s="6">
        <v>-644</v>
      </c>
      <c r="E14" t="s">
        <v>544</v>
      </c>
      <c r="F14" s="6">
        <v>6705</v>
      </c>
      <c r="G14" s="6">
        <v>350</v>
      </c>
      <c r="I14" t="s">
        <v>536</v>
      </c>
      <c r="J14" s="11">
        <v>29</v>
      </c>
    </row>
    <row r="15" spans="1:10" x14ac:dyDescent="0.3">
      <c r="A15" t="s">
        <v>131</v>
      </c>
      <c r="B15" s="6">
        <v>13484</v>
      </c>
      <c r="C15" s="6">
        <v>-806</v>
      </c>
      <c r="E15" t="s">
        <v>577</v>
      </c>
      <c r="F15" s="6">
        <v>21371</v>
      </c>
      <c r="G15" s="6">
        <v>3001</v>
      </c>
      <c r="I15" t="s">
        <v>553</v>
      </c>
      <c r="J15" s="11">
        <v>42</v>
      </c>
    </row>
    <row r="16" spans="1:10" x14ac:dyDescent="0.3">
      <c r="A16" t="s">
        <v>30</v>
      </c>
      <c r="B16" s="6">
        <v>14294</v>
      </c>
      <c r="C16" s="6">
        <v>1823</v>
      </c>
      <c r="E16" t="s">
        <v>566</v>
      </c>
      <c r="F16" s="6">
        <v>8863</v>
      </c>
      <c r="G16" s="6">
        <v>1325</v>
      </c>
      <c r="I16" t="s">
        <v>544</v>
      </c>
      <c r="J16" s="11">
        <v>43</v>
      </c>
    </row>
    <row r="17" spans="1:10" x14ac:dyDescent="0.3">
      <c r="A17" t="s">
        <v>32</v>
      </c>
      <c r="B17" s="6">
        <v>3361</v>
      </c>
      <c r="C17" s="6">
        <v>-401</v>
      </c>
      <c r="E17" t="s">
        <v>536</v>
      </c>
      <c r="F17" s="6">
        <v>8666</v>
      </c>
      <c r="G17" s="6">
        <v>1662</v>
      </c>
      <c r="I17" t="s">
        <v>611</v>
      </c>
      <c r="J17" s="11">
        <v>45</v>
      </c>
    </row>
    <row r="18" spans="1:10" x14ac:dyDescent="0.3">
      <c r="A18" t="s">
        <v>63</v>
      </c>
      <c r="B18" s="6">
        <v>2106</v>
      </c>
      <c r="C18" s="6">
        <v>-130</v>
      </c>
      <c r="E18" t="s">
        <v>574</v>
      </c>
      <c r="F18" s="6">
        <v>10829</v>
      </c>
      <c r="G18" s="6">
        <v>208</v>
      </c>
      <c r="I18" t="s">
        <v>604</v>
      </c>
      <c r="J18" s="11">
        <v>45</v>
      </c>
    </row>
    <row r="19" spans="1:10" x14ac:dyDescent="0.3">
      <c r="A19" t="s">
        <v>21</v>
      </c>
      <c r="B19" s="6">
        <v>46119</v>
      </c>
      <c r="C19" s="6">
        <v>1847</v>
      </c>
      <c r="E19" t="s">
        <v>556</v>
      </c>
      <c r="F19" s="6">
        <v>12520</v>
      </c>
      <c r="G19" s="6">
        <v>449</v>
      </c>
      <c r="I19" t="s">
        <v>574</v>
      </c>
      <c r="J19" s="11">
        <v>49</v>
      </c>
    </row>
    <row r="20" spans="1:10" x14ac:dyDescent="0.3">
      <c r="A20" t="s">
        <v>18</v>
      </c>
      <c r="B20" s="6">
        <v>59252</v>
      </c>
      <c r="C20" s="6">
        <v>8606</v>
      </c>
      <c r="E20" t="s">
        <v>611</v>
      </c>
      <c r="F20" s="6">
        <v>13871</v>
      </c>
      <c r="G20" s="6">
        <v>2435</v>
      </c>
      <c r="I20" t="s">
        <v>556</v>
      </c>
      <c r="J20" s="11">
        <v>50</v>
      </c>
    </row>
    <row r="21" spans="1:10" x14ac:dyDescent="0.3">
      <c r="A21" t="s">
        <v>26</v>
      </c>
      <c r="B21" s="6">
        <v>59094</v>
      </c>
      <c r="C21" s="6">
        <v>4057</v>
      </c>
      <c r="E21" t="s">
        <v>590</v>
      </c>
      <c r="F21" s="6">
        <v>87463</v>
      </c>
      <c r="G21" s="6">
        <v>7382</v>
      </c>
      <c r="I21" t="s">
        <v>595</v>
      </c>
      <c r="J21" s="11">
        <v>60</v>
      </c>
    </row>
    <row r="22" spans="1:10" x14ac:dyDescent="0.3">
      <c r="A22" t="s">
        <v>142</v>
      </c>
      <c r="B22" s="6">
        <v>7555</v>
      </c>
      <c r="C22" s="6">
        <v>1513</v>
      </c>
      <c r="E22" t="s">
        <v>539</v>
      </c>
      <c r="F22" s="6">
        <v>102498</v>
      </c>
      <c r="G22" s="6">
        <v>6963</v>
      </c>
      <c r="I22" t="s">
        <v>571</v>
      </c>
      <c r="J22" s="11">
        <v>62</v>
      </c>
    </row>
    <row r="23" spans="1:10" x14ac:dyDescent="0.3">
      <c r="A23" t="s">
        <v>43</v>
      </c>
      <c r="B23" s="6">
        <v>1946</v>
      </c>
      <c r="C23" s="6">
        <v>-315</v>
      </c>
      <c r="E23" t="s">
        <v>604</v>
      </c>
      <c r="F23" s="6">
        <v>11993</v>
      </c>
      <c r="G23" s="6">
        <v>40</v>
      </c>
      <c r="I23" t="s">
        <v>559</v>
      </c>
      <c r="J23" s="11">
        <v>63</v>
      </c>
    </row>
    <row r="24" spans="1:10" x14ac:dyDescent="0.3">
      <c r="A24" t="s">
        <v>57</v>
      </c>
      <c r="B24" s="6">
        <v>18546</v>
      </c>
      <c r="C24" s="6">
        <v>2431</v>
      </c>
      <c r="E24" t="s">
        <v>595</v>
      </c>
      <c r="F24" s="6">
        <v>16786</v>
      </c>
      <c r="G24" s="6">
        <v>1571</v>
      </c>
      <c r="I24" t="s">
        <v>533</v>
      </c>
      <c r="J24" s="11">
        <v>74</v>
      </c>
    </row>
    <row r="25" spans="1:10" x14ac:dyDescent="0.3">
      <c r="A25" t="s">
        <v>45</v>
      </c>
      <c r="B25" s="6">
        <v>22614</v>
      </c>
      <c r="C25" s="6">
        <v>3139</v>
      </c>
      <c r="E25" t="s">
        <v>533</v>
      </c>
      <c r="F25" s="6">
        <v>22334</v>
      </c>
      <c r="G25" s="6">
        <v>-323</v>
      </c>
      <c r="I25" t="s">
        <v>549</v>
      </c>
      <c r="J25" s="11">
        <v>76</v>
      </c>
    </row>
    <row r="26" spans="1:10" x14ac:dyDescent="0.3">
      <c r="A26" t="s">
        <v>24</v>
      </c>
      <c r="B26" s="6">
        <v>30039</v>
      </c>
      <c r="C26" s="6">
        <v>2847</v>
      </c>
      <c r="E26" t="s">
        <v>542</v>
      </c>
      <c r="F26" s="6">
        <v>5276</v>
      </c>
      <c r="G26" s="6">
        <v>401</v>
      </c>
      <c r="I26" t="s">
        <v>577</v>
      </c>
      <c r="J26" s="11">
        <v>87</v>
      </c>
    </row>
    <row r="27" spans="1:10" x14ac:dyDescent="0.3">
      <c r="A27" t="s">
        <v>81</v>
      </c>
      <c r="B27" s="6">
        <v>7382</v>
      </c>
      <c r="C27" s="6">
        <v>1500</v>
      </c>
      <c r="E27" t="s">
        <v>547</v>
      </c>
      <c r="F27" s="6">
        <v>6276</v>
      </c>
      <c r="G27" s="6">
        <v>2602</v>
      </c>
      <c r="I27" t="s">
        <v>666</v>
      </c>
      <c r="J27" s="11">
        <v>87</v>
      </c>
    </row>
    <row r="28" spans="1:10" x14ac:dyDescent="0.3">
      <c r="A28" t="s">
        <v>916</v>
      </c>
      <c r="B28" s="6">
        <v>437771</v>
      </c>
      <c r="C28" s="6">
        <v>36963</v>
      </c>
      <c r="E28" t="s">
        <v>666</v>
      </c>
      <c r="F28" s="6">
        <v>38362</v>
      </c>
      <c r="G28" s="6">
        <v>3358</v>
      </c>
      <c r="I28" t="s">
        <v>539</v>
      </c>
      <c r="J28" s="11">
        <v>299</v>
      </c>
    </row>
    <row r="29" spans="1:10" x14ac:dyDescent="0.3">
      <c r="E29" t="s">
        <v>559</v>
      </c>
      <c r="F29" s="6">
        <v>14328</v>
      </c>
      <c r="G29" s="6">
        <v>2074</v>
      </c>
      <c r="I29" t="s">
        <v>590</v>
      </c>
      <c r="J29" s="11">
        <v>314</v>
      </c>
    </row>
    <row r="30" spans="1:10" x14ac:dyDescent="0.3">
      <c r="A30" s="5" t="s">
        <v>5</v>
      </c>
      <c r="B30" t="s">
        <v>923</v>
      </c>
      <c r="C30" t="s">
        <v>924</v>
      </c>
      <c r="D30" t="s">
        <v>918</v>
      </c>
      <c r="I30" s="5" t="s">
        <v>912</v>
      </c>
      <c r="J30" t="s">
        <v>921</v>
      </c>
    </row>
    <row r="31" spans="1:10" x14ac:dyDescent="0.3">
      <c r="A31" t="s">
        <v>73</v>
      </c>
      <c r="B31" s="6">
        <v>21728</v>
      </c>
      <c r="C31" s="6">
        <v>3353</v>
      </c>
      <c r="D31" s="9">
        <v>9.0712333955577193E-2</v>
      </c>
      <c r="I31" t="s">
        <v>853</v>
      </c>
      <c r="J31" s="11">
        <v>16</v>
      </c>
    </row>
    <row r="32" spans="1:10" x14ac:dyDescent="0.3">
      <c r="A32" t="s">
        <v>16</v>
      </c>
      <c r="B32" s="6">
        <v>56861</v>
      </c>
      <c r="C32" s="6">
        <v>6516</v>
      </c>
      <c r="D32" s="9">
        <v>0.17628439250060871</v>
      </c>
      <c r="I32" t="s">
        <v>712</v>
      </c>
      <c r="J32" s="11">
        <v>16</v>
      </c>
    </row>
    <row r="33" spans="1:11" x14ac:dyDescent="0.3">
      <c r="A33" t="s">
        <v>13</v>
      </c>
      <c r="B33" s="6">
        <v>34222</v>
      </c>
      <c r="C33" s="6">
        <v>1627</v>
      </c>
      <c r="D33" s="9">
        <v>4.4016989962935911E-2</v>
      </c>
      <c r="I33" t="s">
        <v>756</v>
      </c>
      <c r="J33" s="11">
        <v>17</v>
      </c>
    </row>
    <row r="34" spans="1:11" x14ac:dyDescent="0.3">
      <c r="A34" t="s">
        <v>9</v>
      </c>
      <c r="B34" s="6">
        <v>39168</v>
      </c>
      <c r="C34" s="6">
        <v>-644</v>
      </c>
      <c r="D34" s="9">
        <v>-1.7422828233639043E-2</v>
      </c>
      <c r="I34" t="s">
        <v>734</v>
      </c>
      <c r="J34" s="11">
        <v>18</v>
      </c>
    </row>
    <row r="35" spans="1:11" x14ac:dyDescent="0.3">
      <c r="A35" t="s">
        <v>131</v>
      </c>
      <c r="B35" s="6">
        <v>13484</v>
      </c>
      <c r="C35" s="6">
        <v>-806</v>
      </c>
      <c r="D35" s="9">
        <v>-2.180558937315694E-2</v>
      </c>
      <c r="F35" s="22" t="s">
        <v>927</v>
      </c>
      <c r="G35" s="10" t="s">
        <v>925</v>
      </c>
      <c r="I35" t="s">
        <v>657</v>
      </c>
      <c r="J35" s="11">
        <v>21</v>
      </c>
    </row>
    <row r="36" spans="1:11" x14ac:dyDescent="0.3">
      <c r="A36" t="s">
        <v>30</v>
      </c>
      <c r="B36" s="6">
        <v>14294</v>
      </c>
      <c r="C36" s="6">
        <v>1823</v>
      </c>
      <c r="D36" s="9">
        <v>4.9319589860130401E-2</v>
      </c>
      <c r="F36" s="12" t="str">
        <f t="shared" ref="F36:F37" si="0">INDEX($A$30:$D$46,MATCH(MAX($C$31:$C$46),$C$30:$C$46,0),1)</f>
        <v>Printers</v>
      </c>
      <c r="G36" s="21">
        <f t="shared" ref="G36" si="1">MAX($C$31:$C$47)/SUMIF($C$31:$C$47,"&gt;0")</f>
        <v>0.21921088158129345</v>
      </c>
      <c r="I36" t="s">
        <v>647</v>
      </c>
      <c r="J36" s="11">
        <v>21</v>
      </c>
    </row>
    <row r="37" spans="1:11" x14ac:dyDescent="0.3">
      <c r="A37" t="s">
        <v>32</v>
      </c>
      <c r="B37" s="6">
        <v>3361</v>
      </c>
      <c r="C37" s="6">
        <v>-401</v>
      </c>
      <c r="D37" s="9">
        <v>-1.0848686524362199E-2</v>
      </c>
      <c r="G37" s="9">
        <f>1-$G$36</f>
        <v>0.78078911841870657</v>
      </c>
    </row>
    <row r="38" spans="1:11" x14ac:dyDescent="0.3">
      <c r="A38" t="s">
        <v>63</v>
      </c>
      <c r="B38" s="6">
        <v>2106</v>
      </c>
      <c r="C38" s="6">
        <v>-130</v>
      </c>
      <c r="D38" s="9">
        <v>-3.5170305440575711E-3</v>
      </c>
    </row>
    <row r="39" spans="1:11" x14ac:dyDescent="0.3">
      <c r="A39" t="s">
        <v>21</v>
      </c>
      <c r="B39" s="6">
        <v>46119</v>
      </c>
      <c r="C39" s="6">
        <v>1847</v>
      </c>
      <c r="D39" s="9">
        <v>4.9968887806725641E-2</v>
      </c>
      <c r="F39" s="22" t="s">
        <v>928</v>
      </c>
      <c r="G39" s="10" t="s">
        <v>926</v>
      </c>
    </row>
    <row r="40" spans="1:11" x14ac:dyDescent="0.3">
      <c r="A40" t="s">
        <v>18</v>
      </c>
      <c r="B40" s="6">
        <v>59252</v>
      </c>
      <c r="C40" s="6">
        <v>8606</v>
      </c>
      <c r="D40" s="9">
        <v>0.23282742201661122</v>
      </c>
      <c r="F40" s="12" t="str">
        <f t="shared" ref="F40:F41" si="2">INDEX($A$30:$D$46,MATCH(MIN($C$31:$C$46),$C$30:$C$46,0),1)</f>
        <v>Furnishings</v>
      </c>
      <c r="G40" s="21">
        <f t="shared" ref="G40" si="3">MIN($C$31:$C$47)/SUMIF($C$31:$C$47,"&lt;0")</f>
        <v>0.35104529616724739</v>
      </c>
    </row>
    <row r="41" spans="1:11" x14ac:dyDescent="0.3">
      <c r="A41" t="s">
        <v>26</v>
      </c>
      <c r="B41" s="6">
        <v>59094</v>
      </c>
      <c r="C41" s="6">
        <v>4057</v>
      </c>
      <c r="D41" s="9">
        <v>0.10975840705570435</v>
      </c>
      <c r="G41" s="9">
        <f>1-$G$40</f>
        <v>0.64895470383275256</v>
      </c>
    </row>
    <row r="42" spans="1:11" x14ac:dyDescent="0.3">
      <c r="A42" t="s">
        <v>142</v>
      </c>
      <c r="B42" s="6">
        <v>7555</v>
      </c>
      <c r="C42" s="6">
        <v>1513</v>
      </c>
      <c r="D42" s="9">
        <v>4.0932824716608501E-2</v>
      </c>
    </row>
    <row r="43" spans="1:11" x14ac:dyDescent="0.3">
      <c r="A43" t="s">
        <v>43</v>
      </c>
      <c r="B43" s="6">
        <v>1946</v>
      </c>
      <c r="C43" s="6">
        <v>-315</v>
      </c>
      <c r="D43" s="9">
        <v>-8.5220355490625756E-3</v>
      </c>
      <c r="I43" s="5" t="s">
        <v>910</v>
      </c>
      <c r="J43" t="s">
        <v>917</v>
      </c>
      <c r="K43" t="s">
        <v>918</v>
      </c>
    </row>
    <row r="44" spans="1:11" x14ac:dyDescent="0.3">
      <c r="A44" t="s">
        <v>57</v>
      </c>
      <c r="B44" s="6">
        <v>18546</v>
      </c>
      <c r="C44" s="6">
        <v>2431</v>
      </c>
      <c r="D44" s="9">
        <v>6.5768471173876575E-2</v>
      </c>
      <c r="I44" t="s">
        <v>576</v>
      </c>
      <c r="J44" s="6">
        <v>14543</v>
      </c>
      <c r="K44" s="6">
        <v>1846</v>
      </c>
    </row>
    <row r="45" spans="1:11" x14ac:dyDescent="0.3">
      <c r="A45" t="s">
        <v>45</v>
      </c>
      <c r="B45" s="6">
        <v>22614</v>
      </c>
      <c r="C45" s="6">
        <v>3139</v>
      </c>
      <c r="D45" s="9">
        <v>8.4922760598436273E-2</v>
      </c>
      <c r="I45" t="s">
        <v>689</v>
      </c>
      <c r="J45" s="6">
        <v>4507</v>
      </c>
      <c r="K45" s="6">
        <v>118</v>
      </c>
    </row>
    <row r="46" spans="1:11" x14ac:dyDescent="0.3">
      <c r="A46" t="s">
        <v>24</v>
      </c>
      <c r="B46" s="6">
        <v>30039</v>
      </c>
      <c r="C46" s="6">
        <v>2847</v>
      </c>
      <c r="D46" s="9">
        <v>7.7022968914860809E-2</v>
      </c>
      <c r="I46" t="s">
        <v>555</v>
      </c>
      <c r="J46" s="6">
        <v>12520</v>
      </c>
      <c r="K46" s="6">
        <v>449</v>
      </c>
    </row>
    <row r="47" spans="1:11" x14ac:dyDescent="0.3">
      <c r="A47" t="s">
        <v>81</v>
      </c>
      <c r="B47" s="6">
        <v>7382</v>
      </c>
      <c r="C47" s="6">
        <v>1500</v>
      </c>
      <c r="D47" s="9">
        <v>4.0581121662202742E-2</v>
      </c>
      <c r="I47" t="s">
        <v>589</v>
      </c>
      <c r="J47" s="6">
        <v>23783</v>
      </c>
      <c r="K47" s="6">
        <v>619</v>
      </c>
    </row>
    <row r="48" spans="1:11" x14ac:dyDescent="0.3">
      <c r="A48" t="s">
        <v>916</v>
      </c>
      <c r="B48" s="6">
        <v>437771</v>
      </c>
      <c r="C48" s="6">
        <v>36963</v>
      </c>
      <c r="D48" s="9">
        <v>1</v>
      </c>
      <c r="I48" t="s">
        <v>565</v>
      </c>
      <c r="J48" s="6">
        <v>21142</v>
      </c>
      <c r="K48" s="6">
        <v>2778</v>
      </c>
    </row>
    <row r="49" spans="9:11" x14ac:dyDescent="0.3">
      <c r="I49" t="s">
        <v>546</v>
      </c>
      <c r="J49" s="6">
        <v>6276</v>
      </c>
      <c r="K49" s="6">
        <v>2602</v>
      </c>
    </row>
    <row r="50" spans="9:11" x14ac:dyDescent="0.3">
      <c r="I50" t="s">
        <v>549</v>
      </c>
      <c r="J50" s="6">
        <v>22957</v>
      </c>
      <c r="K50" s="6">
        <v>1958</v>
      </c>
    </row>
    <row r="51" spans="9:11" x14ac:dyDescent="0.3">
      <c r="I51" t="s">
        <v>541</v>
      </c>
      <c r="J51" s="6">
        <v>5276</v>
      </c>
      <c r="K51" s="6">
        <v>401</v>
      </c>
    </row>
    <row r="52" spans="9:11" x14ac:dyDescent="0.3">
      <c r="I52" t="s">
        <v>544</v>
      </c>
      <c r="J52" s="6">
        <v>6705</v>
      </c>
      <c r="K52" s="6">
        <v>350</v>
      </c>
    </row>
    <row r="53" spans="9:11" x14ac:dyDescent="0.3">
      <c r="I53" t="s">
        <v>552</v>
      </c>
      <c r="J53" s="6">
        <v>13256</v>
      </c>
      <c r="K53" s="6">
        <v>-280</v>
      </c>
    </row>
    <row r="54" spans="9:11" x14ac:dyDescent="0.3">
      <c r="I54" t="s">
        <v>592</v>
      </c>
      <c r="J54" s="6">
        <v>63680</v>
      </c>
      <c r="K54" s="6">
        <v>6763</v>
      </c>
    </row>
    <row r="55" spans="9:11" x14ac:dyDescent="0.3">
      <c r="I55" t="s">
        <v>532</v>
      </c>
      <c r="J55" s="6">
        <v>11261</v>
      </c>
      <c r="K55" s="6">
        <v>-275</v>
      </c>
    </row>
    <row r="56" spans="9:11" x14ac:dyDescent="0.3">
      <c r="I56" t="s">
        <v>573</v>
      </c>
      <c r="J56" s="6">
        <v>10829</v>
      </c>
      <c r="K56" s="6">
        <v>208</v>
      </c>
    </row>
    <row r="57" spans="9:11" x14ac:dyDescent="0.3">
      <c r="I57" t="s">
        <v>603</v>
      </c>
      <c r="J57" s="6">
        <v>11993</v>
      </c>
      <c r="K57" s="6">
        <v>40</v>
      </c>
    </row>
    <row r="58" spans="9:11" x14ac:dyDescent="0.3">
      <c r="I58" t="s">
        <v>558</v>
      </c>
      <c r="J58" s="6">
        <v>14328</v>
      </c>
      <c r="K58" s="6">
        <v>2074</v>
      </c>
    </row>
    <row r="59" spans="9:11" x14ac:dyDescent="0.3">
      <c r="I59" t="s">
        <v>665</v>
      </c>
      <c r="J59" s="6">
        <v>5726</v>
      </c>
      <c r="K59" s="6">
        <v>156</v>
      </c>
    </row>
    <row r="60" spans="9:11" x14ac:dyDescent="0.3">
      <c r="I60" t="s">
        <v>833</v>
      </c>
      <c r="J60" s="6">
        <v>28747</v>
      </c>
      <c r="K60" s="6">
        <v>3335</v>
      </c>
    </row>
    <row r="61" spans="9:11" x14ac:dyDescent="0.3">
      <c r="I61" t="s">
        <v>538</v>
      </c>
      <c r="J61" s="6">
        <v>58886</v>
      </c>
      <c r="K61" s="6">
        <v>803</v>
      </c>
    </row>
    <row r="62" spans="9:11" x14ac:dyDescent="0.3">
      <c r="I62" t="s">
        <v>570</v>
      </c>
      <c r="J62" s="6">
        <v>13417</v>
      </c>
      <c r="K62" s="6">
        <v>1787</v>
      </c>
    </row>
    <row r="63" spans="9:11" x14ac:dyDescent="0.3">
      <c r="I63" t="s">
        <v>671</v>
      </c>
      <c r="J63" s="6">
        <v>3889</v>
      </c>
      <c r="K63" s="6">
        <v>-133</v>
      </c>
    </row>
    <row r="64" spans="9:11" x14ac:dyDescent="0.3">
      <c r="I64" t="s">
        <v>561</v>
      </c>
      <c r="J64" s="6">
        <v>43612</v>
      </c>
      <c r="K64" s="6">
        <v>6160</v>
      </c>
    </row>
    <row r="65" spans="4:11" x14ac:dyDescent="0.3">
      <c r="I65" t="s">
        <v>535</v>
      </c>
      <c r="J65" s="6">
        <v>8666</v>
      </c>
      <c r="K65" s="6">
        <v>1662</v>
      </c>
    </row>
    <row r="66" spans="4:11" x14ac:dyDescent="0.3">
      <c r="I66" t="s">
        <v>622</v>
      </c>
      <c r="J66" s="6">
        <v>6828</v>
      </c>
      <c r="K66" s="6">
        <v>1155</v>
      </c>
    </row>
    <row r="67" spans="4:11" x14ac:dyDescent="0.3">
      <c r="I67" t="s">
        <v>610</v>
      </c>
      <c r="J67" s="6">
        <v>13871</v>
      </c>
      <c r="K67" s="6">
        <v>2435</v>
      </c>
    </row>
    <row r="68" spans="4:11" x14ac:dyDescent="0.3">
      <c r="I68" t="s">
        <v>580</v>
      </c>
      <c r="J68" s="6">
        <v>11073</v>
      </c>
      <c r="K68" s="6">
        <v>-48</v>
      </c>
    </row>
    <row r="73" spans="4:11" x14ac:dyDescent="0.3">
      <c r="F73" s="15"/>
      <c r="G73" s="13"/>
    </row>
    <row r="74" spans="4:11" x14ac:dyDescent="0.3">
      <c r="D74" s="15"/>
      <c r="E74" s="16"/>
      <c r="F74" s="17"/>
      <c r="G74" s="13"/>
    </row>
    <row r="75" spans="4:11" x14ac:dyDescent="0.3">
      <c r="D75" s="15"/>
      <c r="E75" s="17"/>
      <c r="F75" s="19"/>
      <c r="G75" s="13"/>
    </row>
    <row r="76" spans="4:11" x14ac:dyDescent="0.3">
      <c r="D76" s="15"/>
      <c r="E76" s="18"/>
      <c r="F76" s="20"/>
      <c r="G76" s="13"/>
    </row>
    <row r="77" spans="4:11" x14ac:dyDescent="0.3">
      <c r="D77" s="15"/>
      <c r="E77" s="17"/>
      <c r="F77" s="20"/>
      <c r="G77" s="13"/>
    </row>
    <row r="78" spans="4:11" x14ac:dyDescent="0.3">
      <c r="D78" s="15"/>
      <c r="E78" s="17"/>
      <c r="F78" s="15"/>
      <c r="G78" s="13"/>
    </row>
    <row r="79" spans="4:11" x14ac:dyDescent="0.3">
      <c r="D79" s="15"/>
      <c r="E79" s="15"/>
      <c r="F79" s="15"/>
      <c r="G79" s="13"/>
    </row>
    <row r="80" spans="4:11" x14ac:dyDescent="0.3">
      <c r="D80" s="15"/>
      <c r="E80" s="15"/>
      <c r="F80" s="13"/>
      <c r="G80" s="13"/>
    </row>
    <row r="81" spans="4:6" x14ac:dyDescent="0.3">
      <c r="D81" s="13"/>
      <c r="E81" s="14"/>
      <c r="F81" s="7"/>
    </row>
    <row r="82" spans="4:6" x14ac:dyDescent="0.3">
      <c r="E82" s="6"/>
      <c r="F82" s="7"/>
    </row>
    <row r="83" spans="4:6" x14ac:dyDescent="0.3">
      <c r="E83" s="6"/>
    </row>
    <row r="86" spans="4:6" x14ac:dyDescent="0.3">
      <c r="E86" s="6"/>
    </row>
    <row r="87" spans="4:6" x14ac:dyDescent="0.3">
      <c r="E87" s="6"/>
    </row>
    <row r="88" spans="4:6" x14ac:dyDescent="0.3">
      <c r="E88" s="6"/>
    </row>
    <row r="89" spans="4:6" x14ac:dyDescent="0.3">
      <c r="E89" s="6"/>
    </row>
    <row r="90" spans="4:6" x14ac:dyDescent="0.3">
      <c r="E90" s="6"/>
    </row>
    <row r="91" spans="4:6" x14ac:dyDescent="0.3">
      <c r="E91" s="6"/>
    </row>
  </sheetData>
  <phoneticPr fontId="18" type="noConversion"/>
  <pageMargins left="0.7" right="0.7" top="0.75" bottom="0.75" header="0.3" footer="0.3"/>
  <pageSetup paperSize="9" orientation="portrait"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5CB4-E37B-4C4E-8437-AA46B64876B3}">
  <dimension ref="A1:N1502"/>
  <sheetViews>
    <sheetView topLeftCell="A79" workbookViewId="0">
      <selection activeCell="B1503" sqref="B1503"/>
    </sheetView>
  </sheetViews>
  <sheetFormatPr defaultRowHeight="14.4" x14ac:dyDescent="0.3"/>
  <cols>
    <col min="1" max="1" width="9.88671875" customWidth="1"/>
    <col min="2" max="2" width="11.109375" bestFit="1" customWidth="1"/>
    <col min="3" max="3" width="10.109375" bestFit="1" customWidth="1"/>
    <col min="4" max="4" width="10.21875" customWidth="1"/>
    <col min="5" max="5" width="10.44140625" customWidth="1"/>
    <col min="6" max="6" width="15.21875" bestFit="1" customWidth="1"/>
    <col min="7" max="7" width="15.44140625" customWidth="1"/>
    <col min="8" max="8" width="17.88671875" style="2" customWidth="1"/>
    <col min="9" max="9" width="16" customWidth="1"/>
    <col min="10" max="10" width="17.33203125" bestFit="1" customWidth="1"/>
    <col min="11" max="11" width="18.109375" bestFit="1" customWidth="1"/>
    <col min="12" max="12" width="12.109375" style="1" customWidth="1"/>
    <col min="13" max="13" width="11" bestFit="1" customWidth="1"/>
    <col min="14" max="14" width="11.21875" customWidth="1"/>
  </cols>
  <sheetData>
    <row r="1" spans="1:14" x14ac:dyDescent="0.3">
      <c r="A1" t="s">
        <v>0</v>
      </c>
      <c r="B1" t="s">
        <v>1</v>
      </c>
      <c r="C1" t="s">
        <v>2</v>
      </c>
      <c r="D1" t="s">
        <v>3</v>
      </c>
      <c r="E1" t="s">
        <v>4</v>
      </c>
      <c r="F1" t="s">
        <v>5</v>
      </c>
      <c r="G1" t="s">
        <v>6</v>
      </c>
      <c r="H1" s="2" t="s">
        <v>913</v>
      </c>
      <c r="I1" t="s">
        <v>912</v>
      </c>
      <c r="J1" t="s">
        <v>911</v>
      </c>
      <c r="K1" t="s">
        <v>910</v>
      </c>
      <c r="L1" s="1" t="s">
        <v>914</v>
      </c>
      <c r="M1" t="s">
        <v>919</v>
      </c>
      <c r="N1" t="s">
        <v>920</v>
      </c>
    </row>
    <row r="2" spans="1:14" x14ac:dyDescent="0.3">
      <c r="A2" t="s">
        <v>7</v>
      </c>
      <c r="B2" s="6">
        <v>1096</v>
      </c>
      <c r="C2" s="6">
        <v>658</v>
      </c>
      <c r="D2">
        <v>7</v>
      </c>
      <c r="E2" t="s">
        <v>8</v>
      </c>
      <c r="F2" t="s">
        <v>9</v>
      </c>
      <c r="G2" t="s">
        <v>10</v>
      </c>
      <c r="H2" s="3">
        <f>INDEX(Orders!$A$1:$G$501,MATCH($A2,Orders!$A$1:$A$501,0),MATCH(H$1,Orders!$A$1:$G$1,0))</f>
        <v>43196</v>
      </c>
      <c r="I2" s="3" t="str">
        <f>INDEX(Orders!$A$1:$G$501,MATCH($A2,Orders!$A$1:$A$501,0),MATCH(I$1,Orders!$A$1:$G$1,0))</f>
        <v>Bhawna</v>
      </c>
      <c r="J2" s="3" t="str">
        <f>INDEX(Orders!$A$1:$G$501,MATCH($A2,Orders!$A$1:$A$501,0),MATCH(J$1,Orders!$A$1:$G$1,0))</f>
        <v>Madhya Pradesh</v>
      </c>
      <c r="K2" s="3" t="str">
        <f>INDEX(Orders!$A$1:$G$501,MATCH($A2,Orders!$A$1:$A$501,0),MATCH(K$1,Orders!$A$1:$G$1,0))</f>
        <v>Indore</v>
      </c>
      <c r="L2" s="1" t="str">
        <f t="shared" ref="L2:L65" si="0">TEXT($H2,"mmm")</f>
        <v>Apr</v>
      </c>
      <c r="M2" s="8">
        <f>IF(Sales[[#This Row],[Profit]]&gt;0,Sales[[#This Row],[Profit]],0)</f>
        <v>658</v>
      </c>
      <c r="N2" s="8">
        <f>IF(Sales[[#This Row],[Profit]]&lt;0,Sales[[#This Row],[Profit]],0)</f>
        <v>0</v>
      </c>
    </row>
    <row r="3" spans="1:14" x14ac:dyDescent="0.3">
      <c r="A3" t="s">
        <v>11</v>
      </c>
      <c r="B3" s="6">
        <v>5729</v>
      </c>
      <c r="C3" s="6">
        <v>64</v>
      </c>
      <c r="D3">
        <v>14</v>
      </c>
      <c r="E3" t="s">
        <v>12</v>
      </c>
      <c r="F3" t="s">
        <v>13</v>
      </c>
      <c r="G3" t="s">
        <v>14</v>
      </c>
      <c r="H3" s="3">
        <f>INDEX(Orders!$A$1:$G$501,MATCH($A3,Orders!$A$1:$A$501,0),MATCH(H$1,Orders!$A$1:$G$1,0))</f>
        <v>43376</v>
      </c>
      <c r="I3" s="3" t="str">
        <f>INDEX(Orders!$A$1:$G$501,MATCH($A3,Orders!$A$1:$A$501,0),MATCH(I$1,Orders!$A$1:$G$1,0))</f>
        <v>Harivansh</v>
      </c>
      <c r="J3" s="3" t="str">
        <f>INDEX(Orders!$A$1:$G$501,MATCH($A3,Orders!$A$1:$A$501,0),MATCH(J$1,Orders!$A$1:$G$1,0))</f>
        <v>Uttar Pradesh</v>
      </c>
      <c r="K3" s="3" t="str">
        <f>INDEX(Orders!$A$1:$G$501,MATCH($A3,Orders!$A$1:$A$501,0),MATCH(K$1,Orders!$A$1:$G$1,0))</f>
        <v>Mathura</v>
      </c>
      <c r="L3" s="1" t="str">
        <f t="shared" si="0"/>
        <v>Oct</v>
      </c>
      <c r="M3" s="8">
        <f>IF(Sales[[#This Row],[Profit]]&gt;0,Sales[[#This Row],[Profit]],0)</f>
        <v>64</v>
      </c>
      <c r="N3" s="8">
        <f>IF(Sales[[#This Row],[Profit]]&lt;0,Sales[[#This Row],[Profit]],0)</f>
        <v>0</v>
      </c>
    </row>
    <row r="4" spans="1:14" x14ac:dyDescent="0.3">
      <c r="A4" t="s">
        <v>15</v>
      </c>
      <c r="B4" s="6">
        <v>2927</v>
      </c>
      <c r="C4" s="6">
        <v>146</v>
      </c>
      <c r="D4">
        <v>8</v>
      </c>
      <c r="E4" t="s">
        <v>12</v>
      </c>
      <c r="F4" t="s">
        <v>16</v>
      </c>
      <c r="G4" t="s">
        <v>14</v>
      </c>
      <c r="H4" s="3">
        <f>INDEX(Orders!$A$1:$G$501,MATCH($A4,Orders!$A$1:$A$501,0),MATCH(H$1,Orders!$A$1:$G$1,0))</f>
        <v>43116</v>
      </c>
      <c r="I4" s="3" t="str">
        <f>INDEX(Orders!$A$1:$G$501,MATCH($A4,Orders!$A$1:$A$501,0),MATCH(I$1,Orders!$A$1:$G$1,0))</f>
        <v>Shiva</v>
      </c>
      <c r="J4" s="3" t="str">
        <f>INDEX(Orders!$A$1:$G$501,MATCH($A4,Orders!$A$1:$A$501,0),MATCH(J$1,Orders!$A$1:$G$1,0))</f>
        <v>Maharashtra</v>
      </c>
      <c r="K4" s="3" t="str">
        <f>INDEX(Orders!$A$1:$G$501,MATCH($A4,Orders!$A$1:$A$501,0),MATCH(K$1,Orders!$A$1:$G$1,0))</f>
        <v>Pune</v>
      </c>
      <c r="L4" s="1" t="str">
        <f t="shared" si="0"/>
        <v>Jan</v>
      </c>
      <c r="M4" s="8">
        <f>IF(Sales[[#This Row],[Profit]]&gt;0,Sales[[#This Row],[Profit]],0)</f>
        <v>146</v>
      </c>
      <c r="N4" s="8">
        <f>IF(Sales[[#This Row],[Profit]]&lt;0,Sales[[#This Row],[Profit]],0)</f>
        <v>0</v>
      </c>
    </row>
    <row r="5" spans="1:14" x14ac:dyDescent="0.3">
      <c r="A5" t="s">
        <v>17</v>
      </c>
      <c r="B5" s="6">
        <v>2847</v>
      </c>
      <c r="C5" s="6">
        <v>712</v>
      </c>
      <c r="D5">
        <v>8</v>
      </c>
      <c r="E5" t="s">
        <v>8</v>
      </c>
      <c r="F5" t="s">
        <v>18</v>
      </c>
      <c r="G5" t="s">
        <v>19</v>
      </c>
      <c r="H5" s="3">
        <f>INDEX(Orders!$A$1:$G$501,MATCH($A5,Orders!$A$1:$A$501,0),MATCH(H$1,Orders!$A$1:$G$1,0))</f>
        <v>43186</v>
      </c>
      <c r="I5" s="3" t="str">
        <f>INDEX(Orders!$A$1:$G$501,MATCH($A5,Orders!$A$1:$A$501,0),MATCH(I$1,Orders!$A$1:$G$1,0))</f>
        <v>Sarita</v>
      </c>
      <c r="J5" s="3" t="str">
        <f>INDEX(Orders!$A$1:$G$501,MATCH($A5,Orders!$A$1:$A$501,0),MATCH(J$1,Orders!$A$1:$G$1,0))</f>
        <v>Maharashtra</v>
      </c>
      <c r="K5" s="3" t="str">
        <f>INDEX(Orders!$A$1:$G$501,MATCH($A5,Orders!$A$1:$A$501,0),MATCH(K$1,Orders!$A$1:$G$1,0))</f>
        <v>Pune</v>
      </c>
      <c r="L5" s="1" t="str">
        <f t="shared" si="0"/>
        <v>Mar</v>
      </c>
      <c r="M5" s="8">
        <f>IF(Sales[[#This Row],[Profit]]&gt;0,Sales[[#This Row],[Profit]],0)</f>
        <v>712</v>
      </c>
      <c r="N5" s="8">
        <f>IF(Sales[[#This Row],[Profit]]&lt;0,Sales[[#This Row],[Profit]],0)</f>
        <v>0</v>
      </c>
    </row>
    <row r="6" spans="1:14" x14ac:dyDescent="0.3">
      <c r="A6" t="s">
        <v>20</v>
      </c>
      <c r="B6" s="6">
        <v>2617</v>
      </c>
      <c r="C6" s="6">
        <v>1151</v>
      </c>
      <c r="D6">
        <v>4</v>
      </c>
      <c r="E6" t="s">
        <v>8</v>
      </c>
      <c r="F6" t="s">
        <v>21</v>
      </c>
      <c r="G6" t="s">
        <v>19</v>
      </c>
      <c r="H6" s="3">
        <f>INDEX(Orders!$A$1:$G$501,MATCH($A6,Orders!$A$1:$A$501,0),MATCH(H$1,Orders!$A$1:$G$1,0))</f>
        <v>43104</v>
      </c>
      <c r="I6" s="3" t="str">
        <f>INDEX(Orders!$A$1:$G$501,MATCH($A6,Orders!$A$1:$A$501,0),MATCH(I$1,Orders!$A$1:$G$1,0))</f>
        <v>Vrinda</v>
      </c>
      <c r="J6" s="3" t="str">
        <f>INDEX(Orders!$A$1:$G$501,MATCH($A6,Orders!$A$1:$A$501,0),MATCH(J$1,Orders!$A$1:$G$1,0))</f>
        <v>Maharashtra</v>
      </c>
      <c r="K6" s="3" t="str">
        <f>INDEX(Orders!$A$1:$G$501,MATCH($A6,Orders!$A$1:$A$501,0),MATCH(K$1,Orders!$A$1:$G$1,0))</f>
        <v>Pune</v>
      </c>
      <c r="L6" s="1" t="str">
        <f t="shared" si="0"/>
        <v>Jan</v>
      </c>
      <c r="M6" s="8">
        <f>IF(Sales[[#This Row],[Profit]]&gt;0,Sales[[#This Row],[Profit]],0)</f>
        <v>1151</v>
      </c>
      <c r="N6" s="8">
        <f>IF(Sales[[#This Row],[Profit]]&lt;0,Sales[[#This Row],[Profit]],0)</f>
        <v>0</v>
      </c>
    </row>
    <row r="7" spans="1:14" x14ac:dyDescent="0.3">
      <c r="A7" t="s">
        <v>22</v>
      </c>
      <c r="B7" s="6">
        <v>2244</v>
      </c>
      <c r="C7" s="6">
        <v>247</v>
      </c>
      <c r="D7">
        <v>4</v>
      </c>
      <c r="E7" t="s">
        <v>23</v>
      </c>
      <c r="F7" t="s">
        <v>24</v>
      </c>
      <c r="G7" t="s">
        <v>19</v>
      </c>
      <c r="H7" s="3">
        <f>INDEX(Orders!$A$1:$G$501,MATCH($A7,Orders!$A$1:$A$501,0),MATCH(H$1,Orders!$A$1:$G$1,0))</f>
        <v>43429</v>
      </c>
      <c r="I7" s="3" t="str">
        <f>INDEX(Orders!$A$1:$G$501,MATCH($A7,Orders!$A$1:$A$501,0),MATCH(I$1,Orders!$A$1:$G$1,0))</f>
        <v>Lalita</v>
      </c>
      <c r="J7" s="3" t="str">
        <f>INDEX(Orders!$A$1:$G$501,MATCH($A7,Orders!$A$1:$A$501,0),MATCH(J$1,Orders!$A$1:$G$1,0))</f>
        <v>Uttar Pradesh</v>
      </c>
      <c r="K7" s="3" t="str">
        <f>INDEX(Orders!$A$1:$G$501,MATCH($A7,Orders!$A$1:$A$501,0),MATCH(K$1,Orders!$A$1:$G$1,0))</f>
        <v>Mathura</v>
      </c>
      <c r="L7" s="1" t="str">
        <f t="shared" si="0"/>
        <v>Nov</v>
      </c>
      <c r="M7" s="8">
        <f>IF(Sales[[#This Row],[Profit]]&gt;0,Sales[[#This Row],[Profit]],0)</f>
        <v>247</v>
      </c>
      <c r="N7" s="8">
        <f>IF(Sales[[#This Row],[Profit]]&lt;0,Sales[[#This Row],[Profit]],0)</f>
        <v>0</v>
      </c>
    </row>
    <row r="8" spans="1:14" x14ac:dyDescent="0.3">
      <c r="A8" t="s">
        <v>25</v>
      </c>
      <c r="B8" s="6">
        <v>275</v>
      </c>
      <c r="C8" s="6">
        <v>-275</v>
      </c>
      <c r="D8">
        <v>4</v>
      </c>
      <c r="E8" t="s">
        <v>23</v>
      </c>
      <c r="F8" t="s">
        <v>26</v>
      </c>
      <c r="G8" t="s">
        <v>10</v>
      </c>
      <c r="H8" s="3">
        <f>INDEX(Orders!$A$1:$G$501,MATCH($A8,Orders!$A$1:$A$501,0),MATCH(H$1,Orders!$A$1:$G$1,0))</f>
        <v>43272</v>
      </c>
      <c r="I8" s="3" t="str">
        <f>INDEX(Orders!$A$1:$G$501,MATCH($A8,Orders!$A$1:$A$501,0),MATCH(I$1,Orders!$A$1:$G$1,0))</f>
        <v>Noopur</v>
      </c>
      <c r="J8" s="3" t="str">
        <f>INDEX(Orders!$A$1:$G$501,MATCH($A8,Orders!$A$1:$A$501,0),MATCH(J$1,Orders!$A$1:$G$1,0))</f>
        <v>Karnataka</v>
      </c>
      <c r="K8" s="3" t="str">
        <f>INDEX(Orders!$A$1:$G$501,MATCH($A8,Orders!$A$1:$A$501,0),MATCH(K$1,Orders!$A$1:$G$1,0))</f>
        <v>Bangalore</v>
      </c>
      <c r="L8" s="1" t="str">
        <f t="shared" si="0"/>
        <v>Jun</v>
      </c>
      <c r="M8" s="8">
        <f>IF(Sales[[#This Row],[Profit]]&gt;0,Sales[[#This Row],[Profit]],0)</f>
        <v>0</v>
      </c>
      <c r="N8" s="8">
        <f>IF(Sales[[#This Row],[Profit]]&lt;0,Sales[[#This Row],[Profit]],0)</f>
        <v>-275</v>
      </c>
    </row>
    <row r="9" spans="1:14" x14ac:dyDescent="0.3">
      <c r="A9" t="s">
        <v>27</v>
      </c>
      <c r="B9" s="6">
        <v>387</v>
      </c>
      <c r="C9" s="6">
        <v>-213</v>
      </c>
      <c r="D9">
        <v>5</v>
      </c>
      <c r="E9" t="s">
        <v>23</v>
      </c>
      <c r="F9" t="s">
        <v>26</v>
      </c>
      <c r="G9" t="s">
        <v>28</v>
      </c>
      <c r="H9" s="3">
        <f>INDEX(Orders!$A$1:$G$501,MATCH($A9,Orders!$A$1:$A$501,0),MATCH(H$1,Orders!$A$1:$G$1,0))</f>
        <v>43410</v>
      </c>
      <c r="I9" s="3" t="str">
        <f>INDEX(Orders!$A$1:$G$501,MATCH($A9,Orders!$A$1:$A$501,0),MATCH(I$1,Orders!$A$1:$G$1,0))</f>
        <v>Sanjna</v>
      </c>
      <c r="J9" s="3" t="str">
        <f>INDEX(Orders!$A$1:$G$501,MATCH($A9,Orders!$A$1:$A$501,0),MATCH(J$1,Orders!$A$1:$G$1,0))</f>
        <v>Maharashtra</v>
      </c>
      <c r="K9" s="3" t="str">
        <f>INDEX(Orders!$A$1:$G$501,MATCH($A9,Orders!$A$1:$A$501,0),MATCH(K$1,Orders!$A$1:$G$1,0))</f>
        <v>Mumbai</v>
      </c>
      <c r="L9" s="1" t="str">
        <f t="shared" si="0"/>
        <v>Nov</v>
      </c>
      <c r="M9" s="8">
        <f>IF(Sales[[#This Row],[Profit]]&gt;0,Sales[[#This Row],[Profit]],0)</f>
        <v>0</v>
      </c>
      <c r="N9" s="8">
        <f>IF(Sales[[#This Row],[Profit]]&lt;0,Sales[[#This Row],[Profit]],0)</f>
        <v>-213</v>
      </c>
    </row>
    <row r="10" spans="1:14" x14ac:dyDescent="0.3">
      <c r="A10" t="s">
        <v>29</v>
      </c>
      <c r="B10" s="6">
        <v>50</v>
      </c>
      <c r="C10" s="6">
        <v>-44</v>
      </c>
      <c r="D10">
        <v>2</v>
      </c>
      <c r="E10" t="s">
        <v>23</v>
      </c>
      <c r="F10" t="s">
        <v>30</v>
      </c>
      <c r="G10" t="s">
        <v>28</v>
      </c>
      <c r="H10" s="3">
        <f>INDEX(Orders!$A$1:$G$501,MATCH($A10,Orders!$A$1:$A$501,0),MATCH(H$1,Orders!$A$1:$G$1,0))</f>
        <v>43219</v>
      </c>
      <c r="I10" s="3" t="str">
        <f>INDEX(Orders!$A$1:$G$501,MATCH($A10,Orders!$A$1:$A$501,0),MATCH(I$1,Orders!$A$1:$G$1,0))</f>
        <v>Kirti</v>
      </c>
      <c r="J10" s="3" t="str">
        <f>INDEX(Orders!$A$1:$G$501,MATCH($A10,Orders!$A$1:$A$501,0),MATCH(J$1,Orders!$A$1:$G$1,0))</f>
        <v>Jammu and Kashmir</v>
      </c>
      <c r="K10" s="3" t="str">
        <f>INDEX(Orders!$A$1:$G$501,MATCH($A10,Orders!$A$1:$A$501,0),MATCH(K$1,Orders!$A$1:$G$1,0))</f>
        <v>Kashmir</v>
      </c>
      <c r="L10" s="1" t="str">
        <f t="shared" si="0"/>
        <v>Apr</v>
      </c>
      <c r="M10" s="8">
        <f>IF(Sales[[#This Row],[Profit]]&gt;0,Sales[[#This Row],[Profit]],0)</f>
        <v>0</v>
      </c>
      <c r="N10" s="8">
        <f>IF(Sales[[#This Row],[Profit]]&lt;0,Sales[[#This Row],[Profit]],0)</f>
        <v>-44</v>
      </c>
    </row>
    <row r="11" spans="1:14" x14ac:dyDescent="0.3">
      <c r="A11" t="s">
        <v>31</v>
      </c>
      <c r="B11" s="6">
        <v>135</v>
      </c>
      <c r="C11" s="6">
        <v>-54</v>
      </c>
      <c r="D11">
        <v>5</v>
      </c>
      <c r="E11" t="s">
        <v>23</v>
      </c>
      <c r="F11" t="s">
        <v>32</v>
      </c>
      <c r="G11" t="s">
        <v>10</v>
      </c>
      <c r="H11" s="3">
        <f>INDEX(Orders!$A$1:$G$501,MATCH($A11,Orders!$A$1:$A$501,0),MATCH(H$1,Orders!$A$1:$G$1,0))</f>
        <v>43262</v>
      </c>
      <c r="I11" s="3" t="str">
        <f>INDEX(Orders!$A$1:$G$501,MATCH($A11,Orders!$A$1:$A$501,0),MATCH(I$1,Orders!$A$1:$G$1,0))</f>
        <v>Kushal</v>
      </c>
      <c r="J11" s="3" t="str">
        <f>INDEX(Orders!$A$1:$G$501,MATCH($A11,Orders!$A$1:$A$501,0),MATCH(J$1,Orders!$A$1:$G$1,0))</f>
        <v>Nagaland</v>
      </c>
      <c r="K11" s="3" t="str">
        <f>INDEX(Orders!$A$1:$G$501,MATCH($A11,Orders!$A$1:$A$501,0),MATCH(K$1,Orders!$A$1:$G$1,0))</f>
        <v>Kohima</v>
      </c>
      <c r="L11" s="1" t="str">
        <f t="shared" si="0"/>
        <v>Jun</v>
      </c>
      <c r="M11" s="8">
        <f>IF(Sales[[#This Row],[Profit]]&gt;0,Sales[[#This Row],[Profit]],0)</f>
        <v>0</v>
      </c>
      <c r="N11" s="8">
        <f>IF(Sales[[#This Row],[Profit]]&lt;0,Sales[[#This Row],[Profit]],0)</f>
        <v>-54</v>
      </c>
    </row>
    <row r="12" spans="1:14" x14ac:dyDescent="0.3">
      <c r="A12" t="s">
        <v>33</v>
      </c>
      <c r="B12" s="6">
        <v>231</v>
      </c>
      <c r="C12" s="6">
        <v>-190</v>
      </c>
      <c r="D12">
        <v>9</v>
      </c>
      <c r="E12" t="s">
        <v>23</v>
      </c>
      <c r="F12" t="s">
        <v>30</v>
      </c>
      <c r="G12" t="s">
        <v>10</v>
      </c>
      <c r="H12" s="3">
        <f>INDEX(Orders!$A$1:$G$501,MATCH($A12,Orders!$A$1:$A$501,0),MATCH(H$1,Orders!$A$1:$G$1,0))</f>
        <v>43279</v>
      </c>
      <c r="I12" s="3" t="str">
        <f>INDEX(Orders!$A$1:$G$501,MATCH($A12,Orders!$A$1:$A$501,0),MATCH(I$1,Orders!$A$1:$G$1,0))</f>
        <v>Ekta</v>
      </c>
      <c r="J12" s="3" t="str">
        <f>INDEX(Orders!$A$1:$G$501,MATCH($A12,Orders!$A$1:$A$501,0),MATCH(J$1,Orders!$A$1:$G$1,0))</f>
        <v>Madhya Pradesh</v>
      </c>
      <c r="K12" s="3" t="str">
        <f>INDEX(Orders!$A$1:$G$501,MATCH($A12,Orders!$A$1:$A$501,0),MATCH(K$1,Orders!$A$1:$G$1,0))</f>
        <v>Indore</v>
      </c>
      <c r="L12" s="1" t="str">
        <f t="shared" si="0"/>
        <v>Jun</v>
      </c>
      <c r="M12" s="8">
        <f>IF(Sales[[#This Row],[Profit]]&gt;0,Sales[[#This Row],[Profit]],0)</f>
        <v>0</v>
      </c>
      <c r="N12" s="8">
        <f>IF(Sales[[#This Row],[Profit]]&lt;0,Sales[[#This Row],[Profit]],0)</f>
        <v>-190</v>
      </c>
    </row>
    <row r="13" spans="1:14" x14ac:dyDescent="0.3">
      <c r="A13" t="s">
        <v>34</v>
      </c>
      <c r="B13" s="6">
        <v>2125</v>
      </c>
      <c r="C13" s="6">
        <v>-234</v>
      </c>
      <c r="D13">
        <v>6</v>
      </c>
      <c r="E13" t="s">
        <v>8</v>
      </c>
      <c r="F13" t="s">
        <v>18</v>
      </c>
      <c r="G13" t="s">
        <v>14</v>
      </c>
      <c r="H13" s="3">
        <f>INDEX(Orders!$A$1:$G$501,MATCH($A13,Orders!$A$1:$A$501,0),MATCH(H$1,Orders!$A$1:$G$1,0))</f>
        <v>43112</v>
      </c>
      <c r="I13" s="3" t="str">
        <f>INDEX(Orders!$A$1:$G$501,MATCH($A13,Orders!$A$1:$A$501,0),MATCH(I$1,Orders!$A$1:$G$1,0))</f>
        <v>Vishakha</v>
      </c>
      <c r="J13" s="3" t="str">
        <f>INDEX(Orders!$A$1:$G$501,MATCH($A13,Orders!$A$1:$A$501,0),MATCH(J$1,Orders!$A$1:$G$1,0))</f>
        <v>Uttar Pradesh</v>
      </c>
      <c r="K13" s="3" t="str">
        <f>INDEX(Orders!$A$1:$G$501,MATCH($A13,Orders!$A$1:$A$501,0),MATCH(K$1,Orders!$A$1:$G$1,0))</f>
        <v>Prayagraj</v>
      </c>
      <c r="L13" s="1" t="str">
        <f t="shared" si="0"/>
        <v>Jan</v>
      </c>
      <c r="M13" s="8">
        <f>IF(Sales[[#This Row],[Profit]]&gt;0,Sales[[#This Row],[Profit]],0)</f>
        <v>0</v>
      </c>
      <c r="N13" s="8">
        <f>IF(Sales[[#This Row],[Profit]]&lt;0,Sales[[#This Row],[Profit]],0)</f>
        <v>-234</v>
      </c>
    </row>
    <row r="14" spans="1:14" x14ac:dyDescent="0.3">
      <c r="A14" t="s">
        <v>35</v>
      </c>
      <c r="B14" s="6">
        <v>3873</v>
      </c>
      <c r="C14" s="6">
        <v>-891</v>
      </c>
      <c r="D14">
        <v>6</v>
      </c>
      <c r="E14" t="s">
        <v>8</v>
      </c>
      <c r="F14" t="s">
        <v>21</v>
      </c>
      <c r="G14" t="s">
        <v>19</v>
      </c>
      <c r="H14" s="3">
        <f>INDEX(Orders!$A$1:$G$501,MATCH($A14,Orders!$A$1:$A$501,0),MATCH(H$1,Orders!$A$1:$G$1,0))</f>
        <v>43461</v>
      </c>
      <c r="I14" s="3" t="str">
        <f>INDEX(Orders!$A$1:$G$501,MATCH($A14,Orders!$A$1:$A$501,0),MATCH(I$1,Orders!$A$1:$G$1,0))</f>
        <v>Gopal</v>
      </c>
      <c r="J14" s="3" t="str">
        <f>INDEX(Orders!$A$1:$G$501,MATCH($A14,Orders!$A$1:$A$501,0),MATCH(J$1,Orders!$A$1:$G$1,0))</f>
        <v>Maharashtra</v>
      </c>
      <c r="K14" s="3" t="str">
        <f>INDEX(Orders!$A$1:$G$501,MATCH($A14,Orders!$A$1:$A$501,0),MATCH(K$1,Orders!$A$1:$G$1,0))</f>
        <v>Mumbai</v>
      </c>
      <c r="L14" s="1" t="str">
        <f t="shared" si="0"/>
        <v>Dec</v>
      </c>
      <c r="M14" s="8">
        <f>IF(Sales[[#This Row],[Profit]]&gt;0,Sales[[#This Row],[Profit]],0)</f>
        <v>0</v>
      </c>
      <c r="N14" s="8">
        <f>IF(Sales[[#This Row],[Profit]]&lt;0,Sales[[#This Row],[Profit]],0)</f>
        <v>-891</v>
      </c>
    </row>
    <row r="15" spans="1:14" x14ac:dyDescent="0.3">
      <c r="A15" t="s">
        <v>36</v>
      </c>
      <c r="B15" s="6">
        <v>729</v>
      </c>
      <c r="C15" s="6">
        <v>-492</v>
      </c>
      <c r="D15">
        <v>5</v>
      </c>
      <c r="E15" t="s">
        <v>12</v>
      </c>
      <c r="F15" t="s">
        <v>16</v>
      </c>
      <c r="G15" t="s">
        <v>28</v>
      </c>
      <c r="H15" s="3">
        <f>INDEX(Orders!$A$1:$G$501,MATCH($A15,Orders!$A$1:$A$501,0),MATCH(H$1,Orders!$A$1:$G$1,0))</f>
        <v>43332</v>
      </c>
      <c r="I15" s="3" t="str">
        <f>INDEX(Orders!$A$1:$G$501,MATCH($A15,Orders!$A$1:$A$501,0),MATCH(I$1,Orders!$A$1:$G$1,0))</f>
        <v>Mohan</v>
      </c>
      <c r="J15" s="3" t="str">
        <f>INDEX(Orders!$A$1:$G$501,MATCH($A15,Orders!$A$1:$A$501,0),MATCH(J$1,Orders!$A$1:$G$1,0))</f>
        <v>Maharashtra</v>
      </c>
      <c r="K15" s="3" t="str">
        <f>INDEX(Orders!$A$1:$G$501,MATCH($A15,Orders!$A$1:$A$501,0),MATCH(K$1,Orders!$A$1:$G$1,0))</f>
        <v>Mumbai</v>
      </c>
      <c r="L15" s="1" t="str">
        <f t="shared" si="0"/>
        <v>Aug</v>
      </c>
      <c r="M15" s="8">
        <f>IF(Sales[[#This Row],[Profit]]&gt;0,Sales[[#This Row],[Profit]],0)</f>
        <v>0</v>
      </c>
      <c r="N15" s="8">
        <f>IF(Sales[[#This Row],[Profit]]&lt;0,Sales[[#This Row],[Profit]],0)</f>
        <v>-492</v>
      </c>
    </row>
    <row r="16" spans="1:14" x14ac:dyDescent="0.3">
      <c r="A16" t="s">
        <v>37</v>
      </c>
      <c r="B16" s="6">
        <v>2188</v>
      </c>
      <c r="C16" s="6">
        <v>1050</v>
      </c>
      <c r="D16">
        <v>5</v>
      </c>
      <c r="E16" t="s">
        <v>12</v>
      </c>
      <c r="F16" t="s">
        <v>16</v>
      </c>
      <c r="G16" t="s">
        <v>19</v>
      </c>
      <c r="H16" s="3">
        <f>INDEX(Orders!$A$1:$G$501,MATCH($A16,Orders!$A$1:$A$501,0),MATCH(H$1,Orders!$A$1:$G$1,0))</f>
        <v>43337</v>
      </c>
      <c r="I16" s="3" t="str">
        <f>INDEX(Orders!$A$1:$G$501,MATCH($A16,Orders!$A$1:$A$501,0),MATCH(I$1,Orders!$A$1:$G$1,0))</f>
        <v>Madhav</v>
      </c>
      <c r="J16" s="3" t="str">
        <f>INDEX(Orders!$A$1:$G$501,MATCH($A16,Orders!$A$1:$A$501,0),MATCH(J$1,Orders!$A$1:$G$1,0))</f>
        <v>Uttar Pradesh</v>
      </c>
      <c r="K16" s="3" t="str">
        <f>INDEX(Orders!$A$1:$G$501,MATCH($A16,Orders!$A$1:$A$501,0),MATCH(K$1,Orders!$A$1:$G$1,0))</f>
        <v>Mathura</v>
      </c>
      <c r="L16" s="1" t="str">
        <f t="shared" si="0"/>
        <v>Aug</v>
      </c>
      <c r="M16" s="8">
        <f>IF(Sales[[#This Row],[Profit]]&gt;0,Sales[[#This Row],[Profit]],0)</f>
        <v>1050</v>
      </c>
      <c r="N16" s="8">
        <f>IF(Sales[[#This Row],[Profit]]&lt;0,Sales[[#This Row],[Profit]],0)</f>
        <v>0</v>
      </c>
    </row>
    <row r="17" spans="1:14" x14ac:dyDescent="0.3">
      <c r="A17" t="s">
        <v>38</v>
      </c>
      <c r="B17" s="6">
        <v>6</v>
      </c>
      <c r="C17" s="6">
        <v>-3</v>
      </c>
      <c r="D17">
        <v>1</v>
      </c>
      <c r="E17" t="s">
        <v>23</v>
      </c>
      <c r="F17" t="s">
        <v>30</v>
      </c>
      <c r="G17" t="s">
        <v>28</v>
      </c>
      <c r="H17" s="3">
        <f>INDEX(Orders!$A$1:$G$501,MATCH($A17,Orders!$A$1:$A$501,0),MATCH(H$1,Orders!$A$1:$G$1,0))</f>
        <v>43409</v>
      </c>
      <c r="I17" s="3" t="str">
        <f>INDEX(Orders!$A$1:$G$501,MATCH($A17,Orders!$A$1:$A$501,0),MATCH(I$1,Orders!$A$1:$G$1,0))</f>
        <v>Nida</v>
      </c>
      <c r="J17" s="3" t="str">
        <f>INDEX(Orders!$A$1:$G$501,MATCH($A17,Orders!$A$1:$A$501,0),MATCH(J$1,Orders!$A$1:$G$1,0))</f>
        <v>Madhya Pradesh</v>
      </c>
      <c r="K17" s="3" t="str">
        <f>INDEX(Orders!$A$1:$G$501,MATCH($A17,Orders!$A$1:$A$501,0),MATCH(K$1,Orders!$A$1:$G$1,0))</f>
        <v>Indore</v>
      </c>
      <c r="L17" s="1" t="str">
        <f t="shared" si="0"/>
        <v>Nov</v>
      </c>
      <c r="M17" s="8">
        <f>IF(Sales[[#This Row],[Profit]]&gt;0,Sales[[#This Row],[Profit]],0)</f>
        <v>0</v>
      </c>
      <c r="N17" s="8">
        <f>IF(Sales[[#This Row],[Profit]]&lt;0,Sales[[#This Row],[Profit]],0)</f>
        <v>-3</v>
      </c>
    </row>
    <row r="18" spans="1:14" x14ac:dyDescent="0.3">
      <c r="A18" t="s">
        <v>39</v>
      </c>
      <c r="B18" s="6">
        <v>1854</v>
      </c>
      <c r="C18" s="6">
        <v>433</v>
      </c>
      <c r="D18">
        <v>5</v>
      </c>
      <c r="E18" t="s">
        <v>12</v>
      </c>
      <c r="F18" t="s">
        <v>16</v>
      </c>
      <c r="G18" t="s">
        <v>19</v>
      </c>
      <c r="H18" s="3">
        <f>INDEX(Orders!$A$1:$G$501,MATCH($A18,Orders!$A$1:$A$501,0),MATCH(H$1,Orders!$A$1:$G$1,0))</f>
        <v>43362</v>
      </c>
      <c r="I18" s="3" t="str">
        <f>INDEX(Orders!$A$1:$G$501,MATCH($A18,Orders!$A$1:$A$501,0),MATCH(I$1,Orders!$A$1:$G$1,0))</f>
        <v>Madan Mohan</v>
      </c>
      <c r="J18" s="3" t="str">
        <f>INDEX(Orders!$A$1:$G$501,MATCH($A18,Orders!$A$1:$A$501,0),MATCH(J$1,Orders!$A$1:$G$1,0))</f>
        <v>Uttar Pradesh</v>
      </c>
      <c r="K18" s="3" t="str">
        <f>INDEX(Orders!$A$1:$G$501,MATCH($A18,Orders!$A$1:$A$501,0),MATCH(K$1,Orders!$A$1:$G$1,0))</f>
        <v>Mathura</v>
      </c>
      <c r="L18" s="1" t="str">
        <f t="shared" si="0"/>
        <v>Sep</v>
      </c>
      <c r="M18" s="8">
        <f>IF(Sales[[#This Row],[Profit]]&gt;0,Sales[[#This Row],[Profit]],0)</f>
        <v>433</v>
      </c>
      <c r="N18" s="8">
        <f>IF(Sales[[#This Row],[Profit]]&lt;0,Sales[[#This Row],[Profit]],0)</f>
        <v>0</v>
      </c>
    </row>
    <row r="19" spans="1:14" x14ac:dyDescent="0.3">
      <c r="A19" t="s">
        <v>40</v>
      </c>
      <c r="B19" s="6">
        <v>6</v>
      </c>
      <c r="C19" s="6">
        <v>1</v>
      </c>
      <c r="D19">
        <v>1</v>
      </c>
      <c r="E19" t="s">
        <v>23</v>
      </c>
      <c r="F19" t="s">
        <v>32</v>
      </c>
      <c r="G19" t="s">
        <v>28</v>
      </c>
      <c r="H19" s="3">
        <f>INDEX(Orders!$A$1:$G$501,MATCH($A19,Orders!$A$1:$A$501,0),MATCH(H$1,Orders!$A$1:$G$1,0))</f>
        <v>43187</v>
      </c>
      <c r="I19" s="3" t="str">
        <f>INDEX(Orders!$A$1:$G$501,MATCH($A19,Orders!$A$1:$A$501,0),MATCH(I$1,Orders!$A$1:$G$1,0))</f>
        <v>Monisha</v>
      </c>
      <c r="J19" s="3" t="str">
        <f>INDEX(Orders!$A$1:$G$501,MATCH($A19,Orders!$A$1:$A$501,0),MATCH(J$1,Orders!$A$1:$G$1,0))</f>
        <v>Rajasthan</v>
      </c>
      <c r="K19" s="3" t="str">
        <f>INDEX(Orders!$A$1:$G$501,MATCH($A19,Orders!$A$1:$A$501,0),MATCH(K$1,Orders!$A$1:$G$1,0))</f>
        <v>Jaipur</v>
      </c>
      <c r="L19" s="1" t="str">
        <f t="shared" si="0"/>
        <v>Mar</v>
      </c>
      <c r="M19" s="8">
        <f>IF(Sales[[#This Row],[Profit]]&gt;0,Sales[[#This Row],[Profit]],0)</f>
        <v>1</v>
      </c>
      <c r="N19" s="8">
        <f>IF(Sales[[#This Row],[Profit]]&lt;0,Sales[[#This Row],[Profit]],0)</f>
        <v>0</v>
      </c>
    </row>
    <row r="20" spans="1:14" x14ac:dyDescent="0.3">
      <c r="A20" t="s">
        <v>41</v>
      </c>
      <c r="B20" s="6">
        <v>2093</v>
      </c>
      <c r="C20" s="6">
        <v>721</v>
      </c>
      <c r="D20">
        <v>5</v>
      </c>
      <c r="E20" t="s">
        <v>12</v>
      </c>
      <c r="F20" t="s">
        <v>13</v>
      </c>
      <c r="G20" t="s">
        <v>19</v>
      </c>
      <c r="H20" s="3">
        <f>INDEX(Orders!$A$1:$G$501,MATCH($A20,Orders!$A$1:$A$501,0),MATCH(H$1,Orders!$A$1:$G$1,0))</f>
        <v>43323</v>
      </c>
      <c r="I20" s="3" t="str">
        <f>INDEX(Orders!$A$1:$G$501,MATCH($A20,Orders!$A$1:$A$501,0),MATCH(I$1,Orders!$A$1:$G$1,0))</f>
        <v>Gaurav</v>
      </c>
      <c r="J20" s="3" t="str">
        <f>INDEX(Orders!$A$1:$G$501,MATCH($A20,Orders!$A$1:$A$501,0),MATCH(J$1,Orders!$A$1:$G$1,0))</f>
        <v>Gujarat</v>
      </c>
      <c r="K20" s="3" t="str">
        <f>INDEX(Orders!$A$1:$G$501,MATCH($A20,Orders!$A$1:$A$501,0),MATCH(K$1,Orders!$A$1:$G$1,0))</f>
        <v>Ahmedabad</v>
      </c>
      <c r="L20" s="1" t="str">
        <f t="shared" si="0"/>
        <v>Aug</v>
      </c>
      <c r="M20" s="8">
        <f>IF(Sales[[#This Row],[Profit]]&gt;0,Sales[[#This Row],[Profit]],0)</f>
        <v>721</v>
      </c>
      <c r="N20" s="8">
        <f>IF(Sales[[#This Row],[Profit]]&lt;0,Sales[[#This Row],[Profit]],0)</f>
        <v>0</v>
      </c>
    </row>
    <row r="21" spans="1:14" x14ac:dyDescent="0.3">
      <c r="A21" t="s">
        <v>42</v>
      </c>
      <c r="B21" s="6">
        <v>7</v>
      </c>
      <c r="C21" s="6">
        <v>-1</v>
      </c>
      <c r="D21">
        <v>2</v>
      </c>
      <c r="E21" t="s">
        <v>23</v>
      </c>
      <c r="F21" t="s">
        <v>43</v>
      </c>
      <c r="G21" t="s">
        <v>28</v>
      </c>
      <c r="H21" s="3">
        <f>INDEX(Orders!$A$1:$G$501,MATCH($A21,Orders!$A$1:$A$501,0),MATCH(H$1,Orders!$A$1:$G$1,0))</f>
        <v>43311</v>
      </c>
      <c r="I21" s="3" t="str">
        <f>INDEX(Orders!$A$1:$G$501,MATCH($A21,Orders!$A$1:$A$501,0),MATCH(I$1,Orders!$A$1:$G$1,0))</f>
        <v>Arindam</v>
      </c>
      <c r="J21" s="3" t="str">
        <f>INDEX(Orders!$A$1:$G$501,MATCH($A21,Orders!$A$1:$A$501,0),MATCH(J$1,Orders!$A$1:$G$1,0))</f>
        <v>Uttar Pradesh</v>
      </c>
      <c r="K21" s="3" t="str">
        <f>INDEX(Orders!$A$1:$G$501,MATCH($A21,Orders!$A$1:$A$501,0),MATCH(K$1,Orders!$A$1:$G$1,0))</f>
        <v>Lucknow</v>
      </c>
      <c r="L21" s="1" t="str">
        <f t="shared" si="0"/>
        <v>Jul</v>
      </c>
      <c r="M21" s="8">
        <f>IF(Sales[[#This Row],[Profit]]&gt;0,Sales[[#This Row],[Profit]],0)</f>
        <v>0</v>
      </c>
      <c r="N21" s="8">
        <f>IF(Sales[[#This Row],[Profit]]&lt;0,Sales[[#This Row],[Profit]],0)</f>
        <v>-1</v>
      </c>
    </row>
    <row r="22" spans="1:14" x14ac:dyDescent="0.3">
      <c r="A22" t="s">
        <v>44</v>
      </c>
      <c r="B22" s="6">
        <v>1622</v>
      </c>
      <c r="C22" s="6">
        <v>-624</v>
      </c>
      <c r="D22">
        <v>5</v>
      </c>
      <c r="E22" t="s">
        <v>12</v>
      </c>
      <c r="F22" t="s">
        <v>45</v>
      </c>
      <c r="G22" t="s">
        <v>19</v>
      </c>
      <c r="H22" s="3">
        <f>INDEX(Orders!$A$1:$G$501,MATCH($A22,Orders!$A$1:$A$501,0),MATCH(H$1,Orders!$A$1:$G$1,0))</f>
        <v>43448</v>
      </c>
      <c r="I22" s="3" t="str">
        <f>INDEX(Orders!$A$1:$G$501,MATCH($A22,Orders!$A$1:$A$501,0),MATCH(I$1,Orders!$A$1:$G$1,0))</f>
        <v>Jay</v>
      </c>
      <c r="J22" s="3" t="str">
        <f>INDEX(Orders!$A$1:$G$501,MATCH($A22,Orders!$A$1:$A$501,0),MATCH(J$1,Orders!$A$1:$G$1,0))</f>
        <v>Delhi</v>
      </c>
      <c r="K22" s="3" t="str">
        <f>INDEX(Orders!$A$1:$G$501,MATCH($A22,Orders!$A$1:$A$501,0),MATCH(K$1,Orders!$A$1:$G$1,0))</f>
        <v>Delhi</v>
      </c>
      <c r="L22" s="1" t="str">
        <f t="shared" si="0"/>
        <v>Dec</v>
      </c>
      <c r="M22" s="8">
        <f>IF(Sales[[#This Row],[Profit]]&gt;0,Sales[[#This Row],[Profit]],0)</f>
        <v>0</v>
      </c>
      <c r="N22" s="8">
        <f>IF(Sales[[#This Row],[Profit]]&lt;0,Sales[[#This Row],[Profit]],0)</f>
        <v>-624</v>
      </c>
    </row>
    <row r="23" spans="1:14" x14ac:dyDescent="0.3">
      <c r="A23" t="s">
        <v>46</v>
      </c>
      <c r="B23" s="6">
        <v>1622</v>
      </c>
      <c r="C23" s="6">
        <v>95</v>
      </c>
      <c r="D23">
        <v>5</v>
      </c>
      <c r="E23" t="s">
        <v>8</v>
      </c>
      <c r="F23" t="s">
        <v>18</v>
      </c>
      <c r="G23" t="s">
        <v>19</v>
      </c>
      <c r="H23" s="3">
        <f>INDEX(Orders!$A$1:$G$501,MATCH($A23,Orders!$A$1:$A$501,0),MATCH(H$1,Orders!$A$1:$G$1,0))</f>
        <v>43113</v>
      </c>
      <c r="I23" s="3" t="str">
        <f>INDEX(Orders!$A$1:$G$501,MATCH($A23,Orders!$A$1:$A$501,0),MATCH(I$1,Orders!$A$1:$G$1,0))</f>
        <v>Shruti</v>
      </c>
      <c r="J23" s="3" t="str">
        <f>INDEX(Orders!$A$1:$G$501,MATCH($A23,Orders!$A$1:$A$501,0),MATCH(J$1,Orders!$A$1:$G$1,0))</f>
        <v>Madhya Pradesh</v>
      </c>
      <c r="K23" s="3" t="str">
        <f>INDEX(Orders!$A$1:$G$501,MATCH($A23,Orders!$A$1:$A$501,0),MATCH(K$1,Orders!$A$1:$G$1,0))</f>
        <v>Indore</v>
      </c>
      <c r="L23" s="1" t="str">
        <f t="shared" si="0"/>
        <v>Jan</v>
      </c>
      <c r="M23" s="8">
        <f>IF(Sales[[#This Row],[Profit]]&gt;0,Sales[[#This Row],[Profit]],0)</f>
        <v>95</v>
      </c>
      <c r="N23" s="8">
        <f>IF(Sales[[#This Row],[Profit]]&lt;0,Sales[[#This Row],[Profit]],0)</f>
        <v>0</v>
      </c>
    </row>
    <row r="24" spans="1:14" x14ac:dyDescent="0.3">
      <c r="A24" t="s">
        <v>47</v>
      </c>
      <c r="B24" s="6">
        <v>373</v>
      </c>
      <c r="C24" s="6">
        <v>254</v>
      </c>
      <c r="D24">
        <v>6</v>
      </c>
      <c r="E24" t="s">
        <v>8</v>
      </c>
      <c r="F24" t="s">
        <v>18</v>
      </c>
      <c r="G24" t="s">
        <v>28</v>
      </c>
      <c r="H24" s="3">
        <f>INDEX(Orders!$A$1:$G$501,MATCH($A24,Orders!$A$1:$A$501,0),MATCH(H$1,Orders!$A$1:$G$1,0))</f>
        <v>43320</v>
      </c>
      <c r="I24" s="3" t="str">
        <f>INDEX(Orders!$A$1:$G$501,MATCH($A24,Orders!$A$1:$A$501,0),MATCH(I$1,Orders!$A$1:$G$1,0))</f>
        <v>Devendra</v>
      </c>
      <c r="J24" s="3" t="str">
        <f>INDEX(Orders!$A$1:$G$501,MATCH($A24,Orders!$A$1:$A$501,0),MATCH(J$1,Orders!$A$1:$G$1,0))</f>
        <v>Andhra Pradesh</v>
      </c>
      <c r="K24" s="3" t="str">
        <f>INDEX(Orders!$A$1:$G$501,MATCH($A24,Orders!$A$1:$A$501,0),MATCH(K$1,Orders!$A$1:$G$1,0))</f>
        <v>Hyderabad</v>
      </c>
      <c r="L24" s="1" t="str">
        <f t="shared" si="0"/>
        <v>Aug</v>
      </c>
      <c r="M24" s="8">
        <f>IF(Sales[[#This Row],[Profit]]&gt;0,Sales[[#This Row],[Profit]],0)</f>
        <v>254</v>
      </c>
      <c r="N24" s="8">
        <f>IF(Sales[[#This Row],[Profit]]&lt;0,Sales[[#This Row],[Profit]],0)</f>
        <v>0</v>
      </c>
    </row>
    <row r="25" spans="1:14" x14ac:dyDescent="0.3">
      <c r="A25" t="s">
        <v>48</v>
      </c>
      <c r="B25" s="6">
        <v>82</v>
      </c>
      <c r="C25" s="6">
        <v>-33</v>
      </c>
      <c r="D25">
        <v>4</v>
      </c>
      <c r="E25" t="s">
        <v>23</v>
      </c>
      <c r="F25" t="s">
        <v>32</v>
      </c>
      <c r="G25" t="s">
        <v>10</v>
      </c>
      <c r="H25" s="3">
        <f>INDEX(Orders!$A$1:$G$501,MATCH($A25,Orders!$A$1:$A$501,0),MATCH(H$1,Orders!$A$1:$G$1,0))</f>
        <v>43170</v>
      </c>
      <c r="I25" s="3" t="str">
        <f>INDEX(Orders!$A$1:$G$501,MATCH($A25,Orders!$A$1:$A$501,0),MATCH(I$1,Orders!$A$1:$G$1,0))</f>
        <v>Snel</v>
      </c>
      <c r="J25" s="3" t="str">
        <f>INDEX(Orders!$A$1:$G$501,MATCH($A25,Orders!$A$1:$A$501,0),MATCH(J$1,Orders!$A$1:$G$1,0))</f>
        <v xml:space="preserve">Kerala </v>
      </c>
      <c r="K25" s="3" t="str">
        <f>INDEX(Orders!$A$1:$G$501,MATCH($A25,Orders!$A$1:$A$501,0),MATCH(K$1,Orders!$A$1:$G$1,0))</f>
        <v>Thiruvananthapuram</v>
      </c>
      <c r="L25" s="1" t="str">
        <f t="shared" si="0"/>
        <v>Mar</v>
      </c>
      <c r="M25" s="8">
        <f>IF(Sales[[#This Row],[Profit]]&gt;0,Sales[[#This Row],[Profit]],0)</f>
        <v>0</v>
      </c>
      <c r="N25" s="8">
        <f>IF(Sales[[#This Row],[Profit]]&lt;0,Sales[[#This Row],[Profit]],0)</f>
        <v>-33</v>
      </c>
    </row>
    <row r="26" spans="1:14" x14ac:dyDescent="0.3">
      <c r="A26" t="s">
        <v>49</v>
      </c>
      <c r="B26" s="6">
        <v>8</v>
      </c>
      <c r="C26" s="6">
        <v>2</v>
      </c>
      <c r="D26">
        <v>2</v>
      </c>
      <c r="E26" t="s">
        <v>23</v>
      </c>
      <c r="F26" t="s">
        <v>43</v>
      </c>
      <c r="G26" t="s">
        <v>28</v>
      </c>
      <c r="H26" s="3">
        <f>INDEX(Orders!$A$1:$G$501,MATCH($A26,Orders!$A$1:$A$501,0),MATCH(H$1,Orders!$A$1:$G$1,0))</f>
        <v>43283</v>
      </c>
      <c r="I26" s="3" t="str">
        <f>INDEX(Orders!$A$1:$G$501,MATCH($A26,Orders!$A$1:$A$501,0),MATCH(I$1,Orders!$A$1:$G$1,0))</f>
        <v>Patil</v>
      </c>
      <c r="J26" s="3" t="str">
        <f>INDEX(Orders!$A$1:$G$501,MATCH($A26,Orders!$A$1:$A$501,0),MATCH(J$1,Orders!$A$1:$G$1,0))</f>
        <v>Delhi</v>
      </c>
      <c r="K26" s="3" t="str">
        <f>INDEX(Orders!$A$1:$G$501,MATCH($A26,Orders!$A$1:$A$501,0),MATCH(K$1,Orders!$A$1:$G$1,0))</f>
        <v>Delhi</v>
      </c>
      <c r="L26" s="1" t="str">
        <f t="shared" si="0"/>
        <v>Jul</v>
      </c>
      <c r="M26" s="8">
        <f>IF(Sales[[#This Row],[Profit]]&gt;0,Sales[[#This Row],[Profit]],0)</f>
        <v>2</v>
      </c>
      <c r="N26" s="8">
        <f>IF(Sales[[#This Row],[Profit]]&lt;0,Sales[[#This Row],[Profit]],0)</f>
        <v>0</v>
      </c>
    </row>
    <row r="27" spans="1:14" x14ac:dyDescent="0.3">
      <c r="A27" t="s">
        <v>50</v>
      </c>
      <c r="B27" s="6">
        <v>1954</v>
      </c>
      <c r="C27" s="6">
        <v>782</v>
      </c>
      <c r="D27">
        <v>3</v>
      </c>
      <c r="E27" t="s">
        <v>8</v>
      </c>
      <c r="F27" t="s">
        <v>21</v>
      </c>
      <c r="G27" t="s">
        <v>19</v>
      </c>
      <c r="H27" s="3">
        <f>INDEX(Orders!$A$1:$G$501,MATCH($A27,Orders!$A$1:$A$501,0),MATCH(H$1,Orders!$A$1:$G$1,0))</f>
        <v>43399</v>
      </c>
      <c r="I27" s="3" t="str">
        <f>INDEX(Orders!$A$1:$G$501,MATCH($A27,Orders!$A$1:$A$501,0),MATCH(I$1,Orders!$A$1:$G$1,0))</f>
        <v>Aastha</v>
      </c>
      <c r="J27" s="3" t="str">
        <f>INDEX(Orders!$A$1:$G$501,MATCH($A27,Orders!$A$1:$A$501,0),MATCH(J$1,Orders!$A$1:$G$1,0))</f>
        <v>Himachal Pradesh</v>
      </c>
      <c r="K27" s="3" t="str">
        <f>INDEX(Orders!$A$1:$G$501,MATCH($A27,Orders!$A$1:$A$501,0),MATCH(K$1,Orders!$A$1:$G$1,0))</f>
        <v>Simla</v>
      </c>
      <c r="L27" s="1" t="str">
        <f t="shared" si="0"/>
        <v>Oct</v>
      </c>
      <c r="M27" s="8">
        <f>IF(Sales[[#This Row],[Profit]]&gt;0,Sales[[#This Row],[Profit]],0)</f>
        <v>782</v>
      </c>
      <c r="N27" s="8">
        <f>IF(Sales[[#This Row],[Profit]]&lt;0,Sales[[#This Row],[Profit]],0)</f>
        <v>0</v>
      </c>
    </row>
    <row r="28" spans="1:14" x14ac:dyDescent="0.3">
      <c r="A28" t="s">
        <v>51</v>
      </c>
      <c r="B28" s="6">
        <v>1543</v>
      </c>
      <c r="C28" s="6">
        <v>370</v>
      </c>
      <c r="D28">
        <v>8</v>
      </c>
      <c r="E28" t="s">
        <v>8</v>
      </c>
      <c r="F28" t="s">
        <v>18</v>
      </c>
      <c r="G28" t="s">
        <v>19</v>
      </c>
      <c r="H28" s="3">
        <f>INDEX(Orders!$A$1:$G$501,MATCH($A28,Orders!$A$1:$A$501,0),MATCH(H$1,Orders!$A$1:$G$1,0))</f>
        <v>43142</v>
      </c>
      <c r="I28" s="3" t="str">
        <f>INDEX(Orders!$A$1:$G$501,MATCH($A28,Orders!$A$1:$A$501,0),MATCH(I$1,Orders!$A$1:$G$1,0))</f>
        <v>Sheetal</v>
      </c>
      <c r="J28" s="3" t="str">
        <f>INDEX(Orders!$A$1:$G$501,MATCH($A28,Orders!$A$1:$A$501,0),MATCH(J$1,Orders!$A$1:$G$1,0))</f>
        <v>Maharashtra</v>
      </c>
      <c r="K28" s="3" t="str">
        <f>INDEX(Orders!$A$1:$G$501,MATCH($A28,Orders!$A$1:$A$501,0),MATCH(K$1,Orders!$A$1:$G$1,0))</f>
        <v>Pune</v>
      </c>
      <c r="L28" s="1" t="str">
        <f t="shared" si="0"/>
        <v>Feb</v>
      </c>
      <c r="M28" s="8">
        <f>IF(Sales[[#This Row],[Profit]]&gt;0,Sales[[#This Row],[Profit]],0)</f>
        <v>370</v>
      </c>
      <c r="N28" s="8">
        <f>IF(Sales[[#This Row],[Profit]]&lt;0,Sales[[#This Row],[Profit]],0)</f>
        <v>0</v>
      </c>
    </row>
    <row r="29" spans="1:14" x14ac:dyDescent="0.3">
      <c r="A29" t="s">
        <v>52</v>
      </c>
      <c r="B29" s="6">
        <v>1506</v>
      </c>
      <c r="C29" s="6">
        <v>-266</v>
      </c>
      <c r="D29">
        <v>6</v>
      </c>
      <c r="E29" t="s">
        <v>8</v>
      </c>
      <c r="F29" t="s">
        <v>18</v>
      </c>
      <c r="G29" t="s">
        <v>19</v>
      </c>
      <c r="H29" s="3">
        <f>INDEX(Orders!$A$1:$G$501,MATCH($A29,Orders!$A$1:$A$501,0),MATCH(H$1,Orders!$A$1:$G$1,0))</f>
        <v>43413</v>
      </c>
      <c r="I29" s="3" t="str">
        <f>INDEX(Orders!$A$1:$G$501,MATCH($A29,Orders!$A$1:$A$501,0),MATCH(I$1,Orders!$A$1:$G$1,0))</f>
        <v>Surabhi</v>
      </c>
      <c r="J29" s="3" t="str">
        <f>INDEX(Orders!$A$1:$G$501,MATCH($A29,Orders!$A$1:$A$501,0),MATCH(J$1,Orders!$A$1:$G$1,0))</f>
        <v>Maharashtra</v>
      </c>
      <c r="K29" s="3" t="str">
        <f>INDEX(Orders!$A$1:$G$501,MATCH($A29,Orders!$A$1:$A$501,0),MATCH(K$1,Orders!$A$1:$G$1,0))</f>
        <v>Mumbai</v>
      </c>
      <c r="L29" s="1" t="str">
        <f t="shared" si="0"/>
        <v>Nov</v>
      </c>
      <c r="M29" s="8">
        <f>IF(Sales[[#This Row],[Profit]]&gt;0,Sales[[#This Row],[Profit]],0)</f>
        <v>0</v>
      </c>
      <c r="N29" s="8">
        <f>IF(Sales[[#This Row],[Profit]]&lt;0,Sales[[#This Row],[Profit]],0)</f>
        <v>-266</v>
      </c>
    </row>
    <row r="30" spans="1:14" x14ac:dyDescent="0.3">
      <c r="A30" t="s">
        <v>53</v>
      </c>
      <c r="B30" s="6">
        <v>1829</v>
      </c>
      <c r="C30" s="6">
        <v>-56</v>
      </c>
      <c r="D30">
        <v>6</v>
      </c>
      <c r="E30" t="s">
        <v>12</v>
      </c>
      <c r="F30" t="s">
        <v>45</v>
      </c>
      <c r="G30" t="s">
        <v>19</v>
      </c>
      <c r="H30" s="3">
        <f>INDEX(Orders!$A$1:$G$501,MATCH($A30,Orders!$A$1:$A$501,0),MATCH(H$1,Orders!$A$1:$G$1,0))</f>
        <v>43410</v>
      </c>
      <c r="I30" s="3" t="str">
        <f>INDEX(Orders!$A$1:$G$501,MATCH($A30,Orders!$A$1:$A$501,0),MATCH(I$1,Orders!$A$1:$G$1,0))</f>
        <v>Pooja</v>
      </c>
      <c r="J30" s="3" t="str">
        <f>INDEX(Orders!$A$1:$G$501,MATCH($A30,Orders!$A$1:$A$501,0),MATCH(J$1,Orders!$A$1:$G$1,0))</f>
        <v>Himachal Pradesh</v>
      </c>
      <c r="K30" s="3" t="str">
        <f>INDEX(Orders!$A$1:$G$501,MATCH($A30,Orders!$A$1:$A$501,0),MATCH(K$1,Orders!$A$1:$G$1,0))</f>
        <v>Simla</v>
      </c>
      <c r="L30" s="1" t="str">
        <f t="shared" si="0"/>
        <v>Nov</v>
      </c>
      <c r="M30" s="8">
        <f>IF(Sales[[#This Row],[Profit]]&gt;0,Sales[[#This Row],[Profit]],0)</f>
        <v>0</v>
      </c>
      <c r="N30" s="8">
        <f>IF(Sales[[#This Row],[Profit]]&lt;0,Sales[[#This Row],[Profit]],0)</f>
        <v>-56</v>
      </c>
    </row>
    <row r="31" spans="1:14" x14ac:dyDescent="0.3">
      <c r="A31" t="s">
        <v>54</v>
      </c>
      <c r="B31" s="6">
        <v>9</v>
      </c>
      <c r="C31" s="6">
        <v>-1</v>
      </c>
      <c r="D31">
        <v>3</v>
      </c>
      <c r="E31" t="s">
        <v>23</v>
      </c>
      <c r="F31" t="s">
        <v>43</v>
      </c>
      <c r="G31" t="s">
        <v>28</v>
      </c>
      <c r="H31" s="3">
        <f>INDEX(Orders!$A$1:$G$501,MATCH($A31,Orders!$A$1:$A$501,0),MATCH(H$1,Orders!$A$1:$G$1,0))</f>
        <v>43330</v>
      </c>
      <c r="I31" s="3" t="str">
        <f>INDEX(Orders!$A$1:$G$501,MATCH($A31,Orders!$A$1:$A$501,0),MATCH(I$1,Orders!$A$1:$G$1,0))</f>
        <v>Akshay</v>
      </c>
      <c r="J31" s="3" t="str">
        <f>INDEX(Orders!$A$1:$G$501,MATCH($A31,Orders!$A$1:$A$501,0),MATCH(J$1,Orders!$A$1:$G$1,0))</f>
        <v>Bihar</v>
      </c>
      <c r="K31" s="3" t="str">
        <f>INDEX(Orders!$A$1:$G$501,MATCH($A31,Orders!$A$1:$A$501,0),MATCH(K$1,Orders!$A$1:$G$1,0))</f>
        <v>Patna</v>
      </c>
      <c r="L31" s="1" t="str">
        <f t="shared" si="0"/>
        <v>Aug</v>
      </c>
      <c r="M31" s="8">
        <f>IF(Sales[[#This Row],[Profit]]&gt;0,Sales[[#This Row],[Profit]],0)</f>
        <v>0</v>
      </c>
      <c r="N31" s="8">
        <f>IF(Sales[[#This Row],[Profit]]&lt;0,Sales[[#This Row],[Profit]],0)</f>
        <v>-1</v>
      </c>
    </row>
    <row r="32" spans="1:14" x14ac:dyDescent="0.3">
      <c r="A32" t="s">
        <v>55</v>
      </c>
      <c r="B32" s="6">
        <v>1461</v>
      </c>
      <c r="C32" s="6">
        <v>202</v>
      </c>
      <c r="D32">
        <v>5</v>
      </c>
      <c r="E32" t="s">
        <v>12</v>
      </c>
      <c r="F32" t="s">
        <v>45</v>
      </c>
      <c r="G32" t="s">
        <v>14</v>
      </c>
      <c r="H32" s="3">
        <f>INDEX(Orders!$A$1:$G$501,MATCH($A32,Orders!$A$1:$A$501,0),MATCH(H$1,Orders!$A$1:$G$1,0))</f>
        <v>43193</v>
      </c>
      <c r="I32" s="3" t="str">
        <f>INDEX(Orders!$A$1:$G$501,MATCH($A32,Orders!$A$1:$A$501,0),MATCH(I$1,Orders!$A$1:$G$1,0))</f>
        <v>Parth</v>
      </c>
      <c r="J32" s="3" t="str">
        <f>INDEX(Orders!$A$1:$G$501,MATCH($A32,Orders!$A$1:$A$501,0),MATCH(J$1,Orders!$A$1:$G$1,0))</f>
        <v>Maharashtra</v>
      </c>
      <c r="K32" s="3" t="str">
        <f>INDEX(Orders!$A$1:$G$501,MATCH($A32,Orders!$A$1:$A$501,0),MATCH(K$1,Orders!$A$1:$G$1,0))</f>
        <v>Pune</v>
      </c>
      <c r="L32" s="1" t="str">
        <f t="shared" si="0"/>
        <v>Apr</v>
      </c>
      <c r="M32" s="8">
        <f>IF(Sales[[#This Row],[Profit]]&gt;0,Sales[[#This Row],[Profit]],0)</f>
        <v>202</v>
      </c>
      <c r="N32" s="8">
        <f>IF(Sales[[#This Row],[Profit]]&lt;0,Sales[[#This Row],[Profit]],0)</f>
        <v>0</v>
      </c>
    </row>
    <row r="33" spans="1:14" x14ac:dyDescent="0.3">
      <c r="A33" t="s">
        <v>56</v>
      </c>
      <c r="B33" s="6">
        <v>391</v>
      </c>
      <c r="C33" s="6">
        <v>113</v>
      </c>
      <c r="D33">
        <v>8</v>
      </c>
      <c r="E33" t="s">
        <v>23</v>
      </c>
      <c r="F33" t="s">
        <v>57</v>
      </c>
      <c r="G33" t="s">
        <v>10</v>
      </c>
      <c r="H33" s="3">
        <f>INDEX(Orders!$A$1:$G$501,MATCH($A33,Orders!$A$1:$A$501,0),MATCH(H$1,Orders!$A$1:$G$1,0))</f>
        <v>43444</v>
      </c>
      <c r="I33" s="3" t="str">
        <f>INDEX(Orders!$A$1:$G$501,MATCH($A33,Orders!$A$1:$A$501,0),MATCH(I$1,Orders!$A$1:$G$1,0))</f>
        <v>Mane</v>
      </c>
      <c r="J33" s="3" t="str">
        <f>INDEX(Orders!$A$1:$G$501,MATCH($A33,Orders!$A$1:$A$501,0),MATCH(J$1,Orders!$A$1:$G$1,0))</f>
        <v>Andhra Pradesh</v>
      </c>
      <c r="K33" s="3" t="str">
        <f>INDEX(Orders!$A$1:$G$501,MATCH($A33,Orders!$A$1:$A$501,0),MATCH(K$1,Orders!$A$1:$G$1,0))</f>
        <v>Hyderabad</v>
      </c>
      <c r="L33" s="1" t="str">
        <f t="shared" si="0"/>
        <v>Dec</v>
      </c>
      <c r="M33" s="8">
        <f>IF(Sales[[#This Row],[Profit]]&gt;0,Sales[[#This Row],[Profit]],0)</f>
        <v>113</v>
      </c>
      <c r="N33" s="8">
        <f>IF(Sales[[#This Row],[Profit]]&lt;0,Sales[[#This Row],[Profit]],0)</f>
        <v>0</v>
      </c>
    </row>
    <row r="34" spans="1:14" x14ac:dyDescent="0.3">
      <c r="A34" t="s">
        <v>58</v>
      </c>
      <c r="B34" s="6">
        <v>1824</v>
      </c>
      <c r="C34" s="6">
        <v>1303</v>
      </c>
      <c r="D34">
        <v>8</v>
      </c>
      <c r="E34" t="s">
        <v>8</v>
      </c>
      <c r="F34" t="s">
        <v>21</v>
      </c>
      <c r="G34" t="s">
        <v>19</v>
      </c>
      <c r="H34" s="3">
        <f>INDEX(Orders!$A$1:$G$501,MATCH($A34,Orders!$A$1:$A$501,0),MATCH(H$1,Orders!$A$1:$G$1,0))</f>
        <v>43149</v>
      </c>
      <c r="I34" s="3" t="str">
        <f>INDEX(Orders!$A$1:$G$501,MATCH($A34,Orders!$A$1:$A$501,0),MATCH(I$1,Orders!$A$1:$G$1,0))</f>
        <v>Shrichand</v>
      </c>
      <c r="J34" s="3" t="str">
        <f>INDEX(Orders!$A$1:$G$501,MATCH($A34,Orders!$A$1:$A$501,0),MATCH(J$1,Orders!$A$1:$G$1,0))</f>
        <v>Punjab</v>
      </c>
      <c r="K34" s="3" t="str">
        <f>INDEX(Orders!$A$1:$G$501,MATCH($A34,Orders!$A$1:$A$501,0),MATCH(K$1,Orders!$A$1:$G$1,0))</f>
        <v>Chandigarh</v>
      </c>
      <c r="L34" s="1" t="str">
        <f t="shared" si="0"/>
        <v>Feb</v>
      </c>
      <c r="M34" s="8">
        <f>IF(Sales[[#This Row],[Profit]]&gt;0,Sales[[#This Row],[Profit]],0)</f>
        <v>1303</v>
      </c>
      <c r="N34" s="8">
        <f>IF(Sales[[#This Row],[Profit]]&lt;0,Sales[[#This Row],[Profit]],0)</f>
        <v>0</v>
      </c>
    </row>
    <row r="35" spans="1:14" x14ac:dyDescent="0.3">
      <c r="A35" t="s">
        <v>59</v>
      </c>
      <c r="B35" s="6">
        <v>16</v>
      </c>
      <c r="C35" s="6">
        <v>-15</v>
      </c>
      <c r="D35">
        <v>4</v>
      </c>
      <c r="E35" t="s">
        <v>23</v>
      </c>
      <c r="F35" t="s">
        <v>30</v>
      </c>
      <c r="G35" t="s">
        <v>28</v>
      </c>
      <c r="H35" s="3">
        <f>INDEX(Orders!$A$1:$G$501,MATCH($A35,Orders!$A$1:$A$501,0),MATCH(H$1,Orders!$A$1:$G$1,0))</f>
        <v>43431</v>
      </c>
      <c r="I35" s="3" t="str">
        <f>INDEX(Orders!$A$1:$G$501,MATCH($A35,Orders!$A$1:$A$501,0),MATCH(I$1,Orders!$A$1:$G$1,0))</f>
        <v>Saptadeep</v>
      </c>
      <c r="J35" s="3" t="str">
        <f>INDEX(Orders!$A$1:$G$501,MATCH($A35,Orders!$A$1:$A$501,0),MATCH(J$1,Orders!$A$1:$G$1,0))</f>
        <v>Gujarat</v>
      </c>
      <c r="K35" s="3" t="str">
        <f>INDEX(Orders!$A$1:$G$501,MATCH($A35,Orders!$A$1:$A$501,0),MATCH(K$1,Orders!$A$1:$G$1,0))</f>
        <v>Surat</v>
      </c>
      <c r="L35" s="1" t="str">
        <f t="shared" si="0"/>
        <v>Nov</v>
      </c>
      <c r="M35" s="8">
        <f>IF(Sales[[#This Row],[Profit]]&gt;0,Sales[[#This Row],[Profit]],0)</f>
        <v>0</v>
      </c>
      <c r="N35" s="8">
        <f>IF(Sales[[#This Row],[Profit]]&lt;0,Sales[[#This Row],[Profit]],0)</f>
        <v>-15</v>
      </c>
    </row>
    <row r="36" spans="1:14" x14ac:dyDescent="0.3">
      <c r="A36" t="s">
        <v>60</v>
      </c>
      <c r="B36" s="6">
        <v>1745</v>
      </c>
      <c r="C36" s="6">
        <v>122</v>
      </c>
      <c r="D36">
        <v>2</v>
      </c>
      <c r="E36" t="s">
        <v>12</v>
      </c>
      <c r="F36" t="s">
        <v>45</v>
      </c>
      <c r="G36" t="s">
        <v>19</v>
      </c>
      <c r="H36" s="3">
        <f>INDEX(Orders!$A$1:$G$501,MATCH($A36,Orders!$A$1:$A$501,0),MATCH(H$1,Orders!$A$1:$G$1,0))</f>
        <v>43314</v>
      </c>
      <c r="I36" s="3" t="str">
        <f>INDEX(Orders!$A$1:$G$501,MATCH($A36,Orders!$A$1:$A$501,0),MATCH(I$1,Orders!$A$1:$G$1,0))</f>
        <v>Hitesh</v>
      </c>
      <c r="J36" s="3" t="str">
        <f>INDEX(Orders!$A$1:$G$501,MATCH($A36,Orders!$A$1:$A$501,0),MATCH(J$1,Orders!$A$1:$G$1,0))</f>
        <v>Madhya Pradesh</v>
      </c>
      <c r="K36" s="3" t="str">
        <f>INDEX(Orders!$A$1:$G$501,MATCH($A36,Orders!$A$1:$A$501,0),MATCH(K$1,Orders!$A$1:$G$1,0))</f>
        <v>Bhopal</v>
      </c>
      <c r="L36" s="1" t="str">
        <f t="shared" si="0"/>
        <v>Aug</v>
      </c>
      <c r="M36" s="8">
        <f>IF(Sales[[#This Row],[Profit]]&gt;0,Sales[[#This Row],[Profit]],0)</f>
        <v>122</v>
      </c>
      <c r="N36" s="8">
        <f>IF(Sales[[#This Row],[Profit]]&lt;0,Sales[[#This Row],[Profit]],0)</f>
        <v>0</v>
      </c>
    </row>
    <row r="37" spans="1:14" x14ac:dyDescent="0.3">
      <c r="A37" t="s">
        <v>61</v>
      </c>
      <c r="B37" s="6">
        <v>663</v>
      </c>
      <c r="C37" s="6">
        <v>-212</v>
      </c>
      <c r="D37">
        <v>5</v>
      </c>
      <c r="E37" t="s">
        <v>8</v>
      </c>
      <c r="F37" t="s">
        <v>18</v>
      </c>
      <c r="G37" t="s">
        <v>28</v>
      </c>
      <c r="H37" s="3">
        <f>INDEX(Orders!$A$1:$G$501,MATCH($A37,Orders!$A$1:$A$501,0),MATCH(H$1,Orders!$A$1:$G$1,0))</f>
        <v>43187</v>
      </c>
      <c r="I37" s="3" t="str">
        <f>INDEX(Orders!$A$1:$G$501,MATCH($A37,Orders!$A$1:$A$501,0),MATCH(I$1,Orders!$A$1:$G$1,0))</f>
        <v>Vini</v>
      </c>
      <c r="J37" s="3" t="str">
        <f>INDEX(Orders!$A$1:$G$501,MATCH($A37,Orders!$A$1:$A$501,0),MATCH(J$1,Orders!$A$1:$G$1,0))</f>
        <v>Karnataka</v>
      </c>
      <c r="K37" s="3" t="str">
        <f>INDEX(Orders!$A$1:$G$501,MATCH($A37,Orders!$A$1:$A$501,0),MATCH(K$1,Orders!$A$1:$G$1,0))</f>
        <v>Bangalore</v>
      </c>
      <c r="L37" s="1" t="str">
        <f t="shared" si="0"/>
        <v>Mar</v>
      </c>
      <c r="M37" s="8">
        <f>IF(Sales[[#This Row],[Profit]]&gt;0,Sales[[#This Row],[Profit]],0)</f>
        <v>0</v>
      </c>
      <c r="N37" s="8">
        <f>IF(Sales[[#This Row],[Profit]]&lt;0,Sales[[#This Row],[Profit]],0)</f>
        <v>-212</v>
      </c>
    </row>
    <row r="38" spans="1:14" x14ac:dyDescent="0.3">
      <c r="A38" t="s">
        <v>62</v>
      </c>
      <c r="B38" s="6">
        <v>10</v>
      </c>
      <c r="C38" s="6">
        <v>-1</v>
      </c>
      <c r="D38">
        <v>1</v>
      </c>
      <c r="E38" t="s">
        <v>23</v>
      </c>
      <c r="F38" t="s">
        <v>63</v>
      </c>
      <c r="G38" t="s">
        <v>28</v>
      </c>
      <c r="H38" s="3">
        <f>INDEX(Orders!$A$1:$G$501,MATCH($A38,Orders!$A$1:$A$501,0),MATCH(H$1,Orders!$A$1:$G$1,0))</f>
        <v>43227</v>
      </c>
      <c r="I38" s="3" t="str">
        <f>INDEX(Orders!$A$1:$G$501,MATCH($A38,Orders!$A$1:$A$501,0),MATCH(I$1,Orders!$A$1:$G$1,0))</f>
        <v>Megha</v>
      </c>
      <c r="J38" s="3" t="str">
        <f>INDEX(Orders!$A$1:$G$501,MATCH($A38,Orders!$A$1:$A$501,0),MATCH(J$1,Orders!$A$1:$G$1,0))</f>
        <v>Maharashtra</v>
      </c>
      <c r="K38" s="3" t="str">
        <f>INDEX(Orders!$A$1:$G$501,MATCH($A38,Orders!$A$1:$A$501,0),MATCH(K$1,Orders!$A$1:$G$1,0))</f>
        <v>Pune</v>
      </c>
      <c r="L38" s="1" t="str">
        <f t="shared" si="0"/>
        <v>May</v>
      </c>
      <c r="M38" s="8">
        <f>IF(Sales[[#This Row],[Profit]]&gt;0,Sales[[#This Row],[Profit]],0)</f>
        <v>0</v>
      </c>
      <c r="N38" s="8">
        <f>IF(Sales[[#This Row],[Profit]]&lt;0,Sales[[#This Row],[Profit]],0)</f>
        <v>-1</v>
      </c>
    </row>
    <row r="39" spans="1:14" x14ac:dyDescent="0.3">
      <c r="A39" t="s">
        <v>64</v>
      </c>
      <c r="B39" s="6">
        <v>1630</v>
      </c>
      <c r="C39" s="6">
        <v>802</v>
      </c>
      <c r="D39">
        <v>5</v>
      </c>
      <c r="E39" t="s">
        <v>12</v>
      </c>
      <c r="F39" t="s">
        <v>45</v>
      </c>
      <c r="G39" t="s">
        <v>14</v>
      </c>
      <c r="H39" s="3">
        <f>INDEX(Orders!$A$1:$G$501,MATCH($A39,Orders!$A$1:$A$501,0),MATCH(H$1,Orders!$A$1:$G$1,0))</f>
        <v>43373</v>
      </c>
      <c r="I39" s="3" t="str">
        <f>INDEX(Orders!$A$1:$G$501,MATCH($A39,Orders!$A$1:$A$501,0),MATCH(I$1,Orders!$A$1:$G$1,0))</f>
        <v>Sauptik</v>
      </c>
      <c r="J39" s="3" t="str">
        <f>INDEX(Orders!$A$1:$G$501,MATCH($A39,Orders!$A$1:$A$501,0),MATCH(J$1,Orders!$A$1:$G$1,0))</f>
        <v>Madhya Pradesh</v>
      </c>
      <c r="K39" s="3" t="str">
        <f>INDEX(Orders!$A$1:$G$501,MATCH($A39,Orders!$A$1:$A$501,0),MATCH(K$1,Orders!$A$1:$G$1,0))</f>
        <v>Indore</v>
      </c>
      <c r="L39" s="1" t="str">
        <f t="shared" si="0"/>
        <v>Sep</v>
      </c>
      <c r="M39" s="8">
        <f>IF(Sales[[#This Row],[Profit]]&gt;0,Sales[[#This Row],[Profit]],0)</f>
        <v>802</v>
      </c>
      <c r="N39" s="8">
        <f>IF(Sales[[#This Row],[Profit]]&lt;0,Sales[[#This Row],[Profit]],0)</f>
        <v>0</v>
      </c>
    </row>
    <row r="40" spans="1:14" x14ac:dyDescent="0.3">
      <c r="A40" t="s">
        <v>65</v>
      </c>
      <c r="B40" s="6">
        <v>12</v>
      </c>
      <c r="C40" s="6">
        <v>0</v>
      </c>
      <c r="D40">
        <v>2</v>
      </c>
      <c r="E40" t="s">
        <v>23</v>
      </c>
      <c r="F40" t="s">
        <v>30</v>
      </c>
      <c r="G40" t="s">
        <v>28</v>
      </c>
      <c r="H40" s="3">
        <f>INDEX(Orders!$A$1:$G$501,MATCH($A40,Orders!$A$1:$A$501,0),MATCH(H$1,Orders!$A$1:$G$1,0))</f>
        <v>43208</v>
      </c>
      <c r="I40" s="3" t="str">
        <f>INDEX(Orders!$A$1:$G$501,MATCH($A40,Orders!$A$1:$A$501,0),MATCH(I$1,Orders!$A$1:$G$1,0))</f>
        <v>Manju</v>
      </c>
      <c r="J40" s="3" t="str">
        <f>INDEX(Orders!$A$1:$G$501,MATCH($A40,Orders!$A$1:$A$501,0),MATCH(J$1,Orders!$A$1:$G$1,0))</f>
        <v>Andhra Pradesh</v>
      </c>
      <c r="K40" s="3" t="str">
        <f>INDEX(Orders!$A$1:$G$501,MATCH($A40,Orders!$A$1:$A$501,0),MATCH(K$1,Orders!$A$1:$G$1,0))</f>
        <v>Hyderabad</v>
      </c>
      <c r="L40" s="1" t="str">
        <f t="shared" si="0"/>
        <v>Apr</v>
      </c>
      <c r="M40" s="8">
        <f>IF(Sales[[#This Row],[Profit]]&gt;0,Sales[[#This Row],[Profit]],0)</f>
        <v>0</v>
      </c>
      <c r="N40" s="8">
        <f>IF(Sales[[#This Row],[Profit]]&lt;0,Sales[[#This Row],[Profit]],0)</f>
        <v>0</v>
      </c>
    </row>
    <row r="41" spans="1:14" x14ac:dyDescent="0.3">
      <c r="A41" t="s">
        <v>66</v>
      </c>
      <c r="B41" s="6">
        <v>12</v>
      </c>
      <c r="C41" s="6">
        <v>-7</v>
      </c>
      <c r="D41">
        <v>2</v>
      </c>
      <c r="E41" t="s">
        <v>23</v>
      </c>
      <c r="F41" t="s">
        <v>63</v>
      </c>
      <c r="G41" t="s">
        <v>28</v>
      </c>
      <c r="H41" s="3">
        <f>INDEX(Orders!$A$1:$G$501,MATCH($A41,Orders!$A$1:$A$501,0),MATCH(H$1,Orders!$A$1:$G$1,0))</f>
        <v>43299</v>
      </c>
      <c r="I41" s="3" t="str">
        <f>INDEX(Orders!$A$1:$G$501,MATCH($A41,Orders!$A$1:$A$501,0),MATCH(I$1,Orders!$A$1:$G$1,0))</f>
        <v>Wale</v>
      </c>
      <c r="J41" s="3" t="str">
        <f>INDEX(Orders!$A$1:$G$501,MATCH($A41,Orders!$A$1:$A$501,0),MATCH(J$1,Orders!$A$1:$G$1,0))</f>
        <v>Maharashtra</v>
      </c>
      <c r="K41" s="3" t="str">
        <f>INDEX(Orders!$A$1:$G$501,MATCH($A41,Orders!$A$1:$A$501,0),MATCH(K$1,Orders!$A$1:$G$1,0))</f>
        <v>Mumbai</v>
      </c>
      <c r="L41" s="1" t="str">
        <f t="shared" si="0"/>
        <v>Jul</v>
      </c>
      <c r="M41" s="8">
        <f>IF(Sales[[#This Row],[Profit]]&gt;0,Sales[[#This Row],[Profit]],0)</f>
        <v>0</v>
      </c>
      <c r="N41" s="8">
        <f>IF(Sales[[#This Row],[Profit]]&lt;0,Sales[[#This Row],[Profit]],0)</f>
        <v>-7</v>
      </c>
    </row>
    <row r="42" spans="1:14" x14ac:dyDescent="0.3">
      <c r="A42" t="s">
        <v>67</v>
      </c>
      <c r="B42" s="6">
        <v>1709</v>
      </c>
      <c r="C42" s="6">
        <v>564</v>
      </c>
      <c r="D42">
        <v>3</v>
      </c>
      <c r="E42" t="s">
        <v>23</v>
      </c>
      <c r="F42" t="s">
        <v>24</v>
      </c>
      <c r="G42" t="s">
        <v>19</v>
      </c>
      <c r="H42" s="3">
        <f>INDEX(Orders!$A$1:$G$501,MATCH($A42,Orders!$A$1:$A$501,0),MATCH(H$1,Orders!$A$1:$G$1,0))</f>
        <v>43331</v>
      </c>
      <c r="I42" s="3" t="str">
        <f>INDEX(Orders!$A$1:$G$501,MATCH($A42,Orders!$A$1:$A$501,0),MATCH(I$1,Orders!$A$1:$G$1,0))</f>
        <v>Shourya</v>
      </c>
      <c r="J42" s="3" t="str">
        <f>INDEX(Orders!$A$1:$G$501,MATCH($A42,Orders!$A$1:$A$501,0),MATCH(J$1,Orders!$A$1:$G$1,0))</f>
        <v xml:space="preserve">Kerala </v>
      </c>
      <c r="K42" s="3" t="str">
        <f>INDEX(Orders!$A$1:$G$501,MATCH($A42,Orders!$A$1:$A$501,0),MATCH(K$1,Orders!$A$1:$G$1,0))</f>
        <v>Thiruvananthapuram</v>
      </c>
      <c r="L42" s="1" t="str">
        <f t="shared" si="0"/>
        <v>Aug</v>
      </c>
      <c r="M42" s="8">
        <f>IF(Sales[[#This Row],[Profit]]&gt;0,Sales[[#This Row],[Profit]],0)</f>
        <v>564</v>
      </c>
      <c r="N42" s="8">
        <f>IF(Sales[[#This Row],[Profit]]&lt;0,Sales[[#This Row],[Profit]],0)</f>
        <v>0</v>
      </c>
    </row>
    <row r="43" spans="1:14" x14ac:dyDescent="0.3">
      <c r="A43" t="s">
        <v>68</v>
      </c>
      <c r="B43" s="6">
        <v>12</v>
      </c>
      <c r="C43" s="6">
        <v>3</v>
      </c>
      <c r="D43">
        <v>1</v>
      </c>
      <c r="E43" t="s">
        <v>23</v>
      </c>
      <c r="F43" t="s">
        <v>57</v>
      </c>
      <c r="G43" t="s">
        <v>28</v>
      </c>
      <c r="H43" s="3">
        <f>INDEX(Orders!$A$1:$G$501,MATCH($A43,Orders!$A$1:$A$501,0),MATCH(H$1,Orders!$A$1:$G$1,0))</f>
        <v>43364</v>
      </c>
      <c r="I43" s="3" t="str">
        <f>INDEX(Orders!$A$1:$G$501,MATCH($A43,Orders!$A$1:$A$501,0),MATCH(I$1,Orders!$A$1:$G$1,0))</f>
        <v>Dinesh</v>
      </c>
      <c r="J43" s="3" t="str">
        <f>INDEX(Orders!$A$1:$G$501,MATCH($A43,Orders!$A$1:$A$501,0),MATCH(J$1,Orders!$A$1:$G$1,0))</f>
        <v>Tamil Nadu</v>
      </c>
      <c r="K43" s="3" t="str">
        <f>INDEX(Orders!$A$1:$G$501,MATCH($A43,Orders!$A$1:$A$501,0),MATCH(K$1,Orders!$A$1:$G$1,0))</f>
        <v>Chennai</v>
      </c>
      <c r="L43" s="1" t="str">
        <f t="shared" si="0"/>
        <v>Sep</v>
      </c>
      <c r="M43" s="8">
        <f>IF(Sales[[#This Row],[Profit]]&gt;0,Sales[[#This Row],[Profit]],0)</f>
        <v>3</v>
      </c>
      <c r="N43" s="8">
        <f>IF(Sales[[#This Row],[Profit]]&lt;0,Sales[[#This Row],[Profit]],0)</f>
        <v>0</v>
      </c>
    </row>
    <row r="44" spans="1:14" x14ac:dyDescent="0.3">
      <c r="A44" t="s">
        <v>7</v>
      </c>
      <c r="B44" s="6">
        <v>1625</v>
      </c>
      <c r="C44" s="6">
        <v>-77</v>
      </c>
      <c r="D44">
        <v>3</v>
      </c>
      <c r="E44" t="s">
        <v>8</v>
      </c>
      <c r="F44" t="s">
        <v>21</v>
      </c>
      <c r="G44" t="s">
        <v>14</v>
      </c>
      <c r="H44" s="3">
        <f>INDEX(Orders!$A$1:$G$501,MATCH($A44,Orders!$A$1:$A$501,0),MATCH(H$1,Orders!$A$1:$G$1,0))</f>
        <v>43196</v>
      </c>
      <c r="I44" s="3" t="str">
        <f>INDEX(Orders!$A$1:$G$501,MATCH($A44,Orders!$A$1:$A$501,0),MATCH(I$1,Orders!$A$1:$G$1,0))</f>
        <v>Bhawna</v>
      </c>
      <c r="J44" s="3" t="str">
        <f>INDEX(Orders!$A$1:$G$501,MATCH($A44,Orders!$A$1:$A$501,0),MATCH(J$1,Orders!$A$1:$G$1,0))</f>
        <v>Madhya Pradesh</v>
      </c>
      <c r="K44" s="3" t="str">
        <f>INDEX(Orders!$A$1:$G$501,MATCH($A44,Orders!$A$1:$A$501,0),MATCH(K$1,Orders!$A$1:$G$1,0))</f>
        <v>Indore</v>
      </c>
      <c r="L44" s="1" t="str">
        <f t="shared" si="0"/>
        <v>Apr</v>
      </c>
      <c r="M44" s="8">
        <f>IF(Sales[[#This Row],[Profit]]&gt;0,Sales[[#This Row],[Profit]],0)</f>
        <v>0</v>
      </c>
      <c r="N44" s="8">
        <f>IF(Sales[[#This Row],[Profit]]&lt;0,Sales[[#This Row],[Profit]],0)</f>
        <v>-77</v>
      </c>
    </row>
    <row r="45" spans="1:14" x14ac:dyDescent="0.3">
      <c r="A45" t="s">
        <v>69</v>
      </c>
      <c r="B45" s="6">
        <v>13</v>
      </c>
      <c r="C45" s="6">
        <v>5</v>
      </c>
      <c r="D45">
        <v>2</v>
      </c>
      <c r="E45" t="s">
        <v>23</v>
      </c>
      <c r="F45" t="s">
        <v>30</v>
      </c>
      <c r="G45" t="s">
        <v>28</v>
      </c>
      <c r="H45" s="3">
        <f>INDEX(Orders!$A$1:$G$501,MATCH($A45,Orders!$A$1:$A$501,0),MATCH(H$1,Orders!$A$1:$G$1,0))</f>
        <v>43161</v>
      </c>
      <c r="I45" s="3" t="str">
        <f>INDEX(Orders!$A$1:$G$501,MATCH($A45,Orders!$A$1:$A$501,0),MATCH(I$1,Orders!$A$1:$G$1,0))</f>
        <v>Mansi</v>
      </c>
      <c r="J45" s="3" t="str">
        <f>INDEX(Orders!$A$1:$G$501,MATCH($A45,Orders!$A$1:$A$501,0),MATCH(J$1,Orders!$A$1:$G$1,0))</f>
        <v>Madhya Pradesh</v>
      </c>
      <c r="K45" s="3" t="str">
        <f>INDEX(Orders!$A$1:$G$501,MATCH($A45,Orders!$A$1:$A$501,0),MATCH(K$1,Orders!$A$1:$G$1,0))</f>
        <v>Indore</v>
      </c>
      <c r="L45" s="1" t="str">
        <f t="shared" si="0"/>
        <v>Mar</v>
      </c>
      <c r="M45" s="8">
        <f>IF(Sales[[#This Row],[Profit]]&gt;0,Sales[[#This Row],[Profit]],0)</f>
        <v>5</v>
      </c>
      <c r="N45" s="8">
        <f>IF(Sales[[#This Row],[Profit]]&lt;0,Sales[[#This Row],[Profit]],0)</f>
        <v>0</v>
      </c>
    </row>
    <row r="46" spans="1:14" x14ac:dyDescent="0.3">
      <c r="A46" t="s">
        <v>70</v>
      </c>
      <c r="B46" s="6">
        <v>1361</v>
      </c>
      <c r="C46" s="6">
        <v>980</v>
      </c>
      <c r="D46">
        <v>3</v>
      </c>
      <c r="E46" t="s">
        <v>12</v>
      </c>
      <c r="F46" t="s">
        <v>45</v>
      </c>
      <c r="G46" t="s">
        <v>10</v>
      </c>
      <c r="H46" s="3">
        <f>INDEX(Orders!$A$1:$G$501,MATCH($A46,Orders!$A$1:$A$501,0),MATCH(H$1,Orders!$A$1:$G$1,0))</f>
        <v>43443</v>
      </c>
      <c r="I46" s="3" t="str">
        <f>INDEX(Orders!$A$1:$G$501,MATCH($A46,Orders!$A$1:$A$501,0),MATCH(I$1,Orders!$A$1:$G$1,0))</f>
        <v>Savi</v>
      </c>
      <c r="J46" s="3" t="str">
        <f>INDEX(Orders!$A$1:$G$501,MATCH($A46,Orders!$A$1:$A$501,0),MATCH(J$1,Orders!$A$1:$G$1,0))</f>
        <v>Maharashtra</v>
      </c>
      <c r="K46" s="3" t="str">
        <f>INDEX(Orders!$A$1:$G$501,MATCH($A46,Orders!$A$1:$A$501,0),MATCH(K$1,Orders!$A$1:$G$1,0))</f>
        <v>Pune</v>
      </c>
      <c r="L46" s="1" t="str">
        <f t="shared" si="0"/>
        <v>Dec</v>
      </c>
      <c r="M46" s="8">
        <f>IF(Sales[[#This Row],[Profit]]&gt;0,Sales[[#This Row],[Profit]],0)</f>
        <v>980</v>
      </c>
      <c r="N46" s="8">
        <f>IF(Sales[[#This Row],[Profit]]&lt;0,Sales[[#This Row],[Profit]],0)</f>
        <v>0</v>
      </c>
    </row>
    <row r="47" spans="1:14" x14ac:dyDescent="0.3">
      <c r="A47" t="s">
        <v>71</v>
      </c>
      <c r="B47" s="6">
        <v>1622</v>
      </c>
      <c r="C47" s="6">
        <v>-448</v>
      </c>
      <c r="D47">
        <v>3</v>
      </c>
      <c r="E47" t="s">
        <v>8</v>
      </c>
      <c r="F47" t="s">
        <v>21</v>
      </c>
      <c r="G47" t="s">
        <v>14</v>
      </c>
      <c r="H47" s="3">
        <f>INDEX(Orders!$A$1:$G$501,MATCH($A47,Orders!$A$1:$A$501,0),MATCH(H$1,Orders!$A$1:$G$1,0))</f>
        <v>43447</v>
      </c>
      <c r="I47" s="3" t="str">
        <f>INDEX(Orders!$A$1:$G$501,MATCH($A47,Orders!$A$1:$A$501,0),MATCH(I$1,Orders!$A$1:$G$1,0))</f>
        <v>Sujay</v>
      </c>
      <c r="J47" s="3" t="str">
        <f>INDEX(Orders!$A$1:$G$501,MATCH($A47,Orders!$A$1:$A$501,0),MATCH(J$1,Orders!$A$1:$G$1,0))</f>
        <v>Maharashtra</v>
      </c>
      <c r="K47" s="3" t="str">
        <f>INDEX(Orders!$A$1:$G$501,MATCH($A47,Orders!$A$1:$A$501,0),MATCH(K$1,Orders!$A$1:$G$1,0))</f>
        <v>Pune</v>
      </c>
      <c r="L47" s="1" t="str">
        <f t="shared" si="0"/>
        <v>Dec</v>
      </c>
      <c r="M47" s="8">
        <f>IF(Sales[[#This Row],[Profit]]&gt;0,Sales[[#This Row],[Profit]],0)</f>
        <v>0</v>
      </c>
      <c r="N47" s="8">
        <f>IF(Sales[[#This Row],[Profit]]&lt;0,Sales[[#This Row],[Profit]],0)</f>
        <v>-448</v>
      </c>
    </row>
    <row r="48" spans="1:14" x14ac:dyDescent="0.3">
      <c r="A48" t="s">
        <v>72</v>
      </c>
      <c r="B48" s="6">
        <v>1547</v>
      </c>
      <c r="C48" s="6">
        <v>340</v>
      </c>
      <c r="D48">
        <v>6</v>
      </c>
      <c r="E48" t="s">
        <v>8</v>
      </c>
      <c r="F48" t="s">
        <v>73</v>
      </c>
      <c r="G48" t="s">
        <v>14</v>
      </c>
      <c r="H48" s="3">
        <f>INDEX(Orders!$A$1:$G$501,MATCH($A48,Orders!$A$1:$A$501,0),MATCH(H$1,Orders!$A$1:$G$1,0))</f>
        <v>43344</v>
      </c>
      <c r="I48" s="3" t="str">
        <f>INDEX(Orders!$A$1:$G$501,MATCH($A48,Orders!$A$1:$A$501,0),MATCH(I$1,Orders!$A$1:$G$1,0))</f>
        <v>Shardul</v>
      </c>
      <c r="J48" s="3" t="str">
        <f>INDEX(Orders!$A$1:$G$501,MATCH($A48,Orders!$A$1:$A$501,0),MATCH(J$1,Orders!$A$1:$G$1,0))</f>
        <v>Gujarat</v>
      </c>
      <c r="K48" s="3" t="str">
        <f>INDEX(Orders!$A$1:$G$501,MATCH($A48,Orders!$A$1:$A$501,0),MATCH(K$1,Orders!$A$1:$G$1,0))</f>
        <v>Ahmedabad</v>
      </c>
      <c r="L48" s="1" t="str">
        <f t="shared" si="0"/>
        <v>Sep</v>
      </c>
      <c r="M48" s="8">
        <f>IF(Sales[[#This Row],[Profit]]&gt;0,Sales[[#This Row],[Profit]],0)</f>
        <v>340</v>
      </c>
      <c r="N48" s="8">
        <f>IF(Sales[[#This Row],[Profit]]&lt;0,Sales[[#This Row],[Profit]],0)</f>
        <v>0</v>
      </c>
    </row>
    <row r="49" spans="1:14" x14ac:dyDescent="0.3">
      <c r="A49" t="s">
        <v>74</v>
      </c>
      <c r="B49" s="6">
        <v>1657</v>
      </c>
      <c r="C49" s="6">
        <v>460</v>
      </c>
      <c r="D49">
        <v>4</v>
      </c>
      <c r="E49" t="s">
        <v>12</v>
      </c>
      <c r="F49" t="s">
        <v>13</v>
      </c>
      <c r="G49" t="s">
        <v>19</v>
      </c>
      <c r="H49" s="3">
        <f>INDEX(Orders!$A$1:$G$501,MATCH($A49,Orders!$A$1:$A$501,0),MATCH(H$1,Orders!$A$1:$G$1,0))</f>
        <v>43191</v>
      </c>
      <c r="I49" s="3" t="str">
        <f>INDEX(Orders!$A$1:$G$501,MATCH($A49,Orders!$A$1:$A$501,0),MATCH(I$1,Orders!$A$1:$G$1,0))</f>
        <v>Sudhir</v>
      </c>
      <c r="J49" s="3" t="str">
        <f>INDEX(Orders!$A$1:$G$501,MATCH($A49,Orders!$A$1:$A$501,0),MATCH(J$1,Orders!$A$1:$G$1,0))</f>
        <v>Nagaland</v>
      </c>
      <c r="K49" s="3" t="str">
        <f>INDEX(Orders!$A$1:$G$501,MATCH($A49,Orders!$A$1:$A$501,0),MATCH(K$1,Orders!$A$1:$G$1,0))</f>
        <v>Kohima</v>
      </c>
      <c r="L49" s="1" t="str">
        <f t="shared" si="0"/>
        <v>Apr</v>
      </c>
      <c r="M49" s="8">
        <f>IF(Sales[[#This Row],[Profit]]&gt;0,Sales[[#This Row],[Profit]],0)</f>
        <v>460</v>
      </c>
      <c r="N49" s="8">
        <f>IF(Sales[[#This Row],[Profit]]&lt;0,Sales[[#This Row],[Profit]],0)</f>
        <v>0</v>
      </c>
    </row>
    <row r="50" spans="1:14" x14ac:dyDescent="0.3">
      <c r="A50" t="s">
        <v>75</v>
      </c>
      <c r="B50" s="6">
        <v>1603</v>
      </c>
      <c r="C50" s="6">
        <v>0</v>
      </c>
      <c r="D50">
        <v>9</v>
      </c>
      <c r="E50" t="s">
        <v>23</v>
      </c>
      <c r="F50" t="s">
        <v>26</v>
      </c>
      <c r="G50" t="s">
        <v>19</v>
      </c>
      <c r="H50" s="3">
        <f>INDEX(Orders!$A$1:$G$501,MATCH($A50,Orders!$A$1:$A$501,0),MATCH(H$1,Orders!$A$1:$G$1,0))</f>
        <v>43438</v>
      </c>
      <c r="I50" s="3" t="str">
        <f>INDEX(Orders!$A$1:$G$501,MATCH($A50,Orders!$A$1:$A$501,0),MATCH(I$1,Orders!$A$1:$G$1,0))</f>
        <v>Mohan</v>
      </c>
      <c r="J50" s="3" t="str">
        <f>INDEX(Orders!$A$1:$G$501,MATCH($A50,Orders!$A$1:$A$501,0),MATCH(J$1,Orders!$A$1:$G$1,0))</f>
        <v>Haryana</v>
      </c>
      <c r="K50" s="3" t="str">
        <f>INDEX(Orders!$A$1:$G$501,MATCH($A50,Orders!$A$1:$A$501,0),MATCH(K$1,Orders!$A$1:$G$1,0))</f>
        <v>Chandigarh</v>
      </c>
      <c r="L50" s="1" t="str">
        <f t="shared" si="0"/>
        <v>Dec</v>
      </c>
      <c r="M50" s="8">
        <f>IF(Sales[[#This Row],[Profit]]&gt;0,Sales[[#This Row],[Profit]],0)</f>
        <v>0</v>
      </c>
      <c r="N50" s="8">
        <f>IF(Sales[[#This Row],[Profit]]&lt;0,Sales[[#This Row],[Profit]],0)</f>
        <v>0</v>
      </c>
    </row>
    <row r="51" spans="1:14" x14ac:dyDescent="0.3">
      <c r="A51" t="s">
        <v>76</v>
      </c>
      <c r="B51" s="6">
        <v>1549</v>
      </c>
      <c r="C51" s="6">
        <v>-439</v>
      </c>
      <c r="D51">
        <v>4</v>
      </c>
      <c r="E51" t="s">
        <v>8</v>
      </c>
      <c r="F51" t="s">
        <v>21</v>
      </c>
      <c r="G51" t="s">
        <v>19</v>
      </c>
      <c r="H51" s="3">
        <f>INDEX(Orders!$A$1:$G$501,MATCH($A51,Orders!$A$1:$A$501,0),MATCH(H$1,Orders!$A$1:$G$1,0))</f>
        <v>43303</v>
      </c>
      <c r="I51" s="3" t="str">
        <f>INDEX(Orders!$A$1:$G$501,MATCH($A51,Orders!$A$1:$A$501,0),MATCH(I$1,Orders!$A$1:$G$1,0))</f>
        <v>Madhulika</v>
      </c>
      <c r="J51" s="3" t="str">
        <f>INDEX(Orders!$A$1:$G$501,MATCH($A51,Orders!$A$1:$A$501,0),MATCH(J$1,Orders!$A$1:$G$1,0))</f>
        <v>Madhya Pradesh</v>
      </c>
      <c r="K51" s="3" t="str">
        <f>INDEX(Orders!$A$1:$G$501,MATCH($A51,Orders!$A$1:$A$501,0),MATCH(K$1,Orders!$A$1:$G$1,0))</f>
        <v>Bhopal</v>
      </c>
      <c r="L51" s="1" t="str">
        <f t="shared" si="0"/>
        <v>Jul</v>
      </c>
      <c r="M51" s="8">
        <f>IF(Sales[[#This Row],[Profit]]&gt;0,Sales[[#This Row],[Profit]],0)</f>
        <v>0</v>
      </c>
      <c r="N51" s="8">
        <f>IF(Sales[[#This Row],[Profit]]&lt;0,Sales[[#This Row],[Profit]],0)</f>
        <v>-439</v>
      </c>
    </row>
    <row r="52" spans="1:14" x14ac:dyDescent="0.3">
      <c r="A52" t="s">
        <v>77</v>
      </c>
      <c r="B52" s="6">
        <v>1183</v>
      </c>
      <c r="C52" s="6">
        <v>106</v>
      </c>
      <c r="D52">
        <v>4</v>
      </c>
      <c r="E52" t="s">
        <v>8</v>
      </c>
      <c r="F52" t="s">
        <v>18</v>
      </c>
      <c r="G52" t="s">
        <v>14</v>
      </c>
      <c r="H52" s="3">
        <f>INDEX(Orders!$A$1:$G$501,MATCH($A52,Orders!$A$1:$A$501,0),MATCH(H$1,Orders!$A$1:$G$1,0))</f>
        <v>43140</v>
      </c>
      <c r="I52" s="3" t="str">
        <f>INDEX(Orders!$A$1:$G$501,MATCH($A52,Orders!$A$1:$A$501,0),MATCH(I$1,Orders!$A$1:$G$1,0))</f>
        <v>Sanjana</v>
      </c>
      <c r="J52" s="3" t="str">
        <f>INDEX(Orders!$A$1:$G$501,MATCH($A52,Orders!$A$1:$A$501,0),MATCH(J$1,Orders!$A$1:$G$1,0))</f>
        <v>Bihar</v>
      </c>
      <c r="K52" s="3" t="str">
        <f>INDEX(Orders!$A$1:$G$501,MATCH($A52,Orders!$A$1:$A$501,0),MATCH(K$1,Orders!$A$1:$G$1,0))</f>
        <v>Patna</v>
      </c>
      <c r="L52" s="1" t="str">
        <f t="shared" si="0"/>
        <v>Feb</v>
      </c>
      <c r="M52" s="8">
        <f>IF(Sales[[#This Row],[Profit]]&gt;0,Sales[[#This Row],[Profit]],0)</f>
        <v>106</v>
      </c>
      <c r="N52" s="8">
        <f>IF(Sales[[#This Row],[Profit]]&lt;0,Sales[[#This Row],[Profit]],0)</f>
        <v>0</v>
      </c>
    </row>
    <row r="53" spans="1:14" x14ac:dyDescent="0.3">
      <c r="A53" t="s">
        <v>38</v>
      </c>
      <c r="B53" s="6">
        <v>74</v>
      </c>
      <c r="C53" s="6">
        <v>-123</v>
      </c>
      <c r="D53">
        <v>8</v>
      </c>
      <c r="E53" t="s">
        <v>23</v>
      </c>
      <c r="F53" t="s">
        <v>43</v>
      </c>
      <c r="G53" t="s">
        <v>28</v>
      </c>
      <c r="H53" s="3">
        <f>INDEX(Orders!$A$1:$G$501,MATCH($A53,Orders!$A$1:$A$501,0),MATCH(H$1,Orders!$A$1:$G$1,0))</f>
        <v>43409</v>
      </c>
      <c r="I53" s="3" t="str">
        <f>INDEX(Orders!$A$1:$G$501,MATCH($A53,Orders!$A$1:$A$501,0),MATCH(I$1,Orders!$A$1:$G$1,0))</f>
        <v>Nida</v>
      </c>
      <c r="J53" s="3" t="str">
        <f>INDEX(Orders!$A$1:$G$501,MATCH($A53,Orders!$A$1:$A$501,0),MATCH(J$1,Orders!$A$1:$G$1,0))</f>
        <v>Madhya Pradesh</v>
      </c>
      <c r="K53" s="3" t="str">
        <f>INDEX(Orders!$A$1:$G$501,MATCH($A53,Orders!$A$1:$A$501,0),MATCH(K$1,Orders!$A$1:$G$1,0))</f>
        <v>Indore</v>
      </c>
      <c r="L53" s="1" t="str">
        <f t="shared" si="0"/>
        <v>Nov</v>
      </c>
      <c r="M53" s="8">
        <f>IF(Sales[[#This Row],[Profit]]&gt;0,Sales[[#This Row],[Profit]],0)</f>
        <v>0</v>
      </c>
      <c r="N53" s="8">
        <f>IF(Sales[[#This Row],[Profit]]&lt;0,Sales[[#This Row],[Profit]],0)</f>
        <v>-123</v>
      </c>
    </row>
    <row r="54" spans="1:14" x14ac:dyDescent="0.3">
      <c r="A54" t="s">
        <v>78</v>
      </c>
      <c r="B54" s="6">
        <v>1499</v>
      </c>
      <c r="C54" s="6">
        <v>239</v>
      </c>
      <c r="D54">
        <v>13</v>
      </c>
      <c r="E54" t="s">
        <v>23</v>
      </c>
      <c r="F54" t="s">
        <v>26</v>
      </c>
      <c r="G54" t="s">
        <v>19</v>
      </c>
      <c r="H54" s="3">
        <f>INDEX(Orders!$A$1:$G$501,MATCH($A54,Orders!$A$1:$A$501,0),MATCH(H$1,Orders!$A$1:$G$1,0))</f>
        <v>43217</v>
      </c>
      <c r="I54" s="3" t="str">
        <f>INDEX(Orders!$A$1:$G$501,MATCH($A54,Orders!$A$1:$A$501,0),MATCH(I$1,Orders!$A$1:$G$1,0))</f>
        <v>Paridhi</v>
      </c>
      <c r="J54" s="3" t="str">
        <f>INDEX(Orders!$A$1:$G$501,MATCH($A54,Orders!$A$1:$A$501,0),MATCH(J$1,Orders!$A$1:$G$1,0))</f>
        <v>Rajasthan</v>
      </c>
      <c r="K54" s="3" t="str">
        <f>INDEX(Orders!$A$1:$G$501,MATCH($A54,Orders!$A$1:$A$501,0),MATCH(K$1,Orders!$A$1:$G$1,0))</f>
        <v>Jaipur</v>
      </c>
      <c r="L54" s="1" t="str">
        <f t="shared" si="0"/>
        <v>Apr</v>
      </c>
      <c r="M54" s="8">
        <f>IF(Sales[[#This Row],[Profit]]&gt;0,Sales[[#This Row],[Profit]],0)</f>
        <v>239</v>
      </c>
      <c r="N54" s="8">
        <f>IF(Sales[[#This Row],[Profit]]&lt;0,Sales[[#This Row],[Profit]],0)</f>
        <v>0</v>
      </c>
    </row>
    <row r="55" spans="1:14" x14ac:dyDescent="0.3">
      <c r="A55" t="s">
        <v>79</v>
      </c>
      <c r="B55" s="6">
        <v>1120</v>
      </c>
      <c r="C55" s="6">
        <v>199</v>
      </c>
      <c r="D55">
        <v>6</v>
      </c>
      <c r="E55" t="s">
        <v>23</v>
      </c>
      <c r="F55" t="s">
        <v>26</v>
      </c>
      <c r="G55" t="s">
        <v>14</v>
      </c>
      <c r="H55" s="3">
        <f>INDEX(Orders!$A$1:$G$501,MATCH($A55,Orders!$A$1:$A$501,0),MATCH(H$1,Orders!$A$1:$G$1,0))</f>
        <v>43383</v>
      </c>
      <c r="I55" s="3" t="str">
        <f>INDEX(Orders!$A$1:$G$501,MATCH($A55,Orders!$A$1:$A$501,0),MATCH(I$1,Orders!$A$1:$G$1,0))</f>
        <v>Nripraj</v>
      </c>
      <c r="J55" s="3" t="str">
        <f>INDEX(Orders!$A$1:$G$501,MATCH($A55,Orders!$A$1:$A$501,0),MATCH(J$1,Orders!$A$1:$G$1,0))</f>
        <v>Punjab</v>
      </c>
      <c r="K55" s="3" t="str">
        <f>INDEX(Orders!$A$1:$G$501,MATCH($A55,Orders!$A$1:$A$501,0),MATCH(K$1,Orders!$A$1:$G$1,0))</f>
        <v>Chandigarh</v>
      </c>
      <c r="L55" s="1" t="str">
        <f t="shared" si="0"/>
        <v>Oct</v>
      </c>
      <c r="M55" s="8">
        <f>IF(Sales[[#This Row],[Profit]]&gt;0,Sales[[#This Row],[Profit]],0)</f>
        <v>199</v>
      </c>
      <c r="N55" s="8">
        <f>IF(Sales[[#This Row],[Profit]]&lt;0,Sales[[#This Row],[Profit]],0)</f>
        <v>0</v>
      </c>
    </row>
    <row r="56" spans="1:14" x14ac:dyDescent="0.3">
      <c r="A56" t="s">
        <v>80</v>
      </c>
      <c r="B56" s="6">
        <v>15</v>
      </c>
      <c r="C56" s="6">
        <v>-2</v>
      </c>
      <c r="D56">
        <v>1</v>
      </c>
      <c r="E56" t="s">
        <v>23</v>
      </c>
      <c r="F56" t="s">
        <v>81</v>
      </c>
      <c r="G56" t="s">
        <v>82</v>
      </c>
      <c r="H56" s="3">
        <f>INDEX(Orders!$A$1:$G$501,MATCH($A56,Orders!$A$1:$A$501,0),MATCH(H$1,Orders!$A$1:$G$1,0))</f>
        <v>43110</v>
      </c>
      <c r="I56" s="3" t="str">
        <f>INDEX(Orders!$A$1:$G$501,MATCH($A56,Orders!$A$1:$A$501,0),MATCH(I$1,Orders!$A$1:$G$1,0))</f>
        <v>Aryan</v>
      </c>
      <c r="J56" s="3" t="str">
        <f>INDEX(Orders!$A$1:$G$501,MATCH($A56,Orders!$A$1:$A$501,0),MATCH(J$1,Orders!$A$1:$G$1,0))</f>
        <v>Madhya Pradesh</v>
      </c>
      <c r="K56" s="3" t="str">
        <f>INDEX(Orders!$A$1:$G$501,MATCH($A56,Orders!$A$1:$A$501,0),MATCH(K$1,Orders!$A$1:$G$1,0))</f>
        <v>Bhopal</v>
      </c>
      <c r="L56" s="1" t="str">
        <f t="shared" si="0"/>
        <v>Jan</v>
      </c>
      <c r="M56" s="8">
        <f>IF(Sales[[#This Row],[Profit]]&gt;0,Sales[[#This Row],[Profit]],0)</f>
        <v>0</v>
      </c>
      <c r="N56" s="8">
        <f>IF(Sales[[#This Row],[Profit]]&lt;0,Sales[[#This Row],[Profit]],0)</f>
        <v>-2</v>
      </c>
    </row>
    <row r="57" spans="1:14" x14ac:dyDescent="0.3">
      <c r="A57" t="s">
        <v>83</v>
      </c>
      <c r="B57" s="6">
        <v>1487</v>
      </c>
      <c r="C57" s="6">
        <v>624</v>
      </c>
      <c r="D57">
        <v>3</v>
      </c>
      <c r="E57" t="s">
        <v>23</v>
      </c>
      <c r="F57" t="s">
        <v>24</v>
      </c>
      <c r="G57" t="s">
        <v>19</v>
      </c>
      <c r="H57" s="3">
        <f>INDEX(Orders!$A$1:$G$501,MATCH($A57,Orders!$A$1:$A$501,0),MATCH(H$1,Orders!$A$1:$G$1,0))</f>
        <v>43185</v>
      </c>
      <c r="I57" s="3" t="str">
        <f>INDEX(Orders!$A$1:$G$501,MATCH($A57,Orders!$A$1:$A$501,0),MATCH(I$1,Orders!$A$1:$G$1,0))</f>
        <v>Shrichand</v>
      </c>
      <c r="J57" s="3" t="str">
        <f>INDEX(Orders!$A$1:$G$501,MATCH($A57,Orders!$A$1:$A$501,0),MATCH(J$1,Orders!$A$1:$G$1,0))</f>
        <v>Punjab</v>
      </c>
      <c r="K57" s="3" t="str">
        <f>INDEX(Orders!$A$1:$G$501,MATCH($A57,Orders!$A$1:$A$501,0),MATCH(K$1,Orders!$A$1:$G$1,0))</f>
        <v>Chandigarh</v>
      </c>
      <c r="L57" s="1" t="str">
        <f t="shared" si="0"/>
        <v>Mar</v>
      </c>
      <c r="M57" s="8">
        <f>IF(Sales[[#This Row],[Profit]]&gt;0,Sales[[#This Row],[Profit]],0)</f>
        <v>624</v>
      </c>
      <c r="N57" s="8">
        <f>IF(Sales[[#This Row],[Profit]]&lt;0,Sales[[#This Row],[Profit]],0)</f>
        <v>0</v>
      </c>
    </row>
    <row r="58" spans="1:14" x14ac:dyDescent="0.3">
      <c r="A58" t="s">
        <v>84</v>
      </c>
      <c r="B58" s="6">
        <v>1118</v>
      </c>
      <c r="C58" s="6">
        <v>206</v>
      </c>
      <c r="D58">
        <v>2</v>
      </c>
      <c r="E58" t="s">
        <v>12</v>
      </c>
      <c r="F58" t="s">
        <v>45</v>
      </c>
      <c r="G58" t="s">
        <v>19</v>
      </c>
      <c r="H58" s="3">
        <f>INDEX(Orders!$A$1:$G$501,MATCH($A58,Orders!$A$1:$A$501,0),MATCH(H$1,Orders!$A$1:$G$1,0))</f>
        <v>43422</v>
      </c>
      <c r="I58" s="3" t="str">
        <f>INDEX(Orders!$A$1:$G$501,MATCH($A58,Orders!$A$1:$A$501,0),MATCH(I$1,Orders!$A$1:$G$1,0))</f>
        <v>Vikash</v>
      </c>
      <c r="J58" s="3" t="str">
        <f>INDEX(Orders!$A$1:$G$501,MATCH($A58,Orders!$A$1:$A$501,0),MATCH(J$1,Orders!$A$1:$G$1,0))</f>
        <v>Goa</v>
      </c>
      <c r="K58" s="3" t="str">
        <f>INDEX(Orders!$A$1:$G$501,MATCH($A58,Orders!$A$1:$A$501,0),MATCH(K$1,Orders!$A$1:$G$1,0))</f>
        <v>Goa</v>
      </c>
      <c r="L58" s="1" t="str">
        <f t="shared" si="0"/>
        <v>Nov</v>
      </c>
      <c r="M58" s="8">
        <f>IF(Sales[[#This Row],[Profit]]&gt;0,Sales[[#This Row],[Profit]],0)</f>
        <v>206</v>
      </c>
      <c r="N58" s="8">
        <f>IF(Sales[[#This Row],[Profit]]&lt;0,Sales[[#This Row],[Profit]],0)</f>
        <v>0</v>
      </c>
    </row>
    <row r="59" spans="1:14" x14ac:dyDescent="0.3">
      <c r="A59" t="s">
        <v>85</v>
      </c>
      <c r="B59" s="6">
        <v>11</v>
      </c>
      <c r="C59" s="6">
        <v>-5</v>
      </c>
      <c r="D59">
        <v>2</v>
      </c>
      <c r="E59" t="s">
        <v>23</v>
      </c>
      <c r="F59" t="s">
        <v>30</v>
      </c>
      <c r="G59" t="s">
        <v>10</v>
      </c>
      <c r="H59" s="3">
        <f>INDEX(Orders!$A$1:$G$501,MATCH($A59,Orders!$A$1:$A$501,0),MATCH(H$1,Orders!$A$1:$G$1,0))</f>
        <v>43350</v>
      </c>
      <c r="I59" s="3" t="str">
        <f>INDEX(Orders!$A$1:$G$501,MATCH($A59,Orders!$A$1:$A$501,0),MATCH(I$1,Orders!$A$1:$G$1,0))</f>
        <v>Stuti</v>
      </c>
      <c r="J59" s="3" t="str">
        <f>INDEX(Orders!$A$1:$G$501,MATCH($A59,Orders!$A$1:$A$501,0),MATCH(J$1,Orders!$A$1:$G$1,0))</f>
        <v>Karnataka</v>
      </c>
      <c r="K59" s="3" t="str">
        <f>INDEX(Orders!$A$1:$G$501,MATCH($A59,Orders!$A$1:$A$501,0),MATCH(K$1,Orders!$A$1:$G$1,0))</f>
        <v>Bangalore</v>
      </c>
      <c r="L59" s="1" t="str">
        <f t="shared" si="0"/>
        <v>Sep</v>
      </c>
      <c r="M59" s="8">
        <f>IF(Sales[[#This Row],[Profit]]&gt;0,Sales[[#This Row],[Profit]],0)</f>
        <v>0</v>
      </c>
      <c r="N59" s="8">
        <f>IF(Sales[[#This Row],[Profit]]&lt;0,Sales[[#This Row],[Profit]],0)</f>
        <v>-5</v>
      </c>
    </row>
    <row r="60" spans="1:14" x14ac:dyDescent="0.3">
      <c r="A60" t="s">
        <v>86</v>
      </c>
      <c r="B60" s="6">
        <v>15</v>
      </c>
      <c r="C60" s="6">
        <v>4</v>
      </c>
      <c r="D60">
        <v>1</v>
      </c>
      <c r="E60" t="s">
        <v>23</v>
      </c>
      <c r="F60" t="s">
        <v>30</v>
      </c>
      <c r="G60" t="s">
        <v>82</v>
      </c>
      <c r="H60" s="3">
        <f>INDEX(Orders!$A$1:$G$501,MATCH($A60,Orders!$A$1:$A$501,0),MATCH(H$1,Orders!$A$1:$G$1,0))</f>
        <v>43358</v>
      </c>
      <c r="I60" s="3" t="str">
        <f>INDEX(Orders!$A$1:$G$501,MATCH($A60,Orders!$A$1:$A$501,0),MATCH(I$1,Orders!$A$1:$G$1,0))</f>
        <v>Rohit</v>
      </c>
      <c r="J60" s="3" t="str">
        <f>INDEX(Orders!$A$1:$G$501,MATCH($A60,Orders!$A$1:$A$501,0),MATCH(J$1,Orders!$A$1:$G$1,0))</f>
        <v>Rajasthan</v>
      </c>
      <c r="K60" s="3" t="str">
        <f>INDEX(Orders!$A$1:$G$501,MATCH($A60,Orders!$A$1:$A$501,0),MATCH(K$1,Orders!$A$1:$G$1,0))</f>
        <v>Jaipur</v>
      </c>
      <c r="L60" s="1" t="str">
        <f t="shared" si="0"/>
        <v>Sep</v>
      </c>
      <c r="M60" s="8">
        <f>IF(Sales[[#This Row],[Profit]]&gt;0,Sales[[#This Row],[Profit]],0)</f>
        <v>4</v>
      </c>
      <c r="N60" s="8">
        <f>IF(Sales[[#This Row],[Profit]]&lt;0,Sales[[#This Row],[Profit]],0)</f>
        <v>0</v>
      </c>
    </row>
    <row r="61" spans="1:14" x14ac:dyDescent="0.3">
      <c r="A61" t="s">
        <v>87</v>
      </c>
      <c r="B61" s="6">
        <v>1364</v>
      </c>
      <c r="C61" s="6">
        <v>1864</v>
      </c>
      <c r="D61">
        <v>5</v>
      </c>
      <c r="E61" t="s">
        <v>12</v>
      </c>
      <c r="F61" t="s">
        <v>45</v>
      </c>
      <c r="G61" t="s">
        <v>19</v>
      </c>
      <c r="H61" s="3">
        <f>INDEX(Orders!$A$1:$G$501,MATCH($A61,Orders!$A$1:$A$501,0),MATCH(H$1,Orders!$A$1:$G$1,0))</f>
        <v>43316</v>
      </c>
      <c r="I61" s="3" t="str">
        <f>INDEX(Orders!$A$1:$G$501,MATCH($A61,Orders!$A$1:$A$501,0),MATCH(I$1,Orders!$A$1:$G$1,0))</f>
        <v>Aarushi</v>
      </c>
      <c r="J61" s="3" t="str">
        <f>INDEX(Orders!$A$1:$G$501,MATCH($A61,Orders!$A$1:$A$501,0),MATCH(J$1,Orders!$A$1:$G$1,0))</f>
        <v>Tamil Nadu</v>
      </c>
      <c r="K61" s="3" t="str">
        <f>INDEX(Orders!$A$1:$G$501,MATCH($A61,Orders!$A$1:$A$501,0),MATCH(K$1,Orders!$A$1:$G$1,0))</f>
        <v>Chennai</v>
      </c>
      <c r="L61" s="1" t="str">
        <f t="shared" si="0"/>
        <v>Aug</v>
      </c>
      <c r="M61" s="8">
        <f>IF(Sales[[#This Row],[Profit]]&gt;0,Sales[[#This Row],[Profit]],0)</f>
        <v>1864</v>
      </c>
      <c r="N61" s="8">
        <f>IF(Sales[[#This Row],[Profit]]&lt;0,Sales[[#This Row],[Profit]],0)</f>
        <v>0</v>
      </c>
    </row>
    <row r="62" spans="1:14" x14ac:dyDescent="0.3">
      <c r="A62" t="s">
        <v>88</v>
      </c>
      <c r="B62" s="6">
        <v>1337</v>
      </c>
      <c r="C62" s="6">
        <v>147</v>
      </c>
      <c r="D62">
        <v>7</v>
      </c>
      <c r="E62" t="s">
        <v>8</v>
      </c>
      <c r="F62" t="s">
        <v>18</v>
      </c>
      <c r="G62" t="s">
        <v>19</v>
      </c>
      <c r="H62" s="3">
        <f>INDEX(Orders!$A$1:$G$501,MATCH($A62,Orders!$A$1:$A$501,0),MATCH(H$1,Orders!$A$1:$G$1,0))</f>
        <v>43284</v>
      </c>
      <c r="I62" s="3" t="str">
        <f>INDEX(Orders!$A$1:$G$501,MATCH($A62,Orders!$A$1:$A$501,0),MATCH(I$1,Orders!$A$1:$G$1,0))</f>
        <v>Parishi</v>
      </c>
      <c r="J62" s="3" t="str">
        <f>INDEX(Orders!$A$1:$G$501,MATCH($A62,Orders!$A$1:$A$501,0),MATCH(J$1,Orders!$A$1:$G$1,0))</f>
        <v>West Bengal</v>
      </c>
      <c r="K62" s="3" t="str">
        <f>INDEX(Orders!$A$1:$G$501,MATCH($A62,Orders!$A$1:$A$501,0),MATCH(K$1,Orders!$A$1:$G$1,0))</f>
        <v>Kolkata</v>
      </c>
      <c r="L62" s="1" t="str">
        <f t="shared" si="0"/>
        <v>Jul</v>
      </c>
      <c r="M62" s="8">
        <f>IF(Sales[[#This Row],[Profit]]&gt;0,Sales[[#This Row],[Profit]],0)</f>
        <v>147</v>
      </c>
      <c r="N62" s="8">
        <f>IF(Sales[[#This Row],[Profit]]&lt;0,Sales[[#This Row],[Profit]],0)</f>
        <v>0</v>
      </c>
    </row>
    <row r="63" spans="1:14" x14ac:dyDescent="0.3">
      <c r="A63" t="s">
        <v>89</v>
      </c>
      <c r="B63" s="6">
        <v>15</v>
      </c>
      <c r="C63" s="6">
        <v>2</v>
      </c>
      <c r="D63">
        <v>1</v>
      </c>
      <c r="E63" t="s">
        <v>23</v>
      </c>
      <c r="F63" t="s">
        <v>63</v>
      </c>
      <c r="G63" t="s">
        <v>82</v>
      </c>
      <c r="H63" s="3">
        <f>INDEX(Orders!$A$1:$G$501,MATCH($A63,Orders!$A$1:$A$501,0),MATCH(H$1,Orders!$A$1:$G$1,0))</f>
        <v>43355</v>
      </c>
      <c r="I63" s="3" t="str">
        <f>INDEX(Orders!$A$1:$G$501,MATCH($A63,Orders!$A$1:$A$501,0),MATCH(I$1,Orders!$A$1:$G$1,0))</f>
        <v>Anand</v>
      </c>
      <c r="J63" s="3" t="str">
        <f>INDEX(Orders!$A$1:$G$501,MATCH($A63,Orders!$A$1:$A$501,0),MATCH(J$1,Orders!$A$1:$G$1,0))</f>
        <v>Punjab</v>
      </c>
      <c r="K63" s="3" t="str">
        <f>INDEX(Orders!$A$1:$G$501,MATCH($A63,Orders!$A$1:$A$501,0),MATCH(K$1,Orders!$A$1:$G$1,0))</f>
        <v>Amritsar</v>
      </c>
      <c r="L63" s="1" t="str">
        <f t="shared" si="0"/>
        <v>Sep</v>
      </c>
      <c r="M63" s="8">
        <f>IF(Sales[[#This Row],[Profit]]&gt;0,Sales[[#This Row],[Profit]],0)</f>
        <v>2</v>
      </c>
      <c r="N63" s="8">
        <f>IF(Sales[[#This Row],[Profit]]&lt;0,Sales[[#This Row],[Profit]],0)</f>
        <v>0</v>
      </c>
    </row>
    <row r="64" spans="1:14" x14ac:dyDescent="0.3">
      <c r="A64" t="s">
        <v>90</v>
      </c>
      <c r="B64" s="6">
        <v>322</v>
      </c>
      <c r="C64" s="6">
        <v>-193</v>
      </c>
      <c r="D64">
        <v>5</v>
      </c>
      <c r="E64" t="s">
        <v>8</v>
      </c>
      <c r="F64" t="s">
        <v>18</v>
      </c>
      <c r="G64" t="s">
        <v>28</v>
      </c>
      <c r="H64" s="3">
        <f>INDEX(Orders!$A$1:$G$501,MATCH($A64,Orders!$A$1:$A$501,0),MATCH(H$1,Orders!$A$1:$G$1,0))</f>
        <v>43336</v>
      </c>
      <c r="I64" s="3" t="str">
        <f>INDEX(Orders!$A$1:$G$501,MATCH($A64,Orders!$A$1:$A$501,0),MATCH(I$1,Orders!$A$1:$G$1,0))</f>
        <v>Pooja</v>
      </c>
      <c r="J64" s="3" t="str">
        <f>INDEX(Orders!$A$1:$G$501,MATCH($A64,Orders!$A$1:$A$501,0),MATCH(J$1,Orders!$A$1:$G$1,0))</f>
        <v>Goa</v>
      </c>
      <c r="K64" s="3" t="str">
        <f>INDEX(Orders!$A$1:$G$501,MATCH($A64,Orders!$A$1:$A$501,0),MATCH(K$1,Orders!$A$1:$G$1,0))</f>
        <v>Goa</v>
      </c>
      <c r="L64" s="1" t="str">
        <f t="shared" si="0"/>
        <v>Aug</v>
      </c>
      <c r="M64" s="8">
        <f>IF(Sales[[#This Row],[Profit]]&gt;0,Sales[[#This Row],[Profit]],0)</f>
        <v>0</v>
      </c>
      <c r="N64" s="8">
        <f>IF(Sales[[#This Row],[Profit]]&lt;0,Sales[[#This Row],[Profit]],0)</f>
        <v>-193</v>
      </c>
    </row>
    <row r="65" spans="1:14" x14ac:dyDescent="0.3">
      <c r="A65" t="s">
        <v>91</v>
      </c>
      <c r="B65" s="6">
        <v>1316</v>
      </c>
      <c r="C65" s="6">
        <v>527</v>
      </c>
      <c r="D65">
        <v>7</v>
      </c>
      <c r="E65" t="s">
        <v>8</v>
      </c>
      <c r="F65" t="s">
        <v>9</v>
      </c>
      <c r="G65" t="s">
        <v>19</v>
      </c>
      <c r="H65" s="3">
        <f>INDEX(Orders!$A$1:$G$501,MATCH($A65,Orders!$A$1:$A$501,0),MATCH(H$1,Orders!$A$1:$G$1,0))</f>
        <v>43338</v>
      </c>
      <c r="I65" s="3" t="str">
        <f>INDEX(Orders!$A$1:$G$501,MATCH($A65,Orders!$A$1:$A$501,0),MATCH(I$1,Orders!$A$1:$G$1,0))</f>
        <v>Anudeep</v>
      </c>
      <c r="J65" s="3" t="str">
        <f>INDEX(Orders!$A$1:$G$501,MATCH($A65,Orders!$A$1:$A$501,0),MATCH(J$1,Orders!$A$1:$G$1,0))</f>
        <v>Madhya Pradesh</v>
      </c>
      <c r="K65" s="3" t="str">
        <f>INDEX(Orders!$A$1:$G$501,MATCH($A65,Orders!$A$1:$A$501,0),MATCH(K$1,Orders!$A$1:$G$1,0))</f>
        <v>Indore</v>
      </c>
      <c r="L65" s="1" t="str">
        <f t="shared" si="0"/>
        <v>Aug</v>
      </c>
      <c r="M65" s="8">
        <f>IF(Sales[[#This Row],[Profit]]&gt;0,Sales[[#This Row],[Profit]],0)</f>
        <v>527</v>
      </c>
      <c r="N65" s="8">
        <f>IF(Sales[[#This Row],[Profit]]&lt;0,Sales[[#This Row],[Profit]],0)</f>
        <v>0</v>
      </c>
    </row>
    <row r="66" spans="1:14" x14ac:dyDescent="0.3">
      <c r="A66" t="s">
        <v>92</v>
      </c>
      <c r="B66" s="6">
        <v>1314</v>
      </c>
      <c r="C66" s="6">
        <v>342</v>
      </c>
      <c r="D66">
        <v>3</v>
      </c>
      <c r="E66" t="s">
        <v>12</v>
      </c>
      <c r="F66" t="s">
        <v>16</v>
      </c>
      <c r="G66" t="s">
        <v>19</v>
      </c>
      <c r="H66" s="3">
        <f>INDEX(Orders!$A$1:$G$501,MATCH($A66,Orders!$A$1:$A$501,0),MATCH(H$1,Orders!$A$1:$G$1,0))</f>
        <v>43192</v>
      </c>
      <c r="I66" s="3" t="str">
        <f>INDEX(Orders!$A$1:$G$501,MATCH($A66,Orders!$A$1:$A$501,0),MATCH(I$1,Orders!$A$1:$G$1,0))</f>
        <v>Yohann</v>
      </c>
      <c r="J66" s="3" t="str">
        <f>INDEX(Orders!$A$1:$G$501,MATCH($A66,Orders!$A$1:$A$501,0),MATCH(J$1,Orders!$A$1:$G$1,0))</f>
        <v>Delhi</v>
      </c>
      <c r="K66" s="3" t="str">
        <f>INDEX(Orders!$A$1:$G$501,MATCH($A66,Orders!$A$1:$A$501,0),MATCH(K$1,Orders!$A$1:$G$1,0))</f>
        <v>Delhi</v>
      </c>
      <c r="L66" s="1" t="str">
        <f t="shared" ref="L66:L129" si="1">TEXT($H66,"mmm")</f>
        <v>Apr</v>
      </c>
      <c r="M66" s="8">
        <f>IF(Sales[[#This Row],[Profit]]&gt;0,Sales[[#This Row],[Profit]],0)</f>
        <v>342</v>
      </c>
      <c r="N66" s="8">
        <f>IF(Sales[[#This Row],[Profit]]&lt;0,Sales[[#This Row],[Profit]],0)</f>
        <v>0</v>
      </c>
    </row>
    <row r="67" spans="1:14" x14ac:dyDescent="0.3">
      <c r="A67" t="s">
        <v>93</v>
      </c>
      <c r="B67" s="6">
        <v>17</v>
      </c>
      <c r="C67" s="6">
        <v>7</v>
      </c>
      <c r="D67">
        <v>3</v>
      </c>
      <c r="E67" t="s">
        <v>23</v>
      </c>
      <c r="F67" t="s">
        <v>30</v>
      </c>
      <c r="G67" t="s">
        <v>82</v>
      </c>
      <c r="H67" s="3">
        <f>INDEX(Orders!$A$1:$G$501,MATCH($A67,Orders!$A$1:$A$501,0),MATCH(H$1,Orders!$A$1:$G$1,0))</f>
        <v>43121</v>
      </c>
      <c r="I67" s="3" t="str">
        <f>INDEX(Orders!$A$1:$G$501,MATCH($A67,Orders!$A$1:$A$501,0),MATCH(I$1,Orders!$A$1:$G$1,0))</f>
        <v>Saloni</v>
      </c>
      <c r="J67" s="3" t="str">
        <f>INDEX(Orders!$A$1:$G$501,MATCH($A67,Orders!$A$1:$A$501,0),MATCH(J$1,Orders!$A$1:$G$1,0))</f>
        <v>West Bengal</v>
      </c>
      <c r="K67" s="3" t="str">
        <f>INDEX(Orders!$A$1:$G$501,MATCH($A67,Orders!$A$1:$A$501,0),MATCH(K$1,Orders!$A$1:$G$1,0))</f>
        <v>Kolkata</v>
      </c>
      <c r="L67" s="1" t="str">
        <f t="shared" si="1"/>
        <v>Jan</v>
      </c>
      <c r="M67" s="8">
        <f>IF(Sales[[#This Row],[Profit]]&gt;0,Sales[[#This Row],[Profit]],0)</f>
        <v>7</v>
      </c>
      <c r="N67" s="8">
        <f>IF(Sales[[#This Row],[Profit]]&lt;0,Sales[[#This Row],[Profit]],0)</f>
        <v>0</v>
      </c>
    </row>
    <row r="68" spans="1:14" x14ac:dyDescent="0.3">
      <c r="A68" t="s">
        <v>94</v>
      </c>
      <c r="B68" s="6">
        <v>17</v>
      </c>
      <c r="C68" s="6">
        <v>2</v>
      </c>
      <c r="D68">
        <v>2</v>
      </c>
      <c r="E68" t="s">
        <v>23</v>
      </c>
      <c r="F68" t="s">
        <v>43</v>
      </c>
      <c r="G68" t="s">
        <v>82</v>
      </c>
      <c r="H68" s="3">
        <f>INDEX(Orders!$A$1:$G$501,MATCH($A68,Orders!$A$1:$A$501,0),MATCH(H$1,Orders!$A$1:$G$1,0))</f>
        <v>43121</v>
      </c>
      <c r="I68" s="3" t="str">
        <f>INDEX(Orders!$A$1:$G$501,MATCH($A68,Orders!$A$1:$A$501,0),MATCH(I$1,Orders!$A$1:$G$1,0))</f>
        <v>Sudevi</v>
      </c>
      <c r="J68" s="3" t="str">
        <f>INDEX(Orders!$A$1:$G$501,MATCH($A68,Orders!$A$1:$A$501,0),MATCH(J$1,Orders!$A$1:$G$1,0))</f>
        <v>Uttar Pradesh</v>
      </c>
      <c r="K68" s="3" t="str">
        <f>INDEX(Orders!$A$1:$G$501,MATCH($A68,Orders!$A$1:$A$501,0),MATCH(K$1,Orders!$A$1:$G$1,0))</f>
        <v>Prayagraj</v>
      </c>
      <c r="L68" s="1" t="str">
        <f t="shared" si="1"/>
        <v>Jan</v>
      </c>
      <c r="M68" s="8">
        <f>IF(Sales[[#This Row],[Profit]]&gt;0,Sales[[#This Row],[Profit]],0)</f>
        <v>2</v>
      </c>
      <c r="N68" s="8">
        <f>IF(Sales[[#This Row],[Profit]]&lt;0,Sales[[#This Row],[Profit]],0)</f>
        <v>0</v>
      </c>
    </row>
    <row r="69" spans="1:14" x14ac:dyDescent="0.3">
      <c r="A69" t="s">
        <v>95</v>
      </c>
      <c r="B69" s="6">
        <v>17</v>
      </c>
      <c r="C69" s="6">
        <v>-12</v>
      </c>
      <c r="D69">
        <v>5</v>
      </c>
      <c r="E69" t="s">
        <v>23</v>
      </c>
      <c r="F69" t="s">
        <v>43</v>
      </c>
      <c r="G69" t="s">
        <v>82</v>
      </c>
      <c r="H69" s="3">
        <f>INDEX(Orders!$A$1:$G$501,MATCH($A69,Orders!$A$1:$A$501,0),MATCH(H$1,Orders!$A$1:$G$1,0))</f>
        <v>43248</v>
      </c>
      <c r="I69" s="3" t="str">
        <f>INDEX(Orders!$A$1:$G$501,MATCH($A69,Orders!$A$1:$A$501,0),MATCH(I$1,Orders!$A$1:$G$1,0))</f>
        <v>Mahima</v>
      </c>
      <c r="J69" s="3" t="str">
        <f>INDEX(Orders!$A$1:$G$501,MATCH($A69,Orders!$A$1:$A$501,0),MATCH(J$1,Orders!$A$1:$G$1,0))</f>
        <v>Maharashtra</v>
      </c>
      <c r="K69" s="3" t="str">
        <f>INDEX(Orders!$A$1:$G$501,MATCH($A69,Orders!$A$1:$A$501,0),MATCH(K$1,Orders!$A$1:$G$1,0))</f>
        <v>Pune</v>
      </c>
      <c r="L69" s="1" t="str">
        <f t="shared" si="1"/>
        <v>May</v>
      </c>
      <c r="M69" s="8">
        <f>IF(Sales[[#This Row],[Profit]]&gt;0,Sales[[#This Row],[Profit]],0)</f>
        <v>0</v>
      </c>
      <c r="N69" s="8">
        <f>IF(Sales[[#This Row],[Profit]]&lt;0,Sales[[#This Row],[Profit]],0)</f>
        <v>-12</v>
      </c>
    </row>
    <row r="70" spans="1:14" x14ac:dyDescent="0.3">
      <c r="A70" t="s">
        <v>96</v>
      </c>
      <c r="B70" s="6">
        <v>1308</v>
      </c>
      <c r="C70" s="6">
        <v>536</v>
      </c>
      <c r="D70">
        <v>3</v>
      </c>
      <c r="E70" t="s">
        <v>12</v>
      </c>
      <c r="F70" t="s">
        <v>16</v>
      </c>
      <c r="G70" t="s">
        <v>19</v>
      </c>
      <c r="H70" s="3">
        <f>INDEX(Orders!$A$1:$G$501,MATCH($A70,Orders!$A$1:$A$501,0),MATCH(H$1,Orders!$A$1:$G$1,0))</f>
        <v>43132</v>
      </c>
      <c r="I70" s="3" t="str">
        <f>INDEX(Orders!$A$1:$G$501,MATCH($A70,Orders!$A$1:$A$501,0),MATCH(I$1,Orders!$A$1:$G$1,0))</f>
        <v>Girase</v>
      </c>
      <c r="J70" s="3" t="str">
        <f>INDEX(Orders!$A$1:$G$501,MATCH($A70,Orders!$A$1:$A$501,0),MATCH(J$1,Orders!$A$1:$G$1,0))</f>
        <v xml:space="preserve">Kerala </v>
      </c>
      <c r="K70" s="3" t="str">
        <f>INDEX(Orders!$A$1:$G$501,MATCH($A70,Orders!$A$1:$A$501,0),MATCH(K$1,Orders!$A$1:$G$1,0))</f>
        <v>Thiruvananthapuram</v>
      </c>
      <c r="L70" s="1" t="str">
        <f t="shared" si="1"/>
        <v>Feb</v>
      </c>
      <c r="M70" s="8">
        <f>IF(Sales[[#This Row],[Profit]]&gt;0,Sales[[#This Row],[Profit]],0)</f>
        <v>536</v>
      </c>
      <c r="N70" s="8">
        <f>IF(Sales[[#This Row],[Profit]]&lt;0,Sales[[#This Row],[Profit]],0)</f>
        <v>0</v>
      </c>
    </row>
    <row r="71" spans="1:14" x14ac:dyDescent="0.3">
      <c r="A71" t="s">
        <v>97</v>
      </c>
      <c r="B71" s="6">
        <v>1076</v>
      </c>
      <c r="C71" s="6">
        <v>-38</v>
      </c>
      <c r="D71">
        <v>4</v>
      </c>
      <c r="E71" t="s">
        <v>8</v>
      </c>
      <c r="F71" t="s">
        <v>18</v>
      </c>
      <c r="G71" t="s">
        <v>19</v>
      </c>
      <c r="H71" s="3">
        <f>INDEX(Orders!$A$1:$G$501,MATCH($A71,Orders!$A$1:$A$501,0),MATCH(H$1,Orders!$A$1:$G$1,0))</f>
        <v>43382</v>
      </c>
      <c r="I71" s="3" t="str">
        <f>INDEX(Orders!$A$1:$G$501,MATCH($A71,Orders!$A$1:$A$501,0),MATCH(I$1,Orders!$A$1:$G$1,0))</f>
        <v>Aditi</v>
      </c>
      <c r="J71" s="3" t="str">
        <f>INDEX(Orders!$A$1:$G$501,MATCH($A71,Orders!$A$1:$A$501,0),MATCH(J$1,Orders!$A$1:$G$1,0))</f>
        <v>Madhya Pradesh</v>
      </c>
      <c r="K71" s="3" t="str">
        <f>INDEX(Orders!$A$1:$G$501,MATCH($A71,Orders!$A$1:$A$501,0),MATCH(K$1,Orders!$A$1:$G$1,0))</f>
        <v>Indore</v>
      </c>
      <c r="L71" s="1" t="str">
        <f t="shared" si="1"/>
        <v>Oct</v>
      </c>
      <c r="M71" s="8">
        <f>IF(Sales[[#This Row],[Profit]]&gt;0,Sales[[#This Row],[Profit]],0)</f>
        <v>0</v>
      </c>
      <c r="N71" s="8">
        <f>IF(Sales[[#This Row],[Profit]]&lt;0,Sales[[#This Row],[Profit]],0)</f>
        <v>-38</v>
      </c>
    </row>
    <row r="72" spans="1:14" x14ac:dyDescent="0.3">
      <c r="A72" t="s">
        <v>98</v>
      </c>
      <c r="B72" s="6">
        <v>1301</v>
      </c>
      <c r="C72" s="6">
        <v>573</v>
      </c>
      <c r="D72">
        <v>5</v>
      </c>
      <c r="E72" t="s">
        <v>8</v>
      </c>
      <c r="F72" t="s">
        <v>73</v>
      </c>
      <c r="G72" t="s">
        <v>19</v>
      </c>
      <c r="H72" s="3">
        <f>INDEX(Orders!$A$1:$G$501,MATCH($A72,Orders!$A$1:$A$501,0),MATCH(H$1,Orders!$A$1:$G$1,0))</f>
        <v>43345</v>
      </c>
      <c r="I72" s="3" t="str">
        <f>INDEX(Orders!$A$1:$G$501,MATCH($A72,Orders!$A$1:$A$501,0),MATCH(I$1,Orders!$A$1:$G$1,0))</f>
        <v>Arpita</v>
      </c>
      <c r="J72" s="3" t="str">
        <f>INDEX(Orders!$A$1:$G$501,MATCH($A72,Orders!$A$1:$A$501,0),MATCH(J$1,Orders!$A$1:$G$1,0))</f>
        <v>Karnataka</v>
      </c>
      <c r="K72" s="3" t="str">
        <f>INDEX(Orders!$A$1:$G$501,MATCH($A72,Orders!$A$1:$A$501,0),MATCH(K$1,Orders!$A$1:$G$1,0))</f>
        <v>Bangalore</v>
      </c>
      <c r="L72" s="1" t="str">
        <f t="shared" si="1"/>
        <v>Sep</v>
      </c>
      <c r="M72" s="8">
        <f>IF(Sales[[#This Row],[Profit]]&gt;0,Sales[[#This Row],[Profit]],0)</f>
        <v>573</v>
      </c>
      <c r="N72" s="8">
        <f>IF(Sales[[#This Row],[Profit]]&lt;0,Sales[[#This Row],[Profit]],0)</f>
        <v>0</v>
      </c>
    </row>
    <row r="73" spans="1:14" x14ac:dyDescent="0.3">
      <c r="A73" t="s">
        <v>99</v>
      </c>
      <c r="B73" s="6">
        <v>1300</v>
      </c>
      <c r="C73" s="6">
        <v>-16</v>
      </c>
      <c r="D73">
        <v>8</v>
      </c>
      <c r="E73" t="s">
        <v>8</v>
      </c>
      <c r="F73" t="s">
        <v>18</v>
      </c>
      <c r="G73" t="s">
        <v>19</v>
      </c>
      <c r="H73" s="3">
        <f>INDEX(Orders!$A$1:$G$501,MATCH($A73,Orders!$A$1:$A$501,0),MATCH(H$1,Orders!$A$1:$G$1,0))</f>
        <v>43273</v>
      </c>
      <c r="I73" s="3" t="str">
        <f>INDEX(Orders!$A$1:$G$501,MATCH($A73,Orders!$A$1:$A$501,0),MATCH(I$1,Orders!$A$1:$G$1,0))</f>
        <v>Vijay</v>
      </c>
      <c r="J73" s="3" t="str">
        <f>INDEX(Orders!$A$1:$G$501,MATCH($A73,Orders!$A$1:$A$501,0),MATCH(J$1,Orders!$A$1:$G$1,0))</f>
        <v>Jammu and Kashmir</v>
      </c>
      <c r="K73" s="3" t="str">
        <f>INDEX(Orders!$A$1:$G$501,MATCH($A73,Orders!$A$1:$A$501,0),MATCH(K$1,Orders!$A$1:$G$1,0))</f>
        <v>Kashmir</v>
      </c>
      <c r="L73" s="1" t="str">
        <f t="shared" si="1"/>
        <v>Jun</v>
      </c>
      <c r="M73" s="8">
        <f>IF(Sales[[#This Row],[Profit]]&gt;0,Sales[[#This Row],[Profit]],0)</f>
        <v>0</v>
      </c>
      <c r="N73" s="8">
        <f>IF(Sales[[#This Row],[Profit]]&lt;0,Sales[[#This Row],[Profit]],0)</f>
        <v>-16</v>
      </c>
    </row>
    <row r="74" spans="1:14" x14ac:dyDescent="0.3">
      <c r="A74" t="s">
        <v>100</v>
      </c>
      <c r="B74" s="6">
        <v>11</v>
      </c>
      <c r="C74" s="6">
        <v>-2</v>
      </c>
      <c r="D74">
        <v>4</v>
      </c>
      <c r="E74" t="s">
        <v>23</v>
      </c>
      <c r="F74" t="s">
        <v>30</v>
      </c>
      <c r="G74" t="s">
        <v>10</v>
      </c>
      <c r="H74" s="3">
        <f>INDEX(Orders!$A$1:$G$501,MATCH($A74,Orders!$A$1:$A$501,0),MATCH(H$1,Orders!$A$1:$G$1,0))</f>
        <v>43243</v>
      </c>
      <c r="I74" s="3" t="str">
        <f>INDEX(Orders!$A$1:$G$501,MATCH($A74,Orders!$A$1:$A$501,0),MATCH(I$1,Orders!$A$1:$G$1,0))</f>
        <v>Anjali</v>
      </c>
      <c r="J74" s="3" t="str">
        <f>INDEX(Orders!$A$1:$G$501,MATCH($A74,Orders!$A$1:$A$501,0),MATCH(J$1,Orders!$A$1:$G$1,0))</f>
        <v>Haryana</v>
      </c>
      <c r="K74" s="3" t="str">
        <f>INDEX(Orders!$A$1:$G$501,MATCH($A74,Orders!$A$1:$A$501,0),MATCH(K$1,Orders!$A$1:$G$1,0))</f>
        <v>Chandigarh</v>
      </c>
      <c r="L74" s="1" t="str">
        <f t="shared" si="1"/>
        <v>May</v>
      </c>
      <c r="M74" s="8">
        <f>IF(Sales[[#This Row],[Profit]]&gt;0,Sales[[#This Row],[Profit]],0)</f>
        <v>0</v>
      </c>
      <c r="N74" s="8">
        <f>IF(Sales[[#This Row],[Profit]]&lt;0,Sales[[#This Row],[Profit]],0)</f>
        <v>-2</v>
      </c>
    </row>
    <row r="75" spans="1:14" x14ac:dyDescent="0.3">
      <c r="A75" t="s">
        <v>101</v>
      </c>
      <c r="B75" s="6">
        <v>1298</v>
      </c>
      <c r="C75" s="6">
        <v>65</v>
      </c>
      <c r="D75">
        <v>9</v>
      </c>
      <c r="E75" t="s">
        <v>8</v>
      </c>
      <c r="F75" t="s">
        <v>18</v>
      </c>
      <c r="G75" t="s">
        <v>14</v>
      </c>
      <c r="H75" s="3">
        <f>INDEX(Orders!$A$1:$G$501,MATCH($A75,Orders!$A$1:$A$501,0),MATCH(H$1,Orders!$A$1:$G$1,0))</f>
        <v>43402</v>
      </c>
      <c r="I75" s="3" t="str">
        <f>INDEX(Orders!$A$1:$G$501,MATCH($A75,Orders!$A$1:$A$501,0),MATCH(I$1,Orders!$A$1:$G$1,0))</f>
        <v>Arti</v>
      </c>
      <c r="J75" s="3" t="str">
        <f>INDEX(Orders!$A$1:$G$501,MATCH($A75,Orders!$A$1:$A$501,0),MATCH(J$1,Orders!$A$1:$G$1,0))</f>
        <v>Maharashtra</v>
      </c>
      <c r="K75" s="3" t="str">
        <f>INDEX(Orders!$A$1:$G$501,MATCH($A75,Orders!$A$1:$A$501,0),MATCH(K$1,Orders!$A$1:$G$1,0))</f>
        <v>Pune</v>
      </c>
      <c r="L75" s="1" t="str">
        <f t="shared" si="1"/>
        <v>Oct</v>
      </c>
      <c r="M75" s="8">
        <f>IF(Sales[[#This Row],[Profit]]&gt;0,Sales[[#This Row],[Profit]],0)</f>
        <v>65</v>
      </c>
      <c r="N75" s="8">
        <f>IF(Sales[[#This Row],[Profit]]&lt;0,Sales[[#This Row],[Profit]],0)</f>
        <v>0</v>
      </c>
    </row>
    <row r="76" spans="1:14" x14ac:dyDescent="0.3">
      <c r="A76" t="s">
        <v>102</v>
      </c>
      <c r="B76" s="6">
        <v>304</v>
      </c>
      <c r="C76" s="6">
        <v>97</v>
      </c>
      <c r="D76">
        <v>6</v>
      </c>
      <c r="E76" t="s">
        <v>23</v>
      </c>
      <c r="F76" t="s">
        <v>57</v>
      </c>
      <c r="G76" t="s">
        <v>28</v>
      </c>
      <c r="H76" s="3">
        <f>INDEX(Orders!$A$1:$G$501,MATCH($A76,Orders!$A$1:$A$501,0),MATCH(H$1,Orders!$A$1:$G$1,0))</f>
        <v>43130</v>
      </c>
      <c r="I76" s="3" t="str">
        <f>INDEX(Orders!$A$1:$G$501,MATCH($A76,Orders!$A$1:$A$501,0),MATCH(I$1,Orders!$A$1:$G$1,0))</f>
        <v>Kajal</v>
      </c>
      <c r="J76" s="3" t="str">
        <f>INDEX(Orders!$A$1:$G$501,MATCH($A76,Orders!$A$1:$A$501,0),MATCH(J$1,Orders!$A$1:$G$1,0))</f>
        <v>Delhi</v>
      </c>
      <c r="K76" s="3" t="str">
        <f>INDEX(Orders!$A$1:$G$501,MATCH($A76,Orders!$A$1:$A$501,0),MATCH(K$1,Orders!$A$1:$G$1,0))</f>
        <v>Delhi</v>
      </c>
      <c r="L76" s="1" t="str">
        <f t="shared" si="1"/>
        <v>Jan</v>
      </c>
      <c r="M76" s="8">
        <f>IF(Sales[[#This Row],[Profit]]&gt;0,Sales[[#This Row],[Profit]],0)</f>
        <v>97</v>
      </c>
      <c r="N76" s="8">
        <f>IF(Sales[[#This Row],[Profit]]&lt;0,Sales[[#This Row],[Profit]],0)</f>
        <v>0</v>
      </c>
    </row>
    <row r="77" spans="1:14" x14ac:dyDescent="0.3">
      <c r="A77" t="s">
        <v>103</v>
      </c>
      <c r="B77" s="6">
        <v>1055</v>
      </c>
      <c r="C77" s="6">
        <v>264</v>
      </c>
      <c r="D77">
        <v>4</v>
      </c>
      <c r="E77" t="s">
        <v>8</v>
      </c>
      <c r="F77" t="s">
        <v>18</v>
      </c>
      <c r="G77" t="s">
        <v>14</v>
      </c>
      <c r="H77" s="3">
        <f>INDEX(Orders!$A$1:$G$501,MATCH($A77,Orders!$A$1:$A$501,0),MATCH(H$1,Orders!$A$1:$G$1,0))</f>
        <v>43303</v>
      </c>
      <c r="I77" s="3" t="str">
        <f>INDEX(Orders!$A$1:$G$501,MATCH($A77,Orders!$A$1:$A$501,0),MATCH(I$1,Orders!$A$1:$G$1,0))</f>
        <v>Ameesha</v>
      </c>
      <c r="J77" s="3" t="str">
        <f>INDEX(Orders!$A$1:$G$501,MATCH($A77,Orders!$A$1:$A$501,0),MATCH(J$1,Orders!$A$1:$G$1,0))</f>
        <v>Maharashtra</v>
      </c>
      <c r="K77" s="3" t="str">
        <f>INDEX(Orders!$A$1:$G$501,MATCH($A77,Orders!$A$1:$A$501,0),MATCH(K$1,Orders!$A$1:$G$1,0))</f>
        <v>Pune</v>
      </c>
      <c r="L77" s="1" t="str">
        <f t="shared" si="1"/>
        <v>Jul</v>
      </c>
      <c r="M77" s="8">
        <f>IF(Sales[[#This Row],[Profit]]&gt;0,Sales[[#This Row],[Profit]],0)</f>
        <v>264</v>
      </c>
      <c r="N77" s="8">
        <f>IF(Sales[[#This Row],[Profit]]&lt;0,Sales[[#This Row],[Profit]],0)</f>
        <v>0</v>
      </c>
    </row>
    <row r="78" spans="1:14" x14ac:dyDescent="0.3">
      <c r="A78" t="s">
        <v>104</v>
      </c>
      <c r="B78" s="6">
        <v>17</v>
      </c>
      <c r="C78" s="6">
        <v>-13</v>
      </c>
      <c r="D78">
        <v>4</v>
      </c>
      <c r="E78" t="s">
        <v>23</v>
      </c>
      <c r="F78" t="s">
        <v>43</v>
      </c>
      <c r="G78" t="s">
        <v>82</v>
      </c>
      <c r="H78" s="3">
        <f>INDEX(Orders!$A$1:$G$501,MATCH($A78,Orders!$A$1:$A$501,0),MATCH(H$1,Orders!$A$1:$G$1,0))</f>
        <v>43333</v>
      </c>
      <c r="I78" s="3" t="str">
        <f>INDEX(Orders!$A$1:$G$501,MATCH($A78,Orders!$A$1:$A$501,0),MATCH(I$1,Orders!$A$1:$G$1,0))</f>
        <v>Vishakha</v>
      </c>
      <c r="J78" s="3" t="str">
        <f>INDEX(Orders!$A$1:$G$501,MATCH($A78,Orders!$A$1:$A$501,0),MATCH(J$1,Orders!$A$1:$G$1,0))</f>
        <v>Madhya Pradesh</v>
      </c>
      <c r="K78" s="3" t="str">
        <f>INDEX(Orders!$A$1:$G$501,MATCH($A78,Orders!$A$1:$A$501,0),MATCH(K$1,Orders!$A$1:$G$1,0))</f>
        <v>Indore</v>
      </c>
      <c r="L78" s="1" t="str">
        <f t="shared" si="1"/>
        <v>Aug</v>
      </c>
      <c r="M78" s="8">
        <f>IF(Sales[[#This Row],[Profit]]&gt;0,Sales[[#This Row],[Profit]],0)</f>
        <v>0</v>
      </c>
      <c r="N78" s="8">
        <f>IF(Sales[[#This Row],[Profit]]&lt;0,Sales[[#This Row],[Profit]],0)</f>
        <v>-13</v>
      </c>
    </row>
    <row r="79" spans="1:14" x14ac:dyDescent="0.3">
      <c r="A79" t="s">
        <v>105</v>
      </c>
      <c r="B79" s="6">
        <v>147</v>
      </c>
      <c r="C79" s="6">
        <v>73</v>
      </c>
      <c r="D79">
        <v>3</v>
      </c>
      <c r="E79" t="s">
        <v>23</v>
      </c>
      <c r="F79" t="s">
        <v>57</v>
      </c>
      <c r="G79" t="s">
        <v>10</v>
      </c>
      <c r="H79" s="3">
        <f>INDEX(Orders!$A$1:$G$501,MATCH($A79,Orders!$A$1:$A$501,0),MATCH(H$1,Orders!$A$1:$G$1,0))</f>
        <v>43118</v>
      </c>
      <c r="I79" s="3" t="str">
        <f>INDEX(Orders!$A$1:$G$501,MATCH($A79,Orders!$A$1:$A$501,0),MATCH(I$1,Orders!$A$1:$G$1,0))</f>
        <v>Mahima</v>
      </c>
      <c r="J79" s="3" t="str">
        <f>INDEX(Orders!$A$1:$G$501,MATCH($A79,Orders!$A$1:$A$501,0),MATCH(J$1,Orders!$A$1:$G$1,0))</f>
        <v>Madhya Pradesh</v>
      </c>
      <c r="K79" s="3" t="str">
        <f>INDEX(Orders!$A$1:$G$501,MATCH($A79,Orders!$A$1:$A$501,0),MATCH(K$1,Orders!$A$1:$G$1,0))</f>
        <v>Indore</v>
      </c>
      <c r="L79" s="1" t="str">
        <f t="shared" si="1"/>
        <v>Jan</v>
      </c>
      <c r="M79" s="8">
        <f>IF(Sales[[#This Row],[Profit]]&gt;0,Sales[[#This Row],[Profit]],0)</f>
        <v>73</v>
      </c>
      <c r="N79" s="8">
        <f>IF(Sales[[#This Row],[Profit]]&lt;0,Sales[[#This Row],[Profit]],0)</f>
        <v>0</v>
      </c>
    </row>
    <row r="80" spans="1:14" x14ac:dyDescent="0.3">
      <c r="A80" t="s">
        <v>106</v>
      </c>
      <c r="B80" s="6">
        <v>965</v>
      </c>
      <c r="C80" s="6">
        <v>-68</v>
      </c>
      <c r="D80">
        <v>3</v>
      </c>
      <c r="E80" t="s">
        <v>8</v>
      </c>
      <c r="F80" t="s">
        <v>18</v>
      </c>
      <c r="G80" t="s">
        <v>10</v>
      </c>
      <c r="H80" s="3">
        <f>INDEX(Orders!$A$1:$G$501,MATCH($A80,Orders!$A$1:$A$501,0),MATCH(H$1,Orders!$A$1:$G$1,0))</f>
        <v>43173</v>
      </c>
      <c r="I80" s="3" t="str">
        <f>INDEX(Orders!$A$1:$G$501,MATCH($A80,Orders!$A$1:$A$501,0),MATCH(I$1,Orders!$A$1:$G$1,0))</f>
        <v>Anurag</v>
      </c>
      <c r="J80" s="3" t="str">
        <f>INDEX(Orders!$A$1:$G$501,MATCH($A80,Orders!$A$1:$A$501,0),MATCH(J$1,Orders!$A$1:$G$1,0))</f>
        <v>Madhya Pradesh</v>
      </c>
      <c r="K80" s="3" t="str">
        <f>INDEX(Orders!$A$1:$G$501,MATCH($A80,Orders!$A$1:$A$501,0),MATCH(K$1,Orders!$A$1:$G$1,0))</f>
        <v>Indore</v>
      </c>
      <c r="L80" s="1" t="str">
        <f t="shared" si="1"/>
        <v>Mar</v>
      </c>
      <c r="M80" s="8">
        <f>IF(Sales[[#This Row],[Profit]]&gt;0,Sales[[#This Row],[Profit]],0)</f>
        <v>0</v>
      </c>
      <c r="N80" s="8">
        <f>IF(Sales[[#This Row],[Profit]]&lt;0,Sales[[#This Row],[Profit]],0)</f>
        <v>-68</v>
      </c>
    </row>
    <row r="81" spans="1:14" x14ac:dyDescent="0.3">
      <c r="A81" t="s">
        <v>42</v>
      </c>
      <c r="B81" s="6">
        <v>12</v>
      </c>
      <c r="C81" s="6">
        <v>-2</v>
      </c>
      <c r="D81">
        <v>3</v>
      </c>
      <c r="E81" t="s">
        <v>23</v>
      </c>
      <c r="F81" t="s">
        <v>30</v>
      </c>
      <c r="G81" t="s">
        <v>10</v>
      </c>
      <c r="H81" s="3">
        <f>INDEX(Orders!$A$1:$G$501,MATCH($A81,Orders!$A$1:$A$501,0),MATCH(H$1,Orders!$A$1:$G$1,0))</f>
        <v>43311</v>
      </c>
      <c r="I81" s="3" t="str">
        <f>INDEX(Orders!$A$1:$G$501,MATCH($A81,Orders!$A$1:$A$501,0),MATCH(I$1,Orders!$A$1:$G$1,0))</f>
        <v>Arindam</v>
      </c>
      <c r="J81" s="3" t="str">
        <f>INDEX(Orders!$A$1:$G$501,MATCH($A81,Orders!$A$1:$A$501,0),MATCH(J$1,Orders!$A$1:$G$1,0))</f>
        <v>Uttar Pradesh</v>
      </c>
      <c r="K81" s="3" t="str">
        <f>INDEX(Orders!$A$1:$G$501,MATCH($A81,Orders!$A$1:$A$501,0),MATCH(K$1,Orders!$A$1:$G$1,0))</f>
        <v>Lucknow</v>
      </c>
      <c r="L81" s="1" t="str">
        <f t="shared" si="1"/>
        <v>Jul</v>
      </c>
      <c r="M81" s="8">
        <f>IF(Sales[[#This Row],[Profit]]&gt;0,Sales[[#This Row],[Profit]],0)</f>
        <v>0</v>
      </c>
      <c r="N81" s="8">
        <f>IF(Sales[[#This Row],[Profit]]&lt;0,Sales[[#This Row],[Profit]],0)</f>
        <v>-2</v>
      </c>
    </row>
    <row r="82" spans="1:14" x14ac:dyDescent="0.3">
      <c r="A82" t="s">
        <v>107</v>
      </c>
      <c r="B82" s="6">
        <v>14</v>
      </c>
      <c r="C82" s="6">
        <v>-2</v>
      </c>
      <c r="D82">
        <v>3</v>
      </c>
      <c r="E82" t="s">
        <v>23</v>
      </c>
      <c r="F82" t="s">
        <v>30</v>
      </c>
      <c r="G82" t="s">
        <v>28</v>
      </c>
      <c r="H82" s="3">
        <f>INDEX(Orders!$A$1:$G$501,MATCH($A82,Orders!$A$1:$A$501,0),MATCH(H$1,Orders!$A$1:$G$1,0))</f>
        <v>43205</v>
      </c>
      <c r="I82" s="3" t="str">
        <f>INDEX(Orders!$A$1:$G$501,MATCH($A82,Orders!$A$1:$A$501,0),MATCH(I$1,Orders!$A$1:$G$1,0))</f>
        <v>Kanak</v>
      </c>
      <c r="J82" s="3" t="str">
        <f>INDEX(Orders!$A$1:$G$501,MATCH($A82,Orders!$A$1:$A$501,0),MATCH(J$1,Orders!$A$1:$G$1,0))</f>
        <v>Goa</v>
      </c>
      <c r="K82" s="3" t="str">
        <f>INDEX(Orders!$A$1:$G$501,MATCH($A82,Orders!$A$1:$A$501,0),MATCH(K$1,Orders!$A$1:$G$1,0))</f>
        <v>Goa</v>
      </c>
      <c r="L82" s="1" t="str">
        <f t="shared" si="1"/>
        <v>Apr</v>
      </c>
      <c r="M82" s="8">
        <f>IF(Sales[[#This Row],[Profit]]&gt;0,Sales[[#This Row],[Profit]],0)</f>
        <v>0</v>
      </c>
      <c r="N82" s="8">
        <f>IF(Sales[[#This Row],[Profit]]&lt;0,Sales[[#This Row],[Profit]],0)</f>
        <v>-2</v>
      </c>
    </row>
    <row r="83" spans="1:14" x14ac:dyDescent="0.3">
      <c r="A83" t="s">
        <v>108</v>
      </c>
      <c r="B83" s="6">
        <v>934</v>
      </c>
      <c r="C83" s="6">
        <v>-916</v>
      </c>
      <c r="D83">
        <v>7</v>
      </c>
      <c r="E83" t="s">
        <v>8</v>
      </c>
      <c r="F83" t="s">
        <v>9</v>
      </c>
      <c r="G83" t="s">
        <v>10</v>
      </c>
      <c r="H83" s="3">
        <f>INDEX(Orders!$A$1:$G$501,MATCH($A83,Orders!$A$1:$A$501,0),MATCH(H$1,Orders!$A$1:$G$1,0))</f>
        <v>43242</v>
      </c>
      <c r="I83" s="3" t="str">
        <f>INDEX(Orders!$A$1:$G$501,MATCH($A83,Orders!$A$1:$A$501,0),MATCH(I$1,Orders!$A$1:$G$1,0))</f>
        <v>Tanvi</v>
      </c>
      <c r="J83" s="3" t="str">
        <f>INDEX(Orders!$A$1:$G$501,MATCH($A83,Orders!$A$1:$A$501,0),MATCH(J$1,Orders!$A$1:$G$1,0))</f>
        <v>Punjab</v>
      </c>
      <c r="K83" s="3" t="str">
        <f>INDEX(Orders!$A$1:$G$501,MATCH($A83,Orders!$A$1:$A$501,0),MATCH(K$1,Orders!$A$1:$G$1,0))</f>
        <v>Chandigarh</v>
      </c>
      <c r="L83" s="1" t="str">
        <f t="shared" si="1"/>
        <v>May</v>
      </c>
      <c r="M83" s="8">
        <f>IF(Sales[[#This Row],[Profit]]&gt;0,Sales[[#This Row],[Profit]],0)</f>
        <v>0</v>
      </c>
      <c r="N83" s="8">
        <f>IF(Sales[[#This Row],[Profit]]&lt;0,Sales[[#This Row],[Profit]],0)</f>
        <v>-916</v>
      </c>
    </row>
    <row r="84" spans="1:14" x14ac:dyDescent="0.3">
      <c r="A84" t="s">
        <v>109</v>
      </c>
      <c r="B84" s="6">
        <v>929</v>
      </c>
      <c r="C84" s="6">
        <v>-93</v>
      </c>
      <c r="D84">
        <v>9</v>
      </c>
      <c r="E84" t="s">
        <v>23</v>
      </c>
      <c r="F84" t="s">
        <v>26</v>
      </c>
      <c r="G84" t="s">
        <v>10</v>
      </c>
      <c r="H84" s="3">
        <f>INDEX(Orders!$A$1:$G$501,MATCH($A84,Orders!$A$1:$A$501,0),MATCH(H$1,Orders!$A$1:$G$1,0))</f>
        <v>43251</v>
      </c>
      <c r="I84" s="3" t="str">
        <f>INDEX(Orders!$A$1:$G$501,MATCH($A84,Orders!$A$1:$A$501,0),MATCH(I$1,Orders!$A$1:$G$1,0))</f>
        <v>Shreya</v>
      </c>
      <c r="J84" s="3" t="str">
        <f>INDEX(Orders!$A$1:$G$501,MATCH($A84,Orders!$A$1:$A$501,0),MATCH(J$1,Orders!$A$1:$G$1,0))</f>
        <v>Madhya Pradesh</v>
      </c>
      <c r="K84" s="3" t="str">
        <f>INDEX(Orders!$A$1:$G$501,MATCH($A84,Orders!$A$1:$A$501,0),MATCH(K$1,Orders!$A$1:$G$1,0))</f>
        <v>Bhopal</v>
      </c>
      <c r="L84" s="1" t="str">
        <f t="shared" si="1"/>
        <v>May</v>
      </c>
      <c r="M84" s="8">
        <f>IF(Sales[[#This Row],[Profit]]&gt;0,Sales[[#This Row],[Profit]],0)</f>
        <v>0</v>
      </c>
      <c r="N84" s="8">
        <f>IF(Sales[[#This Row],[Profit]]&lt;0,Sales[[#This Row],[Profit]],0)</f>
        <v>-93</v>
      </c>
    </row>
    <row r="85" spans="1:14" x14ac:dyDescent="0.3">
      <c r="A85" t="s">
        <v>110</v>
      </c>
      <c r="B85" s="6">
        <v>18</v>
      </c>
      <c r="C85" s="6">
        <v>3</v>
      </c>
      <c r="D85">
        <v>2</v>
      </c>
      <c r="E85" t="s">
        <v>23</v>
      </c>
      <c r="F85" t="s">
        <v>30</v>
      </c>
      <c r="G85" t="s">
        <v>82</v>
      </c>
      <c r="H85" s="3">
        <f>INDEX(Orders!$A$1:$G$501,MATCH($A85,Orders!$A$1:$A$501,0),MATCH(H$1,Orders!$A$1:$G$1,0))</f>
        <v>43181</v>
      </c>
      <c r="I85" s="3" t="str">
        <f>INDEX(Orders!$A$1:$G$501,MATCH($A85,Orders!$A$1:$A$501,0),MATCH(I$1,Orders!$A$1:$G$1,0))</f>
        <v>Hazel</v>
      </c>
      <c r="J85" s="3" t="str">
        <f>INDEX(Orders!$A$1:$G$501,MATCH($A85,Orders!$A$1:$A$501,0),MATCH(J$1,Orders!$A$1:$G$1,0))</f>
        <v>Karnataka</v>
      </c>
      <c r="K85" s="3" t="str">
        <f>INDEX(Orders!$A$1:$G$501,MATCH($A85,Orders!$A$1:$A$501,0),MATCH(K$1,Orders!$A$1:$G$1,0))</f>
        <v>Bangalore</v>
      </c>
      <c r="L85" s="1" t="str">
        <f t="shared" si="1"/>
        <v>Mar</v>
      </c>
      <c r="M85" s="8">
        <f>IF(Sales[[#This Row],[Profit]]&gt;0,Sales[[#This Row],[Profit]],0)</f>
        <v>3</v>
      </c>
      <c r="N85" s="8">
        <f>IF(Sales[[#This Row],[Profit]]&lt;0,Sales[[#This Row],[Profit]],0)</f>
        <v>0</v>
      </c>
    </row>
    <row r="86" spans="1:14" x14ac:dyDescent="0.3">
      <c r="A86" t="s">
        <v>111</v>
      </c>
      <c r="B86" s="6">
        <v>916</v>
      </c>
      <c r="C86" s="6">
        <v>192</v>
      </c>
      <c r="D86">
        <v>11</v>
      </c>
      <c r="E86" t="s">
        <v>8</v>
      </c>
      <c r="F86" t="s">
        <v>21</v>
      </c>
      <c r="G86" t="s">
        <v>10</v>
      </c>
      <c r="H86" s="3">
        <f>INDEX(Orders!$A$1:$G$501,MATCH($A86,Orders!$A$1:$A$501,0),MATCH(H$1,Orders!$A$1:$G$1,0))</f>
        <v>43231</v>
      </c>
      <c r="I86" s="3" t="str">
        <f>INDEX(Orders!$A$1:$G$501,MATCH($A86,Orders!$A$1:$A$501,0),MATCH(I$1,Orders!$A$1:$G$1,0))</f>
        <v>Abhishek</v>
      </c>
      <c r="J86" s="3" t="str">
        <f>INDEX(Orders!$A$1:$G$501,MATCH($A86,Orders!$A$1:$A$501,0),MATCH(J$1,Orders!$A$1:$G$1,0))</f>
        <v>Goa</v>
      </c>
      <c r="K86" s="3" t="str">
        <f>INDEX(Orders!$A$1:$G$501,MATCH($A86,Orders!$A$1:$A$501,0),MATCH(K$1,Orders!$A$1:$G$1,0))</f>
        <v>Goa</v>
      </c>
      <c r="L86" s="1" t="str">
        <f t="shared" si="1"/>
        <v>May</v>
      </c>
      <c r="M86" s="8">
        <f>IF(Sales[[#This Row],[Profit]]&gt;0,Sales[[#This Row],[Profit]],0)</f>
        <v>192</v>
      </c>
      <c r="N86" s="8">
        <f>IF(Sales[[#This Row],[Profit]]&lt;0,Sales[[#This Row],[Profit]],0)</f>
        <v>0</v>
      </c>
    </row>
    <row r="87" spans="1:14" x14ac:dyDescent="0.3">
      <c r="A87" t="s">
        <v>112</v>
      </c>
      <c r="B87" s="6">
        <v>76</v>
      </c>
      <c r="C87" s="6">
        <v>-72</v>
      </c>
      <c r="D87">
        <v>9</v>
      </c>
      <c r="E87" t="s">
        <v>23</v>
      </c>
      <c r="F87" t="s">
        <v>30</v>
      </c>
      <c r="G87" t="s">
        <v>10</v>
      </c>
      <c r="H87" s="3">
        <f>INDEX(Orders!$A$1:$G$501,MATCH($A87,Orders!$A$1:$A$501,0),MATCH(H$1,Orders!$A$1:$G$1,0))</f>
        <v>43269</v>
      </c>
      <c r="I87" s="3" t="str">
        <f>INDEX(Orders!$A$1:$G$501,MATCH($A87,Orders!$A$1:$A$501,0),MATCH(I$1,Orders!$A$1:$G$1,0))</f>
        <v>Parna</v>
      </c>
      <c r="J87" s="3" t="str">
        <f>INDEX(Orders!$A$1:$G$501,MATCH($A87,Orders!$A$1:$A$501,0),MATCH(J$1,Orders!$A$1:$G$1,0))</f>
        <v>Madhya Pradesh</v>
      </c>
      <c r="K87" s="3" t="str">
        <f>INDEX(Orders!$A$1:$G$501,MATCH($A87,Orders!$A$1:$A$501,0),MATCH(K$1,Orders!$A$1:$G$1,0))</f>
        <v>Bhopal</v>
      </c>
      <c r="L87" s="1" t="str">
        <f t="shared" si="1"/>
        <v>Jun</v>
      </c>
      <c r="M87" s="8">
        <f>IF(Sales[[#This Row],[Profit]]&gt;0,Sales[[#This Row],[Profit]],0)</f>
        <v>0</v>
      </c>
      <c r="N87" s="8">
        <f>IF(Sales[[#This Row],[Profit]]&lt;0,Sales[[#This Row],[Profit]],0)</f>
        <v>-72</v>
      </c>
    </row>
    <row r="88" spans="1:14" x14ac:dyDescent="0.3">
      <c r="A88" t="s">
        <v>113</v>
      </c>
      <c r="B88" s="6">
        <v>869</v>
      </c>
      <c r="C88" s="6">
        <v>67</v>
      </c>
      <c r="D88">
        <v>4</v>
      </c>
      <c r="E88" t="s">
        <v>12</v>
      </c>
      <c r="F88" t="s">
        <v>45</v>
      </c>
      <c r="G88" t="s">
        <v>10</v>
      </c>
      <c r="H88" s="3">
        <f>INDEX(Orders!$A$1:$G$501,MATCH($A88,Orders!$A$1:$A$501,0),MATCH(H$1,Orders!$A$1:$G$1,0))</f>
        <v>43292</v>
      </c>
      <c r="I88" s="3" t="str">
        <f>INDEX(Orders!$A$1:$G$501,MATCH($A88,Orders!$A$1:$A$501,0),MATCH(I$1,Orders!$A$1:$G$1,0))</f>
        <v>Soumyabrata</v>
      </c>
      <c r="J88" s="3" t="str">
        <f>INDEX(Orders!$A$1:$G$501,MATCH($A88,Orders!$A$1:$A$501,0),MATCH(J$1,Orders!$A$1:$G$1,0))</f>
        <v>Andhra Pradesh</v>
      </c>
      <c r="K88" s="3" t="str">
        <f>INDEX(Orders!$A$1:$G$501,MATCH($A88,Orders!$A$1:$A$501,0),MATCH(K$1,Orders!$A$1:$G$1,0))</f>
        <v>Hyderabad</v>
      </c>
      <c r="L88" s="1" t="str">
        <f t="shared" si="1"/>
        <v>Jul</v>
      </c>
      <c r="M88" s="8">
        <f>IF(Sales[[#This Row],[Profit]]&gt;0,Sales[[#This Row],[Profit]],0)</f>
        <v>67</v>
      </c>
      <c r="N88" s="8">
        <f>IF(Sales[[#This Row],[Profit]]&lt;0,Sales[[#This Row],[Profit]],0)</f>
        <v>0</v>
      </c>
    </row>
    <row r="89" spans="1:14" x14ac:dyDescent="0.3">
      <c r="A89" t="s">
        <v>114</v>
      </c>
      <c r="B89" s="6">
        <v>112</v>
      </c>
      <c r="C89" s="6">
        <v>24</v>
      </c>
      <c r="D89">
        <v>3</v>
      </c>
      <c r="E89" t="s">
        <v>23</v>
      </c>
      <c r="F89" t="s">
        <v>32</v>
      </c>
      <c r="G89" t="s">
        <v>10</v>
      </c>
      <c r="H89" s="3">
        <f>INDEX(Orders!$A$1:$G$501,MATCH($A89,Orders!$A$1:$A$501,0),MATCH(H$1,Orders!$A$1:$G$1,0))</f>
        <v>43419</v>
      </c>
      <c r="I89" s="3" t="str">
        <f>INDEX(Orders!$A$1:$G$501,MATCH($A89,Orders!$A$1:$A$501,0),MATCH(I$1,Orders!$A$1:$G$1,0))</f>
        <v>Akshay</v>
      </c>
      <c r="J89" s="3" t="str">
        <f>INDEX(Orders!$A$1:$G$501,MATCH($A89,Orders!$A$1:$A$501,0),MATCH(J$1,Orders!$A$1:$G$1,0))</f>
        <v>Tamil Nadu</v>
      </c>
      <c r="K89" s="3" t="str">
        <f>INDEX(Orders!$A$1:$G$501,MATCH($A89,Orders!$A$1:$A$501,0),MATCH(K$1,Orders!$A$1:$G$1,0))</f>
        <v>Chennai</v>
      </c>
      <c r="L89" s="1" t="str">
        <f t="shared" si="1"/>
        <v>Nov</v>
      </c>
      <c r="M89" s="8">
        <f>IF(Sales[[#This Row],[Profit]]&gt;0,Sales[[#This Row],[Profit]],0)</f>
        <v>24</v>
      </c>
      <c r="N89" s="8">
        <f>IF(Sales[[#This Row],[Profit]]&lt;0,Sales[[#This Row],[Profit]],0)</f>
        <v>0</v>
      </c>
    </row>
    <row r="90" spans="1:14" x14ac:dyDescent="0.3">
      <c r="A90" t="s">
        <v>41</v>
      </c>
      <c r="B90" s="6">
        <v>39</v>
      </c>
      <c r="C90" s="6">
        <v>16</v>
      </c>
      <c r="D90">
        <v>6</v>
      </c>
      <c r="E90" t="s">
        <v>23</v>
      </c>
      <c r="F90" t="s">
        <v>43</v>
      </c>
      <c r="G90" t="s">
        <v>28</v>
      </c>
      <c r="H90" s="3">
        <f>INDEX(Orders!$A$1:$G$501,MATCH($A90,Orders!$A$1:$A$501,0),MATCH(H$1,Orders!$A$1:$G$1,0))</f>
        <v>43323</v>
      </c>
      <c r="I90" s="3" t="str">
        <f>INDEX(Orders!$A$1:$G$501,MATCH($A90,Orders!$A$1:$A$501,0),MATCH(I$1,Orders!$A$1:$G$1,0))</f>
        <v>Gaurav</v>
      </c>
      <c r="J90" s="3" t="str">
        <f>INDEX(Orders!$A$1:$G$501,MATCH($A90,Orders!$A$1:$A$501,0),MATCH(J$1,Orders!$A$1:$G$1,0))</f>
        <v>Gujarat</v>
      </c>
      <c r="K90" s="3" t="str">
        <f>INDEX(Orders!$A$1:$G$501,MATCH($A90,Orders!$A$1:$A$501,0),MATCH(K$1,Orders!$A$1:$G$1,0))</f>
        <v>Ahmedabad</v>
      </c>
      <c r="L90" s="1" t="str">
        <f t="shared" si="1"/>
        <v>Aug</v>
      </c>
      <c r="M90" s="8">
        <f>IF(Sales[[#This Row],[Profit]]&gt;0,Sales[[#This Row],[Profit]],0)</f>
        <v>16</v>
      </c>
      <c r="N90" s="8">
        <f>IF(Sales[[#This Row],[Profit]]&lt;0,Sales[[#This Row],[Profit]],0)</f>
        <v>0</v>
      </c>
    </row>
    <row r="91" spans="1:14" x14ac:dyDescent="0.3">
      <c r="A91" t="s">
        <v>115</v>
      </c>
      <c r="B91" s="6">
        <v>857</v>
      </c>
      <c r="C91" s="6">
        <v>-274</v>
      </c>
      <c r="D91">
        <v>2</v>
      </c>
      <c r="E91" t="s">
        <v>12</v>
      </c>
      <c r="F91" t="s">
        <v>45</v>
      </c>
      <c r="G91" t="s">
        <v>10</v>
      </c>
      <c r="H91" s="3">
        <f>INDEX(Orders!$A$1:$G$501,MATCH($A91,Orders!$A$1:$A$501,0),MATCH(H$1,Orders!$A$1:$G$1,0))</f>
        <v>43293</v>
      </c>
      <c r="I91" s="3" t="str">
        <f>INDEX(Orders!$A$1:$G$501,MATCH($A91,Orders!$A$1:$A$501,0),MATCH(I$1,Orders!$A$1:$G$1,0))</f>
        <v>Abhishek</v>
      </c>
      <c r="J91" s="3" t="str">
        <f>INDEX(Orders!$A$1:$G$501,MATCH($A91,Orders!$A$1:$A$501,0),MATCH(J$1,Orders!$A$1:$G$1,0))</f>
        <v>Rajasthan</v>
      </c>
      <c r="K91" s="3" t="str">
        <f>INDEX(Orders!$A$1:$G$501,MATCH($A91,Orders!$A$1:$A$501,0),MATCH(K$1,Orders!$A$1:$G$1,0))</f>
        <v>Udaipur</v>
      </c>
      <c r="L91" s="1" t="str">
        <f t="shared" si="1"/>
        <v>Jul</v>
      </c>
      <c r="M91" s="8">
        <f>IF(Sales[[#This Row],[Profit]]&gt;0,Sales[[#This Row],[Profit]],0)</f>
        <v>0</v>
      </c>
      <c r="N91" s="8">
        <f>IF(Sales[[#This Row],[Profit]]&lt;0,Sales[[#This Row],[Profit]],0)</f>
        <v>-274</v>
      </c>
    </row>
    <row r="92" spans="1:14" x14ac:dyDescent="0.3">
      <c r="A92" t="s">
        <v>116</v>
      </c>
      <c r="B92" s="6">
        <v>828</v>
      </c>
      <c r="C92" s="6">
        <v>230</v>
      </c>
      <c r="D92">
        <v>2</v>
      </c>
      <c r="E92" t="s">
        <v>12</v>
      </c>
      <c r="F92" t="s">
        <v>13</v>
      </c>
      <c r="G92" t="s">
        <v>10</v>
      </c>
      <c r="H92" s="3">
        <f>INDEX(Orders!$A$1:$G$501,MATCH($A92,Orders!$A$1:$A$501,0),MATCH(H$1,Orders!$A$1:$G$1,0))</f>
        <v>43190</v>
      </c>
      <c r="I92" s="3" t="str">
        <f>INDEX(Orders!$A$1:$G$501,MATCH($A92,Orders!$A$1:$A$501,0),MATCH(I$1,Orders!$A$1:$G$1,0))</f>
        <v>Hitika</v>
      </c>
      <c r="J92" s="3" t="str">
        <f>INDEX(Orders!$A$1:$G$501,MATCH($A92,Orders!$A$1:$A$501,0),MATCH(J$1,Orders!$A$1:$G$1,0))</f>
        <v>Madhya Pradesh</v>
      </c>
      <c r="K92" s="3" t="str">
        <f>INDEX(Orders!$A$1:$G$501,MATCH($A92,Orders!$A$1:$A$501,0),MATCH(K$1,Orders!$A$1:$G$1,0))</f>
        <v>Indore</v>
      </c>
      <c r="L92" s="1" t="str">
        <f t="shared" si="1"/>
        <v>Mar</v>
      </c>
      <c r="M92" s="8">
        <f>IF(Sales[[#This Row],[Profit]]&gt;0,Sales[[#This Row],[Profit]],0)</f>
        <v>230</v>
      </c>
      <c r="N92" s="8">
        <f>IF(Sales[[#This Row],[Profit]]&lt;0,Sales[[#This Row],[Profit]],0)</f>
        <v>0</v>
      </c>
    </row>
    <row r="93" spans="1:14" x14ac:dyDescent="0.3">
      <c r="A93" t="s">
        <v>117</v>
      </c>
      <c r="B93" s="6">
        <v>1279</v>
      </c>
      <c r="C93" s="6">
        <v>-640</v>
      </c>
      <c r="D93">
        <v>8</v>
      </c>
      <c r="E93" t="s">
        <v>8</v>
      </c>
      <c r="F93" t="s">
        <v>18</v>
      </c>
      <c r="G93" t="s">
        <v>14</v>
      </c>
      <c r="H93" s="3">
        <f>INDEX(Orders!$A$1:$G$501,MATCH($A93,Orders!$A$1:$A$501,0),MATCH(H$1,Orders!$A$1:$G$1,0))</f>
        <v>43317</v>
      </c>
      <c r="I93" s="3" t="str">
        <f>INDEX(Orders!$A$1:$G$501,MATCH($A93,Orders!$A$1:$A$501,0),MATCH(I$1,Orders!$A$1:$G$1,0))</f>
        <v>Farah</v>
      </c>
      <c r="J93" s="3" t="str">
        <f>INDEX(Orders!$A$1:$G$501,MATCH($A93,Orders!$A$1:$A$501,0),MATCH(J$1,Orders!$A$1:$G$1,0))</f>
        <v>Nagaland</v>
      </c>
      <c r="K93" s="3" t="str">
        <f>INDEX(Orders!$A$1:$G$501,MATCH($A93,Orders!$A$1:$A$501,0),MATCH(K$1,Orders!$A$1:$G$1,0))</f>
        <v>Kohima</v>
      </c>
      <c r="L93" s="1" t="str">
        <f t="shared" si="1"/>
        <v>Aug</v>
      </c>
      <c r="M93" s="8">
        <f>IF(Sales[[#This Row],[Profit]]&gt;0,Sales[[#This Row],[Profit]],0)</f>
        <v>0</v>
      </c>
      <c r="N93" s="8">
        <f>IF(Sales[[#This Row],[Profit]]&lt;0,Sales[[#This Row],[Profit]],0)</f>
        <v>-640</v>
      </c>
    </row>
    <row r="94" spans="1:14" x14ac:dyDescent="0.3">
      <c r="A94" t="s">
        <v>118</v>
      </c>
      <c r="B94" s="6">
        <v>1250</v>
      </c>
      <c r="C94" s="6">
        <v>486</v>
      </c>
      <c r="D94">
        <v>7</v>
      </c>
      <c r="E94" t="s">
        <v>23</v>
      </c>
      <c r="F94" t="s">
        <v>26</v>
      </c>
      <c r="G94" t="s">
        <v>14</v>
      </c>
      <c r="H94" s="3">
        <f>INDEX(Orders!$A$1:$G$501,MATCH($A94,Orders!$A$1:$A$501,0),MATCH(H$1,Orders!$A$1:$G$1,0))</f>
        <v>43403</v>
      </c>
      <c r="I94" s="3" t="str">
        <f>INDEX(Orders!$A$1:$G$501,MATCH($A94,Orders!$A$1:$A$501,0),MATCH(I$1,Orders!$A$1:$G$1,0))</f>
        <v>Pranjali</v>
      </c>
      <c r="J94" s="3" t="str">
        <f>INDEX(Orders!$A$1:$G$501,MATCH($A94,Orders!$A$1:$A$501,0),MATCH(J$1,Orders!$A$1:$G$1,0))</f>
        <v>West Bengal</v>
      </c>
      <c r="K94" s="3" t="str">
        <f>INDEX(Orders!$A$1:$G$501,MATCH($A94,Orders!$A$1:$A$501,0),MATCH(K$1,Orders!$A$1:$G$1,0))</f>
        <v>Kolkata</v>
      </c>
      <c r="L94" s="1" t="str">
        <f t="shared" si="1"/>
        <v>Oct</v>
      </c>
      <c r="M94" s="8">
        <f>IF(Sales[[#This Row],[Profit]]&gt;0,Sales[[#This Row],[Profit]],0)</f>
        <v>486</v>
      </c>
      <c r="N94" s="8">
        <f>IF(Sales[[#This Row],[Profit]]&lt;0,Sales[[#This Row],[Profit]],0)</f>
        <v>0</v>
      </c>
    </row>
    <row r="95" spans="1:14" x14ac:dyDescent="0.3">
      <c r="A95" t="s">
        <v>119</v>
      </c>
      <c r="B95" s="6">
        <v>823</v>
      </c>
      <c r="C95" s="6">
        <v>-18</v>
      </c>
      <c r="D95">
        <v>7</v>
      </c>
      <c r="E95" t="s">
        <v>12</v>
      </c>
      <c r="F95" t="s">
        <v>13</v>
      </c>
      <c r="G95" t="s">
        <v>10</v>
      </c>
      <c r="H95" s="3">
        <f>INDEX(Orders!$A$1:$G$501,MATCH($A95,Orders!$A$1:$A$501,0),MATCH(H$1,Orders!$A$1:$G$1,0))</f>
        <v>43286</v>
      </c>
      <c r="I95" s="3" t="str">
        <f>INDEX(Orders!$A$1:$G$501,MATCH($A95,Orders!$A$1:$A$501,0),MATCH(I$1,Orders!$A$1:$G$1,0))</f>
        <v>Anurag</v>
      </c>
      <c r="J95" s="3" t="str">
        <f>INDEX(Orders!$A$1:$G$501,MATCH($A95,Orders!$A$1:$A$501,0),MATCH(J$1,Orders!$A$1:$G$1,0))</f>
        <v>Madhya Pradesh</v>
      </c>
      <c r="K95" s="3" t="str">
        <f>INDEX(Orders!$A$1:$G$501,MATCH($A95,Orders!$A$1:$A$501,0),MATCH(K$1,Orders!$A$1:$G$1,0))</f>
        <v>Indore</v>
      </c>
      <c r="L95" s="1" t="str">
        <f t="shared" si="1"/>
        <v>Jul</v>
      </c>
      <c r="M95" s="8">
        <f>IF(Sales[[#This Row],[Profit]]&gt;0,Sales[[#This Row],[Profit]],0)</f>
        <v>0</v>
      </c>
      <c r="N95" s="8">
        <f>IF(Sales[[#This Row],[Profit]]&lt;0,Sales[[#This Row],[Profit]],0)</f>
        <v>-18</v>
      </c>
    </row>
    <row r="96" spans="1:14" x14ac:dyDescent="0.3">
      <c r="A96" t="s">
        <v>105</v>
      </c>
      <c r="B96" s="6">
        <v>1157</v>
      </c>
      <c r="C96" s="6">
        <v>-13</v>
      </c>
      <c r="D96">
        <v>9</v>
      </c>
      <c r="E96" t="s">
        <v>12</v>
      </c>
      <c r="F96" t="s">
        <v>16</v>
      </c>
      <c r="G96" t="s">
        <v>19</v>
      </c>
      <c r="H96" s="3">
        <f>INDEX(Orders!$A$1:$G$501,MATCH($A96,Orders!$A$1:$A$501,0),MATCH(H$1,Orders!$A$1:$G$1,0))</f>
        <v>43118</v>
      </c>
      <c r="I96" s="3" t="str">
        <f>INDEX(Orders!$A$1:$G$501,MATCH($A96,Orders!$A$1:$A$501,0),MATCH(I$1,Orders!$A$1:$G$1,0))</f>
        <v>Mahima</v>
      </c>
      <c r="J96" s="3" t="str">
        <f>INDEX(Orders!$A$1:$G$501,MATCH($A96,Orders!$A$1:$A$501,0),MATCH(J$1,Orders!$A$1:$G$1,0))</f>
        <v>Madhya Pradesh</v>
      </c>
      <c r="K96" s="3" t="str">
        <f>INDEX(Orders!$A$1:$G$501,MATCH($A96,Orders!$A$1:$A$501,0),MATCH(K$1,Orders!$A$1:$G$1,0))</f>
        <v>Indore</v>
      </c>
      <c r="L96" s="1" t="str">
        <f t="shared" si="1"/>
        <v>Jan</v>
      </c>
      <c r="M96" s="8">
        <f>IF(Sales[[#This Row],[Profit]]&gt;0,Sales[[#This Row],[Profit]],0)</f>
        <v>0</v>
      </c>
      <c r="N96" s="8">
        <f>IF(Sales[[#This Row],[Profit]]&lt;0,Sales[[#This Row],[Profit]],0)</f>
        <v>-13</v>
      </c>
    </row>
    <row r="97" spans="1:14" x14ac:dyDescent="0.3">
      <c r="A97" t="s">
        <v>120</v>
      </c>
      <c r="B97" s="6">
        <v>126</v>
      </c>
      <c r="C97" s="6">
        <v>-63</v>
      </c>
      <c r="D97">
        <v>3</v>
      </c>
      <c r="E97" t="s">
        <v>8</v>
      </c>
      <c r="F97" t="s">
        <v>73</v>
      </c>
      <c r="G97" t="s">
        <v>28</v>
      </c>
      <c r="H97" s="3">
        <f>INDEX(Orders!$A$1:$G$501,MATCH($A97,Orders!$A$1:$A$501,0),MATCH(H$1,Orders!$A$1:$G$1,0))</f>
        <v>43280</v>
      </c>
      <c r="I97" s="3" t="str">
        <f>INDEX(Orders!$A$1:$G$501,MATCH($A97,Orders!$A$1:$A$501,0),MATCH(I$1,Orders!$A$1:$G$1,0))</f>
        <v>Riya</v>
      </c>
      <c r="J97" s="3" t="str">
        <f>INDEX(Orders!$A$1:$G$501,MATCH($A97,Orders!$A$1:$A$501,0),MATCH(J$1,Orders!$A$1:$G$1,0))</f>
        <v>Maharashtra</v>
      </c>
      <c r="K97" s="3" t="str">
        <f>INDEX(Orders!$A$1:$G$501,MATCH($A97,Orders!$A$1:$A$501,0),MATCH(K$1,Orders!$A$1:$G$1,0))</f>
        <v>Mumbai</v>
      </c>
      <c r="L97" s="1" t="str">
        <f t="shared" si="1"/>
        <v>Jun</v>
      </c>
      <c r="M97" s="8">
        <f>IF(Sales[[#This Row],[Profit]]&gt;0,Sales[[#This Row],[Profit]],0)</f>
        <v>0</v>
      </c>
      <c r="N97" s="8">
        <f>IF(Sales[[#This Row],[Profit]]&lt;0,Sales[[#This Row],[Profit]],0)</f>
        <v>-63</v>
      </c>
    </row>
    <row r="98" spans="1:14" x14ac:dyDescent="0.3">
      <c r="A98" t="s">
        <v>121</v>
      </c>
      <c r="B98" s="6">
        <v>1145</v>
      </c>
      <c r="C98" s="6">
        <v>-706</v>
      </c>
      <c r="D98">
        <v>3</v>
      </c>
      <c r="E98" t="s">
        <v>8</v>
      </c>
      <c r="F98" t="s">
        <v>21</v>
      </c>
      <c r="G98" t="s">
        <v>19</v>
      </c>
      <c r="H98" s="3">
        <f>INDEX(Orders!$A$1:$G$501,MATCH($A98,Orders!$A$1:$A$501,0),MATCH(H$1,Orders!$A$1:$G$1,0))</f>
        <v>43303</v>
      </c>
      <c r="I98" s="3" t="str">
        <f>INDEX(Orders!$A$1:$G$501,MATCH($A98,Orders!$A$1:$A$501,0),MATCH(I$1,Orders!$A$1:$G$1,0))</f>
        <v>Rishabh</v>
      </c>
      <c r="J98" s="3" t="str">
        <f>INDEX(Orders!$A$1:$G$501,MATCH($A98,Orders!$A$1:$A$501,0),MATCH(J$1,Orders!$A$1:$G$1,0))</f>
        <v>Rajasthan</v>
      </c>
      <c r="K98" s="3" t="str">
        <f>INDEX(Orders!$A$1:$G$501,MATCH($A98,Orders!$A$1:$A$501,0),MATCH(K$1,Orders!$A$1:$G$1,0))</f>
        <v>Jaipur</v>
      </c>
      <c r="L98" s="1" t="str">
        <f t="shared" si="1"/>
        <v>Jul</v>
      </c>
      <c r="M98" s="8">
        <f>IF(Sales[[#This Row],[Profit]]&gt;0,Sales[[#This Row],[Profit]],0)</f>
        <v>0</v>
      </c>
      <c r="N98" s="8">
        <f>IF(Sales[[#This Row],[Profit]]&lt;0,Sales[[#This Row],[Profit]],0)</f>
        <v>-706</v>
      </c>
    </row>
    <row r="99" spans="1:14" x14ac:dyDescent="0.3">
      <c r="A99" t="s">
        <v>122</v>
      </c>
      <c r="B99" s="6">
        <v>774</v>
      </c>
      <c r="C99" s="6">
        <v>170</v>
      </c>
      <c r="D99">
        <v>3</v>
      </c>
      <c r="E99" t="s">
        <v>8</v>
      </c>
      <c r="F99" t="s">
        <v>73</v>
      </c>
      <c r="G99" t="s">
        <v>10</v>
      </c>
      <c r="H99" s="3">
        <f>INDEX(Orders!$A$1:$G$501,MATCH($A99,Orders!$A$1:$A$501,0),MATCH(H$1,Orders!$A$1:$G$1,0))</f>
        <v>43315</v>
      </c>
      <c r="I99" s="3" t="str">
        <f>INDEX(Orders!$A$1:$G$501,MATCH($A99,Orders!$A$1:$A$501,0),MATCH(I$1,Orders!$A$1:$G$1,0))</f>
        <v>Ajay</v>
      </c>
      <c r="J99" s="3" t="str">
        <f>INDEX(Orders!$A$1:$G$501,MATCH($A99,Orders!$A$1:$A$501,0),MATCH(J$1,Orders!$A$1:$G$1,0))</f>
        <v>Karnataka</v>
      </c>
      <c r="K99" s="3" t="str">
        <f>INDEX(Orders!$A$1:$G$501,MATCH($A99,Orders!$A$1:$A$501,0),MATCH(K$1,Orders!$A$1:$G$1,0))</f>
        <v>Bangalore</v>
      </c>
      <c r="L99" s="1" t="str">
        <f t="shared" si="1"/>
        <v>Aug</v>
      </c>
      <c r="M99" s="8">
        <f>IF(Sales[[#This Row],[Profit]]&gt;0,Sales[[#This Row],[Profit]],0)</f>
        <v>170</v>
      </c>
      <c r="N99" s="8">
        <f>IF(Sales[[#This Row],[Profit]]&lt;0,Sales[[#This Row],[Profit]],0)</f>
        <v>0</v>
      </c>
    </row>
    <row r="100" spans="1:14" x14ac:dyDescent="0.3">
      <c r="A100" t="s">
        <v>123</v>
      </c>
      <c r="B100" s="6">
        <v>24</v>
      </c>
      <c r="C100" s="6">
        <v>-1</v>
      </c>
      <c r="D100">
        <v>2</v>
      </c>
      <c r="E100" t="s">
        <v>23</v>
      </c>
      <c r="F100" t="s">
        <v>30</v>
      </c>
      <c r="G100" t="s">
        <v>10</v>
      </c>
      <c r="H100" s="3">
        <f>INDEX(Orders!$A$1:$G$501,MATCH($A100,Orders!$A$1:$A$501,0),MATCH(H$1,Orders!$A$1:$G$1,0))</f>
        <v>43409</v>
      </c>
      <c r="I100" s="3" t="str">
        <f>INDEX(Orders!$A$1:$G$501,MATCH($A100,Orders!$A$1:$A$501,0),MATCH(I$1,Orders!$A$1:$G$1,0))</f>
        <v>Priyanka</v>
      </c>
      <c r="J100" s="3" t="str">
        <f>INDEX(Orders!$A$1:$G$501,MATCH($A100,Orders!$A$1:$A$501,0),MATCH(J$1,Orders!$A$1:$G$1,0))</f>
        <v>Maharashtra</v>
      </c>
      <c r="K100" s="3" t="str">
        <f>INDEX(Orders!$A$1:$G$501,MATCH($A100,Orders!$A$1:$A$501,0),MATCH(K$1,Orders!$A$1:$G$1,0))</f>
        <v>Pune</v>
      </c>
      <c r="L100" s="1" t="str">
        <f t="shared" si="1"/>
        <v>Nov</v>
      </c>
      <c r="M100" s="8">
        <f>IF(Sales[[#This Row],[Profit]]&gt;0,Sales[[#This Row],[Profit]],0)</f>
        <v>0</v>
      </c>
      <c r="N100" s="8">
        <f>IF(Sales[[#This Row],[Profit]]&lt;0,Sales[[#This Row],[Profit]],0)</f>
        <v>-1</v>
      </c>
    </row>
    <row r="101" spans="1:14" x14ac:dyDescent="0.3">
      <c r="A101" t="s">
        <v>124</v>
      </c>
      <c r="B101" s="6">
        <v>774</v>
      </c>
      <c r="C101" s="6">
        <v>170</v>
      </c>
      <c r="D101">
        <v>3</v>
      </c>
      <c r="E101" t="s">
        <v>8</v>
      </c>
      <c r="F101" t="s">
        <v>73</v>
      </c>
      <c r="G101" t="s">
        <v>10</v>
      </c>
      <c r="H101" s="3">
        <f>INDEX(Orders!$A$1:$G$501,MATCH($A101,Orders!$A$1:$A$501,0),MATCH(H$1,Orders!$A$1:$G$1,0))</f>
        <v>43153</v>
      </c>
      <c r="I101" s="3" t="str">
        <f>INDEX(Orders!$A$1:$G$501,MATCH($A101,Orders!$A$1:$A$501,0),MATCH(I$1,Orders!$A$1:$G$1,0))</f>
        <v>Atharv</v>
      </c>
      <c r="J101" s="3" t="str">
        <f>INDEX(Orders!$A$1:$G$501,MATCH($A101,Orders!$A$1:$A$501,0),MATCH(J$1,Orders!$A$1:$G$1,0))</f>
        <v>West Bengal</v>
      </c>
      <c r="K101" s="3" t="str">
        <f>INDEX(Orders!$A$1:$G$501,MATCH($A101,Orders!$A$1:$A$501,0),MATCH(K$1,Orders!$A$1:$G$1,0))</f>
        <v>Kolkata</v>
      </c>
      <c r="L101" s="1" t="str">
        <f t="shared" si="1"/>
        <v>Feb</v>
      </c>
      <c r="M101" s="8">
        <f>IF(Sales[[#This Row],[Profit]]&gt;0,Sales[[#This Row],[Profit]],0)</f>
        <v>170</v>
      </c>
      <c r="N101" s="8">
        <f>IF(Sales[[#This Row],[Profit]]&lt;0,Sales[[#This Row],[Profit]],0)</f>
        <v>0</v>
      </c>
    </row>
    <row r="102" spans="1:14" x14ac:dyDescent="0.3">
      <c r="A102" t="s">
        <v>111</v>
      </c>
      <c r="B102" s="6">
        <v>93</v>
      </c>
      <c r="C102" s="6">
        <v>-1</v>
      </c>
      <c r="D102">
        <v>2</v>
      </c>
      <c r="E102" t="s">
        <v>23</v>
      </c>
      <c r="F102" t="s">
        <v>30</v>
      </c>
      <c r="G102" t="s">
        <v>10</v>
      </c>
      <c r="H102" s="3">
        <f>INDEX(Orders!$A$1:$G$501,MATCH($A102,Orders!$A$1:$A$501,0),MATCH(H$1,Orders!$A$1:$G$1,0))</f>
        <v>43231</v>
      </c>
      <c r="I102" s="3" t="str">
        <f>INDEX(Orders!$A$1:$G$501,MATCH($A102,Orders!$A$1:$A$501,0),MATCH(I$1,Orders!$A$1:$G$1,0))</f>
        <v>Abhishek</v>
      </c>
      <c r="J102" s="3" t="str">
        <f>INDEX(Orders!$A$1:$G$501,MATCH($A102,Orders!$A$1:$A$501,0),MATCH(J$1,Orders!$A$1:$G$1,0))</f>
        <v>Goa</v>
      </c>
      <c r="K102" s="3" t="str">
        <f>INDEX(Orders!$A$1:$G$501,MATCH($A102,Orders!$A$1:$A$501,0),MATCH(K$1,Orders!$A$1:$G$1,0))</f>
        <v>Goa</v>
      </c>
      <c r="L102" s="1" t="str">
        <f t="shared" si="1"/>
        <v>May</v>
      </c>
      <c r="M102" s="8">
        <f>IF(Sales[[#This Row],[Profit]]&gt;0,Sales[[#This Row],[Profit]],0)</f>
        <v>0</v>
      </c>
      <c r="N102" s="8">
        <f>IF(Sales[[#This Row],[Profit]]&lt;0,Sales[[#This Row],[Profit]],0)</f>
        <v>-1</v>
      </c>
    </row>
    <row r="103" spans="1:14" x14ac:dyDescent="0.3">
      <c r="A103" t="s">
        <v>125</v>
      </c>
      <c r="B103" s="6">
        <v>765</v>
      </c>
      <c r="C103" s="6">
        <v>-36</v>
      </c>
      <c r="D103">
        <v>3</v>
      </c>
      <c r="E103" t="s">
        <v>8</v>
      </c>
      <c r="F103" t="s">
        <v>9</v>
      </c>
      <c r="G103" t="s">
        <v>10</v>
      </c>
      <c r="H103" s="3">
        <f>INDEX(Orders!$A$1:$G$501,MATCH($A103,Orders!$A$1:$A$501,0),MATCH(H$1,Orders!$A$1:$G$1,0))</f>
        <v>43405</v>
      </c>
      <c r="I103" s="3" t="str">
        <f>INDEX(Orders!$A$1:$G$501,MATCH($A103,Orders!$A$1:$A$501,0),MATCH(I$1,Orders!$A$1:$G$1,0))</f>
        <v>Mhatre</v>
      </c>
      <c r="J103" s="3" t="str">
        <f>INDEX(Orders!$A$1:$G$501,MATCH($A103,Orders!$A$1:$A$501,0),MATCH(J$1,Orders!$A$1:$G$1,0))</f>
        <v>Madhya Pradesh</v>
      </c>
      <c r="K103" s="3" t="str">
        <f>INDEX(Orders!$A$1:$G$501,MATCH($A103,Orders!$A$1:$A$501,0),MATCH(K$1,Orders!$A$1:$G$1,0))</f>
        <v>Indore</v>
      </c>
      <c r="L103" s="1" t="str">
        <f t="shared" si="1"/>
        <v>Nov</v>
      </c>
      <c r="M103" s="8">
        <f>IF(Sales[[#This Row],[Profit]]&gt;0,Sales[[#This Row],[Profit]],0)</f>
        <v>0</v>
      </c>
      <c r="N103" s="8">
        <f>IF(Sales[[#This Row],[Profit]]&lt;0,Sales[[#This Row],[Profit]],0)</f>
        <v>-36</v>
      </c>
    </row>
    <row r="104" spans="1:14" x14ac:dyDescent="0.3">
      <c r="A104" t="s">
        <v>126</v>
      </c>
      <c r="B104" s="6">
        <v>762</v>
      </c>
      <c r="C104" s="6">
        <v>101</v>
      </c>
      <c r="D104">
        <v>6</v>
      </c>
      <c r="E104" t="s">
        <v>8</v>
      </c>
      <c r="F104" t="s">
        <v>18</v>
      </c>
      <c r="G104" t="s">
        <v>10</v>
      </c>
      <c r="H104" s="3">
        <f>INDEX(Orders!$A$1:$G$501,MATCH($A104,Orders!$A$1:$A$501,0),MATCH(H$1,Orders!$A$1:$G$1,0))</f>
        <v>43185</v>
      </c>
      <c r="I104" s="3" t="str">
        <f>INDEX(Orders!$A$1:$G$501,MATCH($A104,Orders!$A$1:$A$501,0),MATCH(I$1,Orders!$A$1:$G$1,0))</f>
        <v>Mukesh</v>
      </c>
      <c r="J104" s="3" t="str">
        <f>INDEX(Orders!$A$1:$G$501,MATCH($A104,Orders!$A$1:$A$501,0),MATCH(J$1,Orders!$A$1:$G$1,0))</f>
        <v>Haryana</v>
      </c>
      <c r="K104" s="3" t="str">
        <f>INDEX(Orders!$A$1:$G$501,MATCH($A104,Orders!$A$1:$A$501,0),MATCH(K$1,Orders!$A$1:$G$1,0))</f>
        <v>Chandigarh</v>
      </c>
      <c r="L104" s="1" t="str">
        <f t="shared" si="1"/>
        <v>Mar</v>
      </c>
      <c r="M104" s="8">
        <f>IF(Sales[[#This Row],[Profit]]&gt;0,Sales[[#This Row],[Profit]],0)</f>
        <v>101</v>
      </c>
      <c r="N104" s="8">
        <f>IF(Sales[[#This Row],[Profit]]&lt;0,Sales[[#This Row],[Profit]],0)</f>
        <v>0</v>
      </c>
    </row>
    <row r="105" spans="1:14" x14ac:dyDescent="0.3">
      <c r="A105" t="s">
        <v>127</v>
      </c>
      <c r="B105" s="6">
        <v>761</v>
      </c>
      <c r="C105" s="6">
        <v>266</v>
      </c>
      <c r="D105">
        <v>9</v>
      </c>
      <c r="E105" t="s">
        <v>8</v>
      </c>
      <c r="F105" t="s">
        <v>9</v>
      </c>
      <c r="G105" t="s">
        <v>10</v>
      </c>
      <c r="H105" s="3">
        <f>INDEX(Orders!$A$1:$G$501,MATCH($A105,Orders!$A$1:$A$501,0),MATCH(H$1,Orders!$A$1:$G$1,0))</f>
        <v>43326</v>
      </c>
      <c r="I105" s="3" t="str">
        <f>INDEX(Orders!$A$1:$G$501,MATCH($A105,Orders!$A$1:$A$501,0),MATCH(I$1,Orders!$A$1:$G$1,0))</f>
        <v>Vaibhav</v>
      </c>
      <c r="J105" s="3" t="str">
        <f>INDEX(Orders!$A$1:$G$501,MATCH($A105,Orders!$A$1:$A$501,0),MATCH(J$1,Orders!$A$1:$G$1,0))</f>
        <v>Madhya Pradesh</v>
      </c>
      <c r="K105" s="3" t="str">
        <f>INDEX(Orders!$A$1:$G$501,MATCH($A105,Orders!$A$1:$A$501,0),MATCH(K$1,Orders!$A$1:$G$1,0))</f>
        <v>Indore</v>
      </c>
      <c r="L105" s="1" t="str">
        <f t="shared" si="1"/>
        <v>Aug</v>
      </c>
      <c r="M105" s="8">
        <f>IF(Sales[[#This Row],[Profit]]&gt;0,Sales[[#This Row],[Profit]],0)</f>
        <v>266</v>
      </c>
      <c r="N105" s="8">
        <f>IF(Sales[[#This Row],[Profit]]&lt;0,Sales[[#This Row],[Profit]],0)</f>
        <v>0</v>
      </c>
    </row>
    <row r="106" spans="1:14" x14ac:dyDescent="0.3">
      <c r="A106" t="s">
        <v>128</v>
      </c>
      <c r="B106" s="6">
        <v>96</v>
      </c>
      <c r="C106" s="6">
        <v>-48</v>
      </c>
      <c r="D106">
        <v>5</v>
      </c>
      <c r="E106" t="s">
        <v>23</v>
      </c>
      <c r="F106" t="s">
        <v>63</v>
      </c>
      <c r="G106" t="s">
        <v>28</v>
      </c>
      <c r="H106" s="3">
        <f>INDEX(Orders!$A$1:$G$501,MATCH($A106,Orders!$A$1:$A$501,0),MATCH(H$1,Orders!$A$1:$G$1,0))</f>
        <v>43188</v>
      </c>
      <c r="I106" s="3" t="str">
        <f>INDEX(Orders!$A$1:$G$501,MATCH($A106,Orders!$A$1:$A$501,0),MATCH(I$1,Orders!$A$1:$G$1,0))</f>
        <v>Pinky</v>
      </c>
      <c r="J106" s="3" t="str">
        <f>INDEX(Orders!$A$1:$G$501,MATCH($A106,Orders!$A$1:$A$501,0),MATCH(J$1,Orders!$A$1:$G$1,0))</f>
        <v>Jammu and Kashmir</v>
      </c>
      <c r="K106" s="3" t="str">
        <f>INDEX(Orders!$A$1:$G$501,MATCH($A106,Orders!$A$1:$A$501,0),MATCH(K$1,Orders!$A$1:$G$1,0))</f>
        <v>Kashmir</v>
      </c>
      <c r="L106" s="1" t="str">
        <f t="shared" si="1"/>
        <v>Mar</v>
      </c>
      <c r="M106" s="8">
        <f>IF(Sales[[#This Row],[Profit]]&gt;0,Sales[[#This Row],[Profit]],0)</f>
        <v>0</v>
      </c>
      <c r="N106" s="8">
        <f>IF(Sales[[#This Row],[Profit]]&lt;0,Sales[[#This Row],[Profit]],0)</f>
        <v>-48</v>
      </c>
    </row>
    <row r="107" spans="1:14" x14ac:dyDescent="0.3">
      <c r="A107" t="s">
        <v>129</v>
      </c>
      <c r="B107" s="6">
        <v>1137</v>
      </c>
      <c r="C107" s="6">
        <v>-14</v>
      </c>
      <c r="D107">
        <v>7</v>
      </c>
      <c r="E107" t="s">
        <v>8</v>
      </c>
      <c r="F107" t="s">
        <v>18</v>
      </c>
      <c r="G107" t="s">
        <v>14</v>
      </c>
      <c r="H107" s="3">
        <f>INDEX(Orders!$A$1:$G$501,MATCH($A107,Orders!$A$1:$A$501,0),MATCH(H$1,Orders!$A$1:$G$1,0))</f>
        <v>43175</v>
      </c>
      <c r="I107" s="3" t="str">
        <f>INDEX(Orders!$A$1:$G$501,MATCH($A107,Orders!$A$1:$A$501,0),MATCH(I$1,Orders!$A$1:$G$1,0))</f>
        <v>Tulika</v>
      </c>
      <c r="J107" s="3" t="str">
        <f>INDEX(Orders!$A$1:$G$501,MATCH($A107,Orders!$A$1:$A$501,0),MATCH(J$1,Orders!$A$1:$G$1,0))</f>
        <v>Madhya Pradesh</v>
      </c>
      <c r="K107" s="3" t="str">
        <f>INDEX(Orders!$A$1:$G$501,MATCH($A107,Orders!$A$1:$A$501,0),MATCH(K$1,Orders!$A$1:$G$1,0))</f>
        <v>Bhopal</v>
      </c>
      <c r="L107" s="1" t="str">
        <f t="shared" si="1"/>
        <v>Mar</v>
      </c>
      <c r="M107" s="8">
        <f>IF(Sales[[#This Row],[Profit]]&gt;0,Sales[[#This Row],[Profit]],0)</f>
        <v>0</v>
      </c>
      <c r="N107" s="8">
        <f>IF(Sales[[#This Row],[Profit]]&lt;0,Sales[[#This Row],[Profit]],0)</f>
        <v>-14</v>
      </c>
    </row>
    <row r="108" spans="1:14" x14ac:dyDescent="0.3">
      <c r="A108" t="s">
        <v>121</v>
      </c>
      <c r="B108" s="6">
        <v>18</v>
      </c>
      <c r="C108" s="6">
        <v>8</v>
      </c>
      <c r="D108">
        <v>2</v>
      </c>
      <c r="E108" t="s">
        <v>23</v>
      </c>
      <c r="F108" t="s">
        <v>30</v>
      </c>
      <c r="G108" t="s">
        <v>82</v>
      </c>
      <c r="H108" s="3">
        <f>INDEX(Orders!$A$1:$G$501,MATCH($A108,Orders!$A$1:$A$501,0),MATCH(H$1,Orders!$A$1:$G$1,0))</f>
        <v>43303</v>
      </c>
      <c r="I108" s="3" t="str">
        <f>INDEX(Orders!$A$1:$G$501,MATCH($A108,Orders!$A$1:$A$501,0),MATCH(I$1,Orders!$A$1:$G$1,0))</f>
        <v>Rishabh</v>
      </c>
      <c r="J108" s="3" t="str">
        <f>INDEX(Orders!$A$1:$G$501,MATCH($A108,Orders!$A$1:$A$501,0),MATCH(J$1,Orders!$A$1:$G$1,0))</f>
        <v>Rajasthan</v>
      </c>
      <c r="K108" s="3" t="str">
        <f>INDEX(Orders!$A$1:$G$501,MATCH($A108,Orders!$A$1:$A$501,0),MATCH(K$1,Orders!$A$1:$G$1,0))</f>
        <v>Jaipur</v>
      </c>
      <c r="L108" s="1" t="str">
        <f t="shared" si="1"/>
        <v>Jul</v>
      </c>
      <c r="M108" s="8">
        <f>IF(Sales[[#This Row],[Profit]]&gt;0,Sales[[#This Row],[Profit]],0)</f>
        <v>8</v>
      </c>
      <c r="N108" s="8">
        <f>IF(Sales[[#This Row],[Profit]]&lt;0,Sales[[#This Row],[Profit]],0)</f>
        <v>0</v>
      </c>
    </row>
    <row r="109" spans="1:14" x14ac:dyDescent="0.3">
      <c r="A109" t="s">
        <v>130</v>
      </c>
      <c r="B109" s="6">
        <v>749</v>
      </c>
      <c r="C109" s="6">
        <v>-307</v>
      </c>
      <c r="D109">
        <v>7</v>
      </c>
      <c r="E109" t="s">
        <v>12</v>
      </c>
      <c r="F109" t="s">
        <v>131</v>
      </c>
      <c r="G109" t="s">
        <v>10</v>
      </c>
      <c r="H109" s="3">
        <f>INDEX(Orders!$A$1:$G$501,MATCH($A109,Orders!$A$1:$A$501,0),MATCH(H$1,Orders!$A$1:$G$1,0))</f>
        <v>43131</v>
      </c>
      <c r="I109" s="3" t="str">
        <f>INDEX(Orders!$A$1:$G$501,MATCH($A109,Orders!$A$1:$A$501,0),MATCH(I$1,Orders!$A$1:$G$1,0))</f>
        <v>Shweta</v>
      </c>
      <c r="J109" s="3" t="str">
        <f>INDEX(Orders!$A$1:$G$501,MATCH($A109,Orders!$A$1:$A$501,0),MATCH(J$1,Orders!$A$1:$G$1,0))</f>
        <v>Rajasthan</v>
      </c>
      <c r="K109" s="3" t="str">
        <f>INDEX(Orders!$A$1:$G$501,MATCH($A109,Orders!$A$1:$A$501,0),MATCH(K$1,Orders!$A$1:$G$1,0))</f>
        <v>Udaipur</v>
      </c>
      <c r="L109" s="1" t="str">
        <f t="shared" si="1"/>
        <v>Jan</v>
      </c>
      <c r="M109" s="8">
        <f>IF(Sales[[#This Row],[Profit]]&gt;0,Sales[[#This Row],[Profit]],0)</f>
        <v>0</v>
      </c>
      <c r="N109" s="8">
        <f>IF(Sales[[#This Row],[Profit]]&lt;0,Sales[[#This Row],[Profit]],0)</f>
        <v>-307</v>
      </c>
    </row>
    <row r="110" spans="1:14" x14ac:dyDescent="0.3">
      <c r="A110" t="s">
        <v>129</v>
      </c>
      <c r="B110" s="6">
        <v>1120</v>
      </c>
      <c r="C110" s="6">
        <v>199</v>
      </c>
      <c r="D110">
        <v>6</v>
      </c>
      <c r="E110" t="s">
        <v>23</v>
      </c>
      <c r="F110" t="s">
        <v>26</v>
      </c>
      <c r="G110" t="s">
        <v>14</v>
      </c>
      <c r="H110" s="3">
        <f>INDEX(Orders!$A$1:$G$501,MATCH($A110,Orders!$A$1:$A$501,0),MATCH(H$1,Orders!$A$1:$G$1,0))</f>
        <v>43175</v>
      </c>
      <c r="I110" s="3" t="str">
        <f>INDEX(Orders!$A$1:$G$501,MATCH($A110,Orders!$A$1:$A$501,0),MATCH(I$1,Orders!$A$1:$G$1,0))</f>
        <v>Tulika</v>
      </c>
      <c r="J110" s="3" t="str">
        <f>INDEX(Orders!$A$1:$G$501,MATCH($A110,Orders!$A$1:$A$501,0),MATCH(J$1,Orders!$A$1:$G$1,0))</f>
        <v>Madhya Pradesh</v>
      </c>
      <c r="K110" s="3" t="str">
        <f>INDEX(Orders!$A$1:$G$501,MATCH($A110,Orders!$A$1:$A$501,0),MATCH(K$1,Orders!$A$1:$G$1,0))</f>
        <v>Bhopal</v>
      </c>
      <c r="L110" s="1" t="str">
        <f t="shared" si="1"/>
        <v>Mar</v>
      </c>
      <c r="M110" s="8">
        <f>IF(Sales[[#This Row],[Profit]]&gt;0,Sales[[#This Row],[Profit]],0)</f>
        <v>199</v>
      </c>
      <c r="N110" s="8">
        <f>IF(Sales[[#This Row],[Profit]]&lt;0,Sales[[#This Row],[Profit]],0)</f>
        <v>0</v>
      </c>
    </row>
    <row r="111" spans="1:14" x14ac:dyDescent="0.3">
      <c r="A111" t="s">
        <v>132</v>
      </c>
      <c r="B111" s="6">
        <v>744</v>
      </c>
      <c r="C111" s="6">
        <v>119</v>
      </c>
      <c r="D111">
        <v>6</v>
      </c>
      <c r="E111" t="s">
        <v>8</v>
      </c>
      <c r="F111" t="s">
        <v>18</v>
      </c>
      <c r="G111" t="s">
        <v>10</v>
      </c>
      <c r="H111" s="3">
        <f>INDEX(Orders!$A$1:$G$501,MATCH($A111,Orders!$A$1:$A$501,0),MATCH(H$1,Orders!$A$1:$G$1,0))</f>
        <v>43114</v>
      </c>
      <c r="I111" s="3" t="str">
        <f>INDEX(Orders!$A$1:$G$501,MATCH($A111,Orders!$A$1:$A$501,0),MATCH(I$1,Orders!$A$1:$G$1,0))</f>
        <v>Krutika</v>
      </c>
      <c r="J111" s="3" t="str">
        <f>INDEX(Orders!$A$1:$G$501,MATCH($A111,Orders!$A$1:$A$501,0),MATCH(J$1,Orders!$A$1:$G$1,0))</f>
        <v>Andhra Pradesh</v>
      </c>
      <c r="K111" s="3" t="str">
        <f>INDEX(Orders!$A$1:$G$501,MATCH($A111,Orders!$A$1:$A$501,0),MATCH(K$1,Orders!$A$1:$G$1,0))</f>
        <v>Hyderabad</v>
      </c>
      <c r="L111" s="1" t="str">
        <f t="shared" si="1"/>
        <v>Jan</v>
      </c>
      <c r="M111" s="8">
        <f>IF(Sales[[#This Row],[Profit]]&gt;0,Sales[[#This Row],[Profit]],0)</f>
        <v>119</v>
      </c>
      <c r="N111" s="8">
        <f>IF(Sales[[#This Row],[Profit]]&lt;0,Sales[[#This Row],[Profit]],0)</f>
        <v>0</v>
      </c>
    </row>
    <row r="112" spans="1:14" x14ac:dyDescent="0.3">
      <c r="A112" t="s">
        <v>133</v>
      </c>
      <c r="B112" s="6">
        <v>14</v>
      </c>
      <c r="C112" s="6">
        <v>0</v>
      </c>
      <c r="D112">
        <v>4</v>
      </c>
      <c r="E112" t="s">
        <v>23</v>
      </c>
      <c r="F112" t="s">
        <v>30</v>
      </c>
      <c r="G112" t="s">
        <v>28</v>
      </c>
      <c r="H112" s="3">
        <f>INDEX(Orders!$A$1:$G$501,MATCH($A112,Orders!$A$1:$A$501,0),MATCH(H$1,Orders!$A$1:$G$1,0))</f>
        <v>43113</v>
      </c>
      <c r="I112" s="3" t="str">
        <f>INDEX(Orders!$A$1:$G$501,MATCH($A112,Orders!$A$1:$A$501,0),MATCH(I$1,Orders!$A$1:$G$1,0))</f>
        <v>Priyanka</v>
      </c>
      <c r="J112" s="3" t="str">
        <f>INDEX(Orders!$A$1:$G$501,MATCH($A112,Orders!$A$1:$A$501,0),MATCH(J$1,Orders!$A$1:$G$1,0))</f>
        <v>Madhya Pradesh</v>
      </c>
      <c r="K112" s="3" t="str">
        <f>INDEX(Orders!$A$1:$G$501,MATCH($A112,Orders!$A$1:$A$501,0),MATCH(K$1,Orders!$A$1:$G$1,0))</f>
        <v>Indore</v>
      </c>
      <c r="L112" s="1" t="str">
        <f t="shared" si="1"/>
        <v>Jan</v>
      </c>
      <c r="M112" s="8">
        <f>IF(Sales[[#This Row],[Profit]]&gt;0,Sales[[#This Row],[Profit]],0)</f>
        <v>0</v>
      </c>
      <c r="N112" s="8">
        <f>IF(Sales[[#This Row],[Profit]]&lt;0,Sales[[#This Row],[Profit]],0)</f>
        <v>0</v>
      </c>
    </row>
    <row r="113" spans="1:14" x14ac:dyDescent="0.3">
      <c r="A113" t="s">
        <v>134</v>
      </c>
      <c r="B113" s="6">
        <v>19</v>
      </c>
      <c r="C113" s="6">
        <v>8</v>
      </c>
      <c r="D113">
        <v>2</v>
      </c>
      <c r="E113" t="s">
        <v>23</v>
      </c>
      <c r="F113" t="s">
        <v>30</v>
      </c>
      <c r="G113" t="s">
        <v>82</v>
      </c>
      <c r="H113" s="3">
        <f>INDEX(Orders!$A$1:$G$501,MATCH($A113,Orders!$A$1:$A$501,0),MATCH(H$1,Orders!$A$1:$G$1,0))</f>
        <v>43385</v>
      </c>
      <c r="I113" s="3" t="str">
        <f>INDEX(Orders!$A$1:$G$501,MATCH($A113,Orders!$A$1:$A$501,0),MATCH(I$1,Orders!$A$1:$G$1,0))</f>
        <v>Amlan</v>
      </c>
      <c r="J113" s="3" t="str">
        <f>INDEX(Orders!$A$1:$G$501,MATCH($A113,Orders!$A$1:$A$501,0),MATCH(J$1,Orders!$A$1:$G$1,0))</f>
        <v>Madhya Pradesh</v>
      </c>
      <c r="K113" s="3" t="str">
        <f>INDEX(Orders!$A$1:$G$501,MATCH($A113,Orders!$A$1:$A$501,0),MATCH(K$1,Orders!$A$1:$G$1,0))</f>
        <v>Indore</v>
      </c>
      <c r="L113" s="1" t="str">
        <f t="shared" si="1"/>
        <v>Oct</v>
      </c>
      <c r="M113" s="8">
        <f>IF(Sales[[#This Row],[Profit]]&gt;0,Sales[[#This Row],[Profit]],0)</f>
        <v>8</v>
      </c>
      <c r="N113" s="8">
        <f>IF(Sales[[#This Row],[Profit]]&lt;0,Sales[[#This Row],[Profit]],0)</f>
        <v>0</v>
      </c>
    </row>
    <row r="114" spans="1:14" x14ac:dyDescent="0.3">
      <c r="A114" t="s">
        <v>135</v>
      </c>
      <c r="B114" s="6">
        <v>512</v>
      </c>
      <c r="C114" s="6">
        <v>-225</v>
      </c>
      <c r="D114">
        <v>5</v>
      </c>
      <c r="E114" t="s">
        <v>23</v>
      </c>
      <c r="F114" t="s">
        <v>26</v>
      </c>
      <c r="G114" t="s">
        <v>10</v>
      </c>
      <c r="H114" s="3">
        <f>INDEX(Orders!$A$1:$G$501,MATCH($A114,Orders!$A$1:$A$501,0),MATCH(H$1,Orders!$A$1:$G$1,0))</f>
        <v>43256</v>
      </c>
      <c r="I114" s="3" t="str">
        <f>INDEX(Orders!$A$1:$G$501,MATCH($A114,Orders!$A$1:$A$501,0),MATCH(I$1,Orders!$A$1:$G$1,0))</f>
        <v>Chirag</v>
      </c>
      <c r="J114" s="3" t="str">
        <f>INDEX(Orders!$A$1:$G$501,MATCH($A114,Orders!$A$1:$A$501,0),MATCH(J$1,Orders!$A$1:$G$1,0))</f>
        <v>Maharashtra</v>
      </c>
      <c r="K114" s="3" t="str">
        <f>INDEX(Orders!$A$1:$G$501,MATCH($A114,Orders!$A$1:$A$501,0),MATCH(K$1,Orders!$A$1:$G$1,0))</f>
        <v>Mumbai</v>
      </c>
      <c r="L114" s="1" t="str">
        <f t="shared" si="1"/>
        <v>Jun</v>
      </c>
      <c r="M114" s="8">
        <f>IF(Sales[[#This Row],[Profit]]&gt;0,Sales[[#This Row],[Profit]],0)</f>
        <v>0</v>
      </c>
      <c r="N114" s="8">
        <f>IF(Sales[[#This Row],[Profit]]&lt;0,Sales[[#This Row],[Profit]],0)</f>
        <v>-225</v>
      </c>
    </row>
    <row r="115" spans="1:14" x14ac:dyDescent="0.3">
      <c r="A115" t="s">
        <v>136</v>
      </c>
      <c r="B115" s="6">
        <v>742</v>
      </c>
      <c r="C115" s="6">
        <v>198</v>
      </c>
      <c r="D115">
        <v>2</v>
      </c>
      <c r="E115" t="s">
        <v>12</v>
      </c>
      <c r="F115" t="s">
        <v>16</v>
      </c>
      <c r="G115" t="s">
        <v>10</v>
      </c>
      <c r="H115" s="3">
        <f>INDEX(Orders!$A$1:$G$501,MATCH($A115,Orders!$A$1:$A$501,0),MATCH(H$1,Orders!$A$1:$G$1,0))</f>
        <v>43122</v>
      </c>
      <c r="I115" s="3" t="str">
        <f>INDEX(Orders!$A$1:$G$501,MATCH($A115,Orders!$A$1:$A$501,0),MATCH(I$1,Orders!$A$1:$G$1,0))</f>
        <v>Rhea</v>
      </c>
      <c r="J115" s="3" t="str">
        <f>INDEX(Orders!$A$1:$G$501,MATCH($A115,Orders!$A$1:$A$501,0),MATCH(J$1,Orders!$A$1:$G$1,0))</f>
        <v>Maharashtra</v>
      </c>
      <c r="K115" s="3" t="str">
        <f>INDEX(Orders!$A$1:$G$501,MATCH($A115,Orders!$A$1:$A$501,0),MATCH(K$1,Orders!$A$1:$G$1,0))</f>
        <v>Mumbai</v>
      </c>
      <c r="L115" s="1" t="str">
        <f t="shared" si="1"/>
        <v>Jan</v>
      </c>
      <c r="M115" s="8">
        <f>IF(Sales[[#This Row],[Profit]]&gt;0,Sales[[#This Row],[Profit]],0)</f>
        <v>198</v>
      </c>
      <c r="N115" s="8">
        <f>IF(Sales[[#This Row],[Profit]]&lt;0,Sales[[#This Row],[Profit]],0)</f>
        <v>0</v>
      </c>
    </row>
    <row r="116" spans="1:14" x14ac:dyDescent="0.3">
      <c r="A116" t="s">
        <v>137</v>
      </c>
      <c r="B116" s="6">
        <v>44</v>
      </c>
      <c r="C116" s="6">
        <v>-40</v>
      </c>
      <c r="D116">
        <v>3</v>
      </c>
      <c r="E116" t="s">
        <v>23</v>
      </c>
      <c r="F116" t="s">
        <v>57</v>
      </c>
      <c r="G116" t="s">
        <v>10</v>
      </c>
      <c r="H116" s="3">
        <f>INDEX(Orders!$A$1:$G$501,MATCH($A116,Orders!$A$1:$A$501,0),MATCH(H$1,Orders!$A$1:$G$1,0))</f>
        <v>43174</v>
      </c>
      <c r="I116" s="3" t="str">
        <f>INDEX(Orders!$A$1:$G$501,MATCH($A116,Orders!$A$1:$A$501,0),MATCH(I$1,Orders!$A$1:$G$1,0))</f>
        <v>Tushina</v>
      </c>
      <c r="J116" s="3" t="str">
        <f>INDEX(Orders!$A$1:$G$501,MATCH($A116,Orders!$A$1:$A$501,0),MATCH(J$1,Orders!$A$1:$G$1,0))</f>
        <v>Goa</v>
      </c>
      <c r="K116" s="3" t="str">
        <f>INDEX(Orders!$A$1:$G$501,MATCH($A116,Orders!$A$1:$A$501,0),MATCH(K$1,Orders!$A$1:$G$1,0))</f>
        <v>Goa</v>
      </c>
      <c r="L116" s="1" t="str">
        <f t="shared" si="1"/>
        <v>Mar</v>
      </c>
      <c r="M116" s="8">
        <f>IF(Sales[[#This Row],[Profit]]&gt;0,Sales[[#This Row],[Profit]],0)</f>
        <v>0</v>
      </c>
      <c r="N116" s="8">
        <f>IF(Sales[[#This Row],[Profit]]&lt;0,Sales[[#This Row],[Profit]],0)</f>
        <v>-40</v>
      </c>
    </row>
    <row r="117" spans="1:14" x14ac:dyDescent="0.3">
      <c r="A117" t="s">
        <v>29</v>
      </c>
      <c r="B117" s="6">
        <v>1061</v>
      </c>
      <c r="C117" s="6">
        <v>-36</v>
      </c>
      <c r="D117">
        <v>8</v>
      </c>
      <c r="E117" t="s">
        <v>12</v>
      </c>
      <c r="F117" t="s">
        <v>16</v>
      </c>
      <c r="G117" t="s">
        <v>14</v>
      </c>
      <c r="H117" s="3">
        <f>INDEX(Orders!$A$1:$G$501,MATCH($A117,Orders!$A$1:$A$501,0),MATCH(H$1,Orders!$A$1:$G$1,0))</f>
        <v>43219</v>
      </c>
      <c r="I117" s="3" t="str">
        <f>INDEX(Orders!$A$1:$G$501,MATCH($A117,Orders!$A$1:$A$501,0),MATCH(I$1,Orders!$A$1:$G$1,0))</f>
        <v>Kirti</v>
      </c>
      <c r="J117" s="3" t="str">
        <f>INDEX(Orders!$A$1:$G$501,MATCH($A117,Orders!$A$1:$A$501,0),MATCH(J$1,Orders!$A$1:$G$1,0))</f>
        <v>Jammu and Kashmir</v>
      </c>
      <c r="K117" s="3" t="str">
        <f>INDEX(Orders!$A$1:$G$501,MATCH($A117,Orders!$A$1:$A$501,0),MATCH(K$1,Orders!$A$1:$G$1,0))</f>
        <v>Kashmir</v>
      </c>
      <c r="L117" s="1" t="str">
        <f t="shared" si="1"/>
        <v>Apr</v>
      </c>
      <c r="M117" s="8">
        <f>IF(Sales[[#This Row],[Profit]]&gt;0,Sales[[#This Row],[Profit]],0)</f>
        <v>0</v>
      </c>
      <c r="N117" s="8">
        <f>IF(Sales[[#This Row],[Profit]]&lt;0,Sales[[#This Row],[Profit]],0)</f>
        <v>-36</v>
      </c>
    </row>
    <row r="118" spans="1:14" x14ac:dyDescent="0.3">
      <c r="A118" t="s">
        <v>138</v>
      </c>
      <c r="B118" s="6">
        <v>19</v>
      </c>
      <c r="C118" s="6">
        <v>-2</v>
      </c>
      <c r="D118">
        <v>2</v>
      </c>
      <c r="E118" t="s">
        <v>23</v>
      </c>
      <c r="F118" t="s">
        <v>63</v>
      </c>
      <c r="G118" t="s">
        <v>82</v>
      </c>
      <c r="H118" s="3">
        <f>INDEX(Orders!$A$1:$G$501,MATCH($A118,Orders!$A$1:$A$501,0),MATCH(H$1,Orders!$A$1:$G$1,0))</f>
        <v>43215</v>
      </c>
      <c r="I118" s="3" t="str">
        <f>INDEX(Orders!$A$1:$G$501,MATCH($A118,Orders!$A$1:$A$501,0),MATCH(I$1,Orders!$A$1:$G$1,0))</f>
        <v>Manish</v>
      </c>
      <c r="J118" s="3" t="str">
        <f>INDEX(Orders!$A$1:$G$501,MATCH($A118,Orders!$A$1:$A$501,0),MATCH(J$1,Orders!$A$1:$G$1,0))</f>
        <v>Himachal Pradesh</v>
      </c>
      <c r="K118" s="3" t="str">
        <f>INDEX(Orders!$A$1:$G$501,MATCH($A118,Orders!$A$1:$A$501,0),MATCH(K$1,Orders!$A$1:$G$1,0))</f>
        <v>Simla</v>
      </c>
      <c r="L118" s="1" t="str">
        <f t="shared" si="1"/>
        <v>Apr</v>
      </c>
      <c r="M118" s="8">
        <f>IF(Sales[[#This Row],[Profit]]&gt;0,Sales[[#This Row],[Profit]],0)</f>
        <v>0</v>
      </c>
      <c r="N118" s="8">
        <f>IF(Sales[[#This Row],[Profit]]&lt;0,Sales[[#This Row],[Profit]],0)</f>
        <v>-2</v>
      </c>
    </row>
    <row r="119" spans="1:14" x14ac:dyDescent="0.3">
      <c r="A119" t="s">
        <v>139</v>
      </c>
      <c r="B119" s="6">
        <v>17</v>
      </c>
      <c r="C119" s="6">
        <v>0</v>
      </c>
      <c r="D119">
        <v>1</v>
      </c>
      <c r="E119" t="s">
        <v>23</v>
      </c>
      <c r="F119" t="s">
        <v>30</v>
      </c>
      <c r="G119" t="s">
        <v>10</v>
      </c>
      <c r="H119" s="3">
        <f>INDEX(Orders!$A$1:$G$501,MATCH($A119,Orders!$A$1:$A$501,0),MATCH(H$1,Orders!$A$1:$G$1,0))</f>
        <v>43389</v>
      </c>
      <c r="I119" s="3" t="str">
        <f>INDEX(Orders!$A$1:$G$501,MATCH($A119,Orders!$A$1:$A$501,0),MATCH(I$1,Orders!$A$1:$G$1,0))</f>
        <v>Ajay</v>
      </c>
      <c r="J119" s="3" t="str">
        <f>INDEX(Orders!$A$1:$G$501,MATCH($A119,Orders!$A$1:$A$501,0),MATCH(J$1,Orders!$A$1:$G$1,0))</f>
        <v>West Bengal</v>
      </c>
      <c r="K119" s="3" t="str">
        <f>INDEX(Orders!$A$1:$G$501,MATCH($A119,Orders!$A$1:$A$501,0),MATCH(K$1,Orders!$A$1:$G$1,0))</f>
        <v>Kolkata</v>
      </c>
      <c r="L119" s="1" t="str">
        <f t="shared" si="1"/>
        <v>Oct</v>
      </c>
      <c r="M119" s="8">
        <f>IF(Sales[[#This Row],[Profit]]&gt;0,Sales[[#This Row],[Profit]],0)</f>
        <v>0</v>
      </c>
      <c r="N119" s="8">
        <f>IF(Sales[[#This Row],[Profit]]&lt;0,Sales[[#This Row],[Profit]],0)</f>
        <v>0</v>
      </c>
    </row>
    <row r="120" spans="1:14" x14ac:dyDescent="0.3">
      <c r="A120" t="s">
        <v>140</v>
      </c>
      <c r="B120" s="6">
        <v>741</v>
      </c>
      <c r="C120" s="6">
        <v>267</v>
      </c>
      <c r="D120">
        <v>5</v>
      </c>
      <c r="E120" t="s">
        <v>12</v>
      </c>
      <c r="F120" t="s">
        <v>16</v>
      </c>
      <c r="G120" t="s">
        <v>10</v>
      </c>
      <c r="H120" s="3">
        <f>INDEX(Orders!$A$1:$G$501,MATCH($A120,Orders!$A$1:$A$501,0),MATCH(H$1,Orders!$A$1:$G$1,0))</f>
        <v>43428</v>
      </c>
      <c r="I120" s="3" t="str">
        <f>INDEX(Orders!$A$1:$G$501,MATCH($A120,Orders!$A$1:$A$501,0),MATCH(I$1,Orders!$A$1:$G$1,0))</f>
        <v>Mrinal</v>
      </c>
      <c r="J120" s="3" t="str">
        <f>INDEX(Orders!$A$1:$G$501,MATCH($A120,Orders!$A$1:$A$501,0),MATCH(J$1,Orders!$A$1:$G$1,0))</f>
        <v>Maharashtra</v>
      </c>
      <c r="K120" s="3" t="str">
        <f>INDEX(Orders!$A$1:$G$501,MATCH($A120,Orders!$A$1:$A$501,0),MATCH(K$1,Orders!$A$1:$G$1,0))</f>
        <v>Mumbai</v>
      </c>
      <c r="L120" s="1" t="str">
        <f t="shared" si="1"/>
        <v>Nov</v>
      </c>
      <c r="M120" s="8">
        <f>IF(Sales[[#This Row],[Profit]]&gt;0,Sales[[#This Row],[Profit]],0)</f>
        <v>267</v>
      </c>
      <c r="N120" s="8">
        <f>IF(Sales[[#This Row],[Profit]]&lt;0,Sales[[#This Row],[Profit]],0)</f>
        <v>0</v>
      </c>
    </row>
    <row r="121" spans="1:14" x14ac:dyDescent="0.3">
      <c r="A121" t="s">
        <v>127</v>
      </c>
      <c r="B121" s="6">
        <v>735</v>
      </c>
      <c r="C121" s="6">
        <v>-235</v>
      </c>
      <c r="D121">
        <v>6</v>
      </c>
      <c r="E121" t="s">
        <v>8</v>
      </c>
      <c r="F121" t="s">
        <v>18</v>
      </c>
      <c r="G121" t="s">
        <v>10</v>
      </c>
      <c r="H121" s="3">
        <f>INDEX(Orders!$A$1:$G$501,MATCH($A121,Orders!$A$1:$A$501,0),MATCH(H$1,Orders!$A$1:$G$1,0))</f>
        <v>43326</v>
      </c>
      <c r="I121" s="3" t="str">
        <f>INDEX(Orders!$A$1:$G$501,MATCH($A121,Orders!$A$1:$A$501,0),MATCH(I$1,Orders!$A$1:$G$1,0))</f>
        <v>Vaibhav</v>
      </c>
      <c r="J121" s="3" t="str">
        <f>INDEX(Orders!$A$1:$G$501,MATCH($A121,Orders!$A$1:$A$501,0),MATCH(J$1,Orders!$A$1:$G$1,0))</f>
        <v>Madhya Pradesh</v>
      </c>
      <c r="K121" s="3" t="str">
        <f>INDEX(Orders!$A$1:$G$501,MATCH($A121,Orders!$A$1:$A$501,0),MATCH(K$1,Orders!$A$1:$G$1,0))</f>
        <v>Indore</v>
      </c>
      <c r="L121" s="1" t="str">
        <f t="shared" si="1"/>
        <v>Aug</v>
      </c>
      <c r="M121" s="8">
        <f>IF(Sales[[#This Row],[Profit]]&gt;0,Sales[[#This Row],[Profit]],0)</f>
        <v>0</v>
      </c>
      <c r="N121" s="8">
        <f>IF(Sales[[#This Row],[Profit]]&lt;0,Sales[[#This Row],[Profit]],0)</f>
        <v>-235</v>
      </c>
    </row>
    <row r="122" spans="1:14" x14ac:dyDescent="0.3">
      <c r="A122" t="s">
        <v>141</v>
      </c>
      <c r="B122" s="6">
        <v>19</v>
      </c>
      <c r="C122" s="6">
        <v>-1</v>
      </c>
      <c r="D122">
        <v>1</v>
      </c>
      <c r="E122" t="s">
        <v>23</v>
      </c>
      <c r="F122" t="s">
        <v>142</v>
      </c>
      <c r="G122" t="s">
        <v>82</v>
      </c>
      <c r="H122" s="3">
        <f>INDEX(Orders!$A$1:$G$501,MATCH($A122,Orders!$A$1:$A$501,0),MATCH(H$1,Orders!$A$1:$G$1,0))</f>
        <v>43326</v>
      </c>
      <c r="I122" s="3" t="str">
        <f>INDEX(Orders!$A$1:$G$501,MATCH($A122,Orders!$A$1:$A$501,0),MATCH(I$1,Orders!$A$1:$G$1,0))</f>
        <v>Priyanshu</v>
      </c>
      <c r="J122" s="3" t="str">
        <f>INDEX(Orders!$A$1:$G$501,MATCH($A122,Orders!$A$1:$A$501,0),MATCH(J$1,Orders!$A$1:$G$1,0))</f>
        <v>Madhya Pradesh</v>
      </c>
      <c r="K122" s="3" t="str">
        <f>INDEX(Orders!$A$1:$G$501,MATCH($A122,Orders!$A$1:$A$501,0),MATCH(K$1,Orders!$A$1:$G$1,0))</f>
        <v>Indore</v>
      </c>
      <c r="L122" s="1" t="str">
        <f t="shared" si="1"/>
        <v>Aug</v>
      </c>
      <c r="M122" s="8">
        <f>IF(Sales[[#This Row],[Profit]]&gt;0,Sales[[#This Row],[Profit]],0)</f>
        <v>0</v>
      </c>
      <c r="N122" s="8">
        <f>IF(Sales[[#This Row],[Profit]]&lt;0,Sales[[#This Row],[Profit]],0)</f>
        <v>-1</v>
      </c>
    </row>
    <row r="123" spans="1:14" x14ac:dyDescent="0.3">
      <c r="A123" t="s">
        <v>143</v>
      </c>
      <c r="B123" s="6">
        <v>1021</v>
      </c>
      <c r="C123" s="6">
        <v>-48</v>
      </c>
      <c r="D123">
        <v>4</v>
      </c>
      <c r="E123" t="s">
        <v>8</v>
      </c>
      <c r="F123" t="s">
        <v>9</v>
      </c>
      <c r="G123" t="s">
        <v>14</v>
      </c>
      <c r="H123" s="3">
        <f>INDEX(Orders!$A$1:$G$501,MATCH($A123,Orders!$A$1:$A$501,0),MATCH(H$1,Orders!$A$1:$G$1,0))</f>
        <v>43233</v>
      </c>
      <c r="I123" s="3" t="str">
        <f>INDEX(Orders!$A$1:$G$501,MATCH($A123,Orders!$A$1:$A$501,0),MATCH(I$1,Orders!$A$1:$G$1,0))</f>
        <v>Tulika</v>
      </c>
      <c r="J123" s="3" t="str">
        <f>INDEX(Orders!$A$1:$G$501,MATCH($A123,Orders!$A$1:$A$501,0),MATCH(J$1,Orders!$A$1:$G$1,0))</f>
        <v>Madhya Pradesh</v>
      </c>
      <c r="K123" s="3" t="str">
        <f>INDEX(Orders!$A$1:$G$501,MATCH($A123,Orders!$A$1:$A$501,0),MATCH(K$1,Orders!$A$1:$G$1,0))</f>
        <v>Bhopal</v>
      </c>
      <c r="L123" s="1" t="str">
        <f t="shared" si="1"/>
        <v>May</v>
      </c>
      <c r="M123" s="8">
        <f>IF(Sales[[#This Row],[Profit]]&gt;0,Sales[[#This Row],[Profit]],0)</f>
        <v>0</v>
      </c>
      <c r="N123" s="8">
        <f>IF(Sales[[#This Row],[Profit]]&lt;0,Sales[[#This Row],[Profit]],0)</f>
        <v>-48</v>
      </c>
    </row>
    <row r="124" spans="1:14" x14ac:dyDescent="0.3">
      <c r="A124" t="s">
        <v>144</v>
      </c>
      <c r="B124" s="6">
        <v>556</v>
      </c>
      <c r="C124" s="6">
        <v>-209</v>
      </c>
      <c r="D124">
        <v>7</v>
      </c>
      <c r="E124" t="s">
        <v>23</v>
      </c>
      <c r="F124" t="s">
        <v>26</v>
      </c>
      <c r="G124" t="s">
        <v>10</v>
      </c>
      <c r="H124" s="3">
        <f>INDEX(Orders!$A$1:$G$501,MATCH($A124,Orders!$A$1:$A$501,0),MATCH(H$1,Orders!$A$1:$G$1,0))</f>
        <v>43363</v>
      </c>
      <c r="I124" s="3" t="str">
        <f>INDEX(Orders!$A$1:$G$501,MATCH($A124,Orders!$A$1:$A$501,0),MATCH(I$1,Orders!$A$1:$G$1,0))</f>
        <v>Asish</v>
      </c>
      <c r="J124" s="3" t="str">
        <f>INDEX(Orders!$A$1:$G$501,MATCH($A124,Orders!$A$1:$A$501,0),MATCH(J$1,Orders!$A$1:$G$1,0))</f>
        <v>Jammu and Kashmir</v>
      </c>
      <c r="K124" s="3" t="str">
        <f>INDEX(Orders!$A$1:$G$501,MATCH($A124,Orders!$A$1:$A$501,0),MATCH(K$1,Orders!$A$1:$G$1,0))</f>
        <v>Kashmir</v>
      </c>
      <c r="L124" s="1" t="str">
        <f t="shared" si="1"/>
        <v>Sep</v>
      </c>
      <c r="M124" s="8">
        <f>IF(Sales[[#This Row],[Profit]]&gt;0,Sales[[#This Row],[Profit]],0)</f>
        <v>0</v>
      </c>
      <c r="N124" s="8">
        <f>IF(Sales[[#This Row],[Profit]]&lt;0,Sales[[#This Row],[Profit]],0)</f>
        <v>-209</v>
      </c>
    </row>
    <row r="125" spans="1:14" x14ac:dyDescent="0.3">
      <c r="A125" t="s">
        <v>145</v>
      </c>
      <c r="B125" s="6">
        <v>63</v>
      </c>
      <c r="C125" s="6">
        <v>-17</v>
      </c>
      <c r="D125">
        <v>6</v>
      </c>
      <c r="E125" t="s">
        <v>23</v>
      </c>
      <c r="F125" t="s">
        <v>63</v>
      </c>
      <c r="G125" t="s">
        <v>10</v>
      </c>
      <c r="H125" s="3">
        <f>INDEX(Orders!$A$1:$G$501,MATCH($A125,Orders!$A$1:$A$501,0),MATCH(H$1,Orders!$A$1:$G$1,0))</f>
        <v>43322</v>
      </c>
      <c r="I125" s="3" t="str">
        <f>INDEX(Orders!$A$1:$G$501,MATCH($A125,Orders!$A$1:$A$501,0),MATCH(I$1,Orders!$A$1:$G$1,0))</f>
        <v>Apsingekar</v>
      </c>
      <c r="J125" s="3" t="str">
        <f>INDEX(Orders!$A$1:$G$501,MATCH($A125,Orders!$A$1:$A$501,0),MATCH(J$1,Orders!$A$1:$G$1,0))</f>
        <v>Bihar</v>
      </c>
      <c r="K125" s="3" t="str">
        <f>INDEX(Orders!$A$1:$G$501,MATCH($A125,Orders!$A$1:$A$501,0),MATCH(K$1,Orders!$A$1:$G$1,0))</f>
        <v>Patna</v>
      </c>
      <c r="L125" s="1" t="str">
        <f t="shared" si="1"/>
        <v>Aug</v>
      </c>
      <c r="M125" s="8">
        <f>IF(Sales[[#This Row],[Profit]]&gt;0,Sales[[#This Row],[Profit]],0)</f>
        <v>0</v>
      </c>
      <c r="N125" s="8">
        <f>IF(Sales[[#This Row],[Profit]]&lt;0,Sales[[#This Row],[Profit]],0)</f>
        <v>-17</v>
      </c>
    </row>
    <row r="126" spans="1:14" x14ac:dyDescent="0.3">
      <c r="A126" t="s">
        <v>146</v>
      </c>
      <c r="B126" s="6">
        <v>734</v>
      </c>
      <c r="C126" s="6">
        <v>248</v>
      </c>
      <c r="D126">
        <v>2</v>
      </c>
      <c r="E126" t="s">
        <v>12</v>
      </c>
      <c r="F126" t="s">
        <v>13</v>
      </c>
      <c r="G126" t="s">
        <v>10</v>
      </c>
      <c r="H126" s="3">
        <f>INDEX(Orders!$A$1:$G$501,MATCH($A126,Orders!$A$1:$A$501,0),MATCH(H$1,Orders!$A$1:$G$1,0))</f>
        <v>43432</v>
      </c>
      <c r="I126" s="3" t="str">
        <f>INDEX(Orders!$A$1:$G$501,MATCH($A126,Orders!$A$1:$A$501,0),MATCH(I$1,Orders!$A$1:$G$1,0))</f>
        <v>Shatayu</v>
      </c>
      <c r="J126" s="3" t="str">
        <f>INDEX(Orders!$A$1:$G$501,MATCH($A126,Orders!$A$1:$A$501,0),MATCH(J$1,Orders!$A$1:$G$1,0))</f>
        <v>Madhya Pradesh</v>
      </c>
      <c r="K126" s="3" t="str">
        <f>INDEX(Orders!$A$1:$G$501,MATCH($A126,Orders!$A$1:$A$501,0),MATCH(K$1,Orders!$A$1:$G$1,0))</f>
        <v>Indore</v>
      </c>
      <c r="L126" s="1" t="str">
        <f t="shared" si="1"/>
        <v>Nov</v>
      </c>
      <c r="M126" s="8">
        <f>IF(Sales[[#This Row],[Profit]]&gt;0,Sales[[#This Row],[Profit]],0)</f>
        <v>248</v>
      </c>
      <c r="N126" s="8">
        <f>IF(Sales[[#This Row],[Profit]]&lt;0,Sales[[#This Row],[Profit]],0)</f>
        <v>0</v>
      </c>
    </row>
    <row r="127" spans="1:14" x14ac:dyDescent="0.3">
      <c r="A127" t="s">
        <v>52</v>
      </c>
      <c r="B127" s="6">
        <v>933</v>
      </c>
      <c r="C127" s="6">
        <v>166</v>
      </c>
      <c r="D127">
        <v>5</v>
      </c>
      <c r="E127" t="s">
        <v>23</v>
      </c>
      <c r="F127" t="s">
        <v>26</v>
      </c>
      <c r="G127" t="s">
        <v>19</v>
      </c>
      <c r="H127" s="3">
        <f>INDEX(Orders!$A$1:$G$501,MATCH($A127,Orders!$A$1:$A$501,0),MATCH(H$1,Orders!$A$1:$G$1,0))</f>
        <v>43413</v>
      </c>
      <c r="I127" s="3" t="str">
        <f>INDEX(Orders!$A$1:$G$501,MATCH($A127,Orders!$A$1:$A$501,0),MATCH(I$1,Orders!$A$1:$G$1,0))</f>
        <v>Surabhi</v>
      </c>
      <c r="J127" s="3" t="str">
        <f>INDEX(Orders!$A$1:$G$501,MATCH($A127,Orders!$A$1:$A$501,0),MATCH(J$1,Orders!$A$1:$G$1,0))</f>
        <v>Maharashtra</v>
      </c>
      <c r="K127" s="3" t="str">
        <f>INDEX(Orders!$A$1:$G$501,MATCH($A127,Orders!$A$1:$A$501,0),MATCH(K$1,Orders!$A$1:$G$1,0))</f>
        <v>Mumbai</v>
      </c>
      <c r="L127" s="1" t="str">
        <f t="shared" si="1"/>
        <v>Nov</v>
      </c>
      <c r="M127" s="8">
        <f>IF(Sales[[#This Row],[Profit]]&gt;0,Sales[[#This Row],[Profit]],0)</f>
        <v>166</v>
      </c>
      <c r="N127" s="8">
        <f>IF(Sales[[#This Row],[Profit]]&lt;0,Sales[[#This Row],[Profit]],0)</f>
        <v>0</v>
      </c>
    </row>
    <row r="128" spans="1:14" x14ac:dyDescent="0.3">
      <c r="A128" t="s">
        <v>147</v>
      </c>
      <c r="B128" s="6">
        <v>20</v>
      </c>
      <c r="C128" s="6">
        <v>-9</v>
      </c>
      <c r="D128">
        <v>6</v>
      </c>
      <c r="E128" t="s">
        <v>23</v>
      </c>
      <c r="F128" t="s">
        <v>30</v>
      </c>
      <c r="G128" t="s">
        <v>82</v>
      </c>
      <c r="H128" s="3">
        <f>INDEX(Orders!$A$1:$G$501,MATCH($A128,Orders!$A$1:$A$501,0),MATCH(H$1,Orders!$A$1:$G$1,0))</f>
        <v>43335</v>
      </c>
      <c r="I128" s="3" t="str">
        <f>INDEX(Orders!$A$1:$G$501,MATCH($A128,Orders!$A$1:$A$501,0),MATCH(I$1,Orders!$A$1:$G$1,0))</f>
        <v>Soumya</v>
      </c>
      <c r="J128" s="3" t="str">
        <f>INDEX(Orders!$A$1:$G$501,MATCH($A128,Orders!$A$1:$A$501,0),MATCH(J$1,Orders!$A$1:$G$1,0))</f>
        <v>Sikkim</v>
      </c>
      <c r="K128" s="3" t="str">
        <f>INDEX(Orders!$A$1:$G$501,MATCH($A128,Orders!$A$1:$A$501,0),MATCH(K$1,Orders!$A$1:$G$1,0))</f>
        <v>Gangtok</v>
      </c>
      <c r="L128" s="1" t="str">
        <f t="shared" si="1"/>
        <v>Aug</v>
      </c>
      <c r="M128" s="8">
        <f>IF(Sales[[#This Row],[Profit]]&gt;0,Sales[[#This Row],[Profit]],0)</f>
        <v>0</v>
      </c>
      <c r="N128" s="8">
        <f>IF(Sales[[#This Row],[Profit]]&lt;0,Sales[[#This Row],[Profit]],0)</f>
        <v>-9</v>
      </c>
    </row>
    <row r="129" spans="1:14" x14ac:dyDescent="0.3">
      <c r="A129" t="s">
        <v>148</v>
      </c>
      <c r="B129" s="6">
        <v>877</v>
      </c>
      <c r="C129" s="6">
        <v>395</v>
      </c>
      <c r="D129">
        <v>2</v>
      </c>
      <c r="E129" t="s">
        <v>12</v>
      </c>
      <c r="F129" t="s">
        <v>16</v>
      </c>
      <c r="G129" t="s">
        <v>19</v>
      </c>
      <c r="H129" s="3">
        <f>INDEX(Orders!$A$1:$G$501,MATCH($A129,Orders!$A$1:$A$501,0),MATCH(H$1,Orders!$A$1:$G$1,0))</f>
        <v>43412</v>
      </c>
      <c r="I129" s="3" t="str">
        <f>INDEX(Orders!$A$1:$G$501,MATCH($A129,Orders!$A$1:$A$501,0),MATCH(I$1,Orders!$A$1:$G$1,0))</f>
        <v>Harsh</v>
      </c>
      <c r="J129" s="3" t="str">
        <f>INDEX(Orders!$A$1:$G$501,MATCH($A129,Orders!$A$1:$A$501,0),MATCH(J$1,Orders!$A$1:$G$1,0))</f>
        <v>Madhya Pradesh</v>
      </c>
      <c r="K129" s="3" t="str">
        <f>INDEX(Orders!$A$1:$G$501,MATCH($A129,Orders!$A$1:$A$501,0),MATCH(K$1,Orders!$A$1:$G$1,0))</f>
        <v>Bhopal</v>
      </c>
      <c r="L129" s="1" t="str">
        <f t="shared" si="1"/>
        <v>Nov</v>
      </c>
      <c r="M129" s="8">
        <f>IF(Sales[[#This Row],[Profit]]&gt;0,Sales[[#This Row],[Profit]],0)</f>
        <v>395</v>
      </c>
      <c r="N129" s="8">
        <f>IF(Sales[[#This Row],[Profit]]&lt;0,Sales[[#This Row],[Profit]],0)</f>
        <v>0</v>
      </c>
    </row>
    <row r="130" spans="1:14" x14ac:dyDescent="0.3">
      <c r="A130" t="s">
        <v>140</v>
      </c>
      <c r="B130" s="6">
        <v>719</v>
      </c>
      <c r="C130" s="6">
        <v>303</v>
      </c>
      <c r="D130">
        <v>6</v>
      </c>
      <c r="E130" t="s">
        <v>12</v>
      </c>
      <c r="F130" t="s">
        <v>13</v>
      </c>
      <c r="G130" t="s">
        <v>10</v>
      </c>
      <c r="H130" s="3">
        <f>INDEX(Orders!$A$1:$G$501,MATCH($A130,Orders!$A$1:$A$501,0),MATCH(H$1,Orders!$A$1:$G$1,0))</f>
        <v>43428</v>
      </c>
      <c r="I130" s="3" t="str">
        <f>INDEX(Orders!$A$1:$G$501,MATCH($A130,Orders!$A$1:$A$501,0),MATCH(I$1,Orders!$A$1:$G$1,0))</f>
        <v>Mrinal</v>
      </c>
      <c r="J130" s="3" t="str">
        <f>INDEX(Orders!$A$1:$G$501,MATCH($A130,Orders!$A$1:$A$501,0),MATCH(J$1,Orders!$A$1:$G$1,0))</f>
        <v>Maharashtra</v>
      </c>
      <c r="K130" s="3" t="str">
        <f>INDEX(Orders!$A$1:$G$501,MATCH($A130,Orders!$A$1:$A$501,0),MATCH(K$1,Orders!$A$1:$G$1,0))</f>
        <v>Mumbai</v>
      </c>
      <c r="L130" s="1" t="str">
        <f t="shared" ref="L130:L193" si="2">TEXT($H130,"mmm")</f>
        <v>Nov</v>
      </c>
      <c r="M130" s="8">
        <f>IF(Sales[[#This Row],[Profit]]&gt;0,Sales[[#This Row],[Profit]],0)</f>
        <v>303</v>
      </c>
      <c r="N130" s="8">
        <f>IF(Sales[[#This Row],[Profit]]&lt;0,Sales[[#This Row],[Profit]],0)</f>
        <v>0</v>
      </c>
    </row>
    <row r="131" spans="1:14" x14ac:dyDescent="0.3">
      <c r="A131" t="s">
        <v>149</v>
      </c>
      <c r="B131" s="6">
        <v>12</v>
      </c>
      <c r="C131" s="6">
        <v>1</v>
      </c>
      <c r="D131">
        <v>2</v>
      </c>
      <c r="E131" t="s">
        <v>23</v>
      </c>
      <c r="F131" t="s">
        <v>30</v>
      </c>
      <c r="G131" t="s">
        <v>10</v>
      </c>
      <c r="H131" s="3">
        <f>INDEX(Orders!$A$1:$G$501,MATCH($A131,Orders!$A$1:$A$501,0),MATCH(H$1,Orders!$A$1:$G$1,0))</f>
        <v>43163</v>
      </c>
      <c r="I131" s="3" t="str">
        <f>INDEX(Orders!$A$1:$G$501,MATCH($A131,Orders!$A$1:$A$501,0),MATCH(I$1,Orders!$A$1:$G$1,0))</f>
        <v>Jahan</v>
      </c>
      <c r="J131" s="3" t="str">
        <f>INDEX(Orders!$A$1:$G$501,MATCH($A131,Orders!$A$1:$A$501,0),MATCH(J$1,Orders!$A$1:$G$1,0))</f>
        <v>Madhya Pradesh</v>
      </c>
      <c r="K131" s="3" t="str">
        <f>INDEX(Orders!$A$1:$G$501,MATCH($A131,Orders!$A$1:$A$501,0),MATCH(K$1,Orders!$A$1:$G$1,0))</f>
        <v>Bhopal</v>
      </c>
      <c r="L131" s="1" t="str">
        <f t="shared" si="2"/>
        <v>Mar</v>
      </c>
      <c r="M131" s="8">
        <f>IF(Sales[[#This Row],[Profit]]&gt;0,Sales[[#This Row],[Profit]],0)</f>
        <v>1</v>
      </c>
      <c r="N131" s="8">
        <f>IF(Sales[[#This Row],[Profit]]&lt;0,Sales[[#This Row],[Profit]],0)</f>
        <v>0</v>
      </c>
    </row>
    <row r="132" spans="1:14" x14ac:dyDescent="0.3">
      <c r="A132" t="s">
        <v>150</v>
      </c>
      <c r="B132" s="6">
        <v>714</v>
      </c>
      <c r="C132" s="6">
        <v>56</v>
      </c>
      <c r="D132">
        <v>4</v>
      </c>
      <c r="E132" t="s">
        <v>23</v>
      </c>
      <c r="F132" t="s">
        <v>26</v>
      </c>
      <c r="G132" t="s">
        <v>10</v>
      </c>
      <c r="H132" s="3">
        <f>INDEX(Orders!$A$1:$G$501,MATCH($A132,Orders!$A$1:$A$501,0),MATCH(H$1,Orders!$A$1:$G$1,0))</f>
        <v>43267</v>
      </c>
      <c r="I132" s="3" t="str">
        <f>INDEX(Orders!$A$1:$G$501,MATCH($A132,Orders!$A$1:$A$501,0),MATCH(I$1,Orders!$A$1:$G$1,0))</f>
        <v>Akancha</v>
      </c>
      <c r="J132" s="3" t="str">
        <f>INDEX(Orders!$A$1:$G$501,MATCH($A132,Orders!$A$1:$A$501,0),MATCH(J$1,Orders!$A$1:$G$1,0))</f>
        <v>Maharashtra</v>
      </c>
      <c r="K132" s="3" t="str">
        <f>INDEX(Orders!$A$1:$G$501,MATCH($A132,Orders!$A$1:$A$501,0),MATCH(K$1,Orders!$A$1:$G$1,0))</f>
        <v>Mumbai</v>
      </c>
      <c r="L132" s="1" t="str">
        <f t="shared" si="2"/>
        <v>Jun</v>
      </c>
      <c r="M132" s="8">
        <f>IF(Sales[[#This Row],[Profit]]&gt;0,Sales[[#This Row],[Profit]],0)</f>
        <v>56</v>
      </c>
      <c r="N132" s="8">
        <f>IF(Sales[[#This Row],[Profit]]&lt;0,Sales[[#This Row],[Profit]],0)</f>
        <v>0</v>
      </c>
    </row>
    <row r="133" spans="1:14" x14ac:dyDescent="0.3">
      <c r="A133" t="s">
        <v>151</v>
      </c>
      <c r="B133" s="6">
        <v>50</v>
      </c>
      <c r="C133" s="6">
        <v>-15</v>
      </c>
      <c r="D133">
        <v>4</v>
      </c>
      <c r="E133" t="s">
        <v>23</v>
      </c>
      <c r="F133" t="s">
        <v>63</v>
      </c>
      <c r="G133" t="s">
        <v>10</v>
      </c>
      <c r="H133" s="3">
        <f>INDEX(Orders!$A$1:$G$501,MATCH($A133,Orders!$A$1:$A$501,0),MATCH(H$1,Orders!$A$1:$G$1,0))</f>
        <v>43255</v>
      </c>
      <c r="I133" s="3" t="str">
        <f>INDEX(Orders!$A$1:$G$501,MATCH($A133,Orders!$A$1:$A$501,0),MATCH(I$1,Orders!$A$1:$G$1,0))</f>
        <v>Sonakshi</v>
      </c>
      <c r="J133" s="3" t="str">
        <f>INDEX(Orders!$A$1:$G$501,MATCH($A133,Orders!$A$1:$A$501,0),MATCH(J$1,Orders!$A$1:$G$1,0))</f>
        <v>Jammu and Kashmir</v>
      </c>
      <c r="K133" s="3" t="str">
        <f>INDEX(Orders!$A$1:$G$501,MATCH($A133,Orders!$A$1:$A$501,0),MATCH(K$1,Orders!$A$1:$G$1,0))</f>
        <v>Kashmir</v>
      </c>
      <c r="L133" s="1" t="str">
        <f t="shared" si="2"/>
        <v>Jun</v>
      </c>
      <c r="M133" s="8">
        <f>IF(Sales[[#This Row],[Profit]]&gt;0,Sales[[#This Row],[Profit]],0)</f>
        <v>0</v>
      </c>
      <c r="N133" s="8">
        <f>IF(Sales[[#This Row],[Profit]]&lt;0,Sales[[#This Row],[Profit]],0)</f>
        <v>-15</v>
      </c>
    </row>
    <row r="134" spans="1:14" x14ac:dyDescent="0.3">
      <c r="A134" t="s">
        <v>152</v>
      </c>
      <c r="B134" s="6">
        <v>709</v>
      </c>
      <c r="C134" s="6">
        <v>-100</v>
      </c>
      <c r="D134">
        <v>5</v>
      </c>
      <c r="E134" t="s">
        <v>8</v>
      </c>
      <c r="F134" t="s">
        <v>21</v>
      </c>
      <c r="G134" t="s">
        <v>10</v>
      </c>
      <c r="H134" s="3">
        <f>INDEX(Orders!$A$1:$G$501,MATCH($A134,Orders!$A$1:$A$501,0),MATCH(H$1,Orders!$A$1:$G$1,0))</f>
        <v>43107</v>
      </c>
      <c r="I134" s="3" t="str">
        <f>INDEX(Orders!$A$1:$G$501,MATCH($A134,Orders!$A$1:$A$501,0),MATCH(I$1,Orders!$A$1:$G$1,0))</f>
        <v>Kishwar</v>
      </c>
      <c r="J134" s="3" t="str">
        <f>INDEX(Orders!$A$1:$G$501,MATCH($A134,Orders!$A$1:$A$501,0),MATCH(J$1,Orders!$A$1:$G$1,0))</f>
        <v>Madhya Pradesh</v>
      </c>
      <c r="K134" s="3" t="str">
        <f>INDEX(Orders!$A$1:$G$501,MATCH($A134,Orders!$A$1:$A$501,0),MATCH(K$1,Orders!$A$1:$G$1,0))</f>
        <v>Indore</v>
      </c>
      <c r="L134" s="1" t="str">
        <f t="shared" si="2"/>
        <v>Jan</v>
      </c>
      <c r="M134" s="8">
        <f>IF(Sales[[#This Row],[Profit]]&gt;0,Sales[[#This Row],[Profit]],0)</f>
        <v>0</v>
      </c>
      <c r="N134" s="8">
        <f>IF(Sales[[#This Row],[Profit]]&lt;0,Sales[[#This Row],[Profit]],0)</f>
        <v>-100</v>
      </c>
    </row>
    <row r="135" spans="1:14" x14ac:dyDescent="0.3">
      <c r="A135" t="s">
        <v>153</v>
      </c>
      <c r="B135" s="6">
        <v>21</v>
      </c>
      <c r="C135" s="6">
        <v>-12</v>
      </c>
      <c r="D135">
        <v>3</v>
      </c>
      <c r="E135" t="s">
        <v>23</v>
      </c>
      <c r="F135" t="s">
        <v>30</v>
      </c>
      <c r="G135" t="s">
        <v>82</v>
      </c>
      <c r="H135" s="3">
        <f>INDEX(Orders!$A$1:$G$501,MATCH($A135,Orders!$A$1:$A$501,0),MATCH(H$1,Orders!$A$1:$G$1,0))</f>
        <v>43148</v>
      </c>
      <c r="I135" s="3" t="str">
        <f>INDEX(Orders!$A$1:$G$501,MATCH($A135,Orders!$A$1:$A$501,0),MATCH(I$1,Orders!$A$1:$G$1,0))</f>
        <v>Anita</v>
      </c>
      <c r="J135" s="3" t="str">
        <f>INDEX(Orders!$A$1:$G$501,MATCH($A135,Orders!$A$1:$A$501,0),MATCH(J$1,Orders!$A$1:$G$1,0))</f>
        <v xml:space="preserve">Kerala </v>
      </c>
      <c r="K135" s="3" t="str">
        <f>INDEX(Orders!$A$1:$G$501,MATCH($A135,Orders!$A$1:$A$501,0),MATCH(K$1,Orders!$A$1:$G$1,0))</f>
        <v>Thiruvananthapuram</v>
      </c>
      <c r="L135" s="1" t="str">
        <f t="shared" si="2"/>
        <v>Feb</v>
      </c>
      <c r="M135" s="8">
        <f>IF(Sales[[#This Row],[Profit]]&gt;0,Sales[[#This Row],[Profit]],0)</f>
        <v>0</v>
      </c>
      <c r="N135" s="8">
        <f>IF(Sales[[#This Row],[Profit]]&lt;0,Sales[[#This Row],[Profit]],0)</f>
        <v>-12</v>
      </c>
    </row>
    <row r="136" spans="1:14" x14ac:dyDescent="0.3">
      <c r="A136" t="s">
        <v>154</v>
      </c>
      <c r="B136" s="6">
        <v>693</v>
      </c>
      <c r="C136" s="6">
        <v>254</v>
      </c>
      <c r="D136">
        <v>6</v>
      </c>
      <c r="E136" t="s">
        <v>23</v>
      </c>
      <c r="F136" t="s">
        <v>26</v>
      </c>
      <c r="G136" t="s">
        <v>10</v>
      </c>
      <c r="H136" s="3">
        <f>INDEX(Orders!$A$1:$G$501,MATCH($A136,Orders!$A$1:$A$501,0),MATCH(H$1,Orders!$A$1:$G$1,0))</f>
        <v>43400</v>
      </c>
      <c r="I136" s="3" t="str">
        <f>INDEX(Orders!$A$1:$G$501,MATCH($A136,Orders!$A$1:$A$501,0),MATCH(I$1,Orders!$A$1:$G$1,0))</f>
        <v>Mahima</v>
      </c>
      <c r="J136" s="3" t="str">
        <f>INDEX(Orders!$A$1:$G$501,MATCH($A136,Orders!$A$1:$A$501,0),MATCH(J$1,Orders!$A$1:$G$1,0))</f>
        <v>Sikkim</v>
      </c>
      <c r="K136" s="3" t="str">
        <f>INDEX(Orders!$A$1:$G$501,MATCH($A136,Orders!$A$1:$A$501,0),MATCH(K$1,Orders!$A$1:$G$1,0))</f>
        <v>Gangtok</v>
      </c>
      <c r="L136" s="1" t="str">
        <f t="shared" si="2"/>
        <v>Oct</v>
      </c>
      <c r="M136" s="8">
        <f>IF(Sales[[#This Row],[Profit]]&gt;0,Sales[[#This Row],[Profit]],0)</f>
        <v>254</v>
      </c>
      <c r="N136" s="8">
        <f>IF(Sales[[#This Row],[Profit]]&lt;0,Sales[[#This Row],[Profit]],0)</f>
        <v>0</v>
      </c>
    </row>
    <row r="137" spans="1:14" x14ac:dyDescent="0.3">
      <c r="A137" t="s">
        <v>111</v>
      </c>
      <c r="B137" s="6">
        <v>24</v>
      </c>
      <c r="C137" s="6">
        <v>1</v>
      </c>
      <c r="D137">
        <v>4</v>
      </c>
      <c r="E137" t="s">
        <v>23</v>
      </c>
      <c r="F137" t="s">
        <v>30</v>
      </c>
      <c r="G137" t="s">
        <v>10</v>
      </c>
      <c r="H137" s="3">
        <f>INDEX(Orders!$A$1:$G$501,MATCH($A137,Orders!$A$1:$A$501,0),MATCH(H$1,Orders!$A$1:$G$1,0))</f>
        <v>43231</v>
      </c>
      <c r="I137" s="3" t="str">
        <f>INDEX(Orders!$A$1:$G$501,MATCH($A137,Orders!$A$1:$A$501,0),MATCH(I$1,Orders!$A$1:$G$1,0))</f>
        <v>Abhishek</v>
      </c>
      <c r="J137" s="3" t="str">
        <f>INDEX(Orders!$A$1:$G$501,MATCH($A137,Orders!$A$1:$A$501,0),MATCH(J$1,Orders!$A$1:$G$1,0))</f>
        <v>Goa</v>
      </c>
      <c r="K137" s="3" t="str">
        <f>INDEX(Orders!$A$1:$G$501,MATCH($A137,Orders!$A$1:$A$501,0),MATCH(K$1,Orders!$A$1:$G$1,0))</f>
        <v>Goa</v>
      </c>
      <c r="L137" s="1" t="str">
        <f t="shared" si="2"/>
        <v>May</v>
      </c>
      <c r="M137" s="8">
        <f>IF(Sales[[#This Row],[Profit]]&gt;0,Sales[[#This Row],[Profit]],0)</f>
        <v>1</v>
      </c>
      <c r="N137" s="8">
        <f>IF(Sales[[#This Row],[Profit]]&lt;0,Sales[[#This Row],[Profit]],0)</f>
        <v>0</v>
      </c>
    </row>
    <row r="138" spans="1:14" x14ac:dyDescent="0.3">
      <c r="A138" t="s">
        <v>155</v>
      </c>
      <c r="B138" s="6">
        <v>24</v>
      </c>
      <c r="C138" s="6">
        <v>1</v>
      </c>
      <c r="D138">
        <v>2</v>
      </c>
      <c r="E138" t="s">
        <v>23</v>
      </c>
      <c r="F138" t="s">
        <v>30</v>
      </c>
      <c r="G138" t="s">
        <v>28</v>
      </c>
      <c r="H138" s="3">
        <f>INDEX(Orders!$A$1:$G$501,MATCH($A138,Orders!$A$1:$A$501,0),MATCH(H$1,Orders!$A$1:$G$1,0))</f>
        <v>43245</v>
      </c>
      <c r="I138" s="3" t="str">
        <f>INDEX(Orders!$A$1:$G$501,MATCH($A138,Orders!$A$1:$A$501,0),MATCH(I$1,Orders!$A$1:$G$1,0))</f>
        <v>Charika</v>
      </c>
      <c r="J138" s="3" t="str">
        <f>INDEX(Orders!$A$1:$G$501,MATCH($A138,Orders!$A$1:$A$501,0),MATCH(J$1,Orders!$A$1:$G$1,0))</f>
        <v>Goa</v>
      </c>
      <c r="K138" s="3" t="str">
        <f>INDEX(Orders!$A$1:$G$501,MATCH($A138,Orders!$A$1:$A$501,0),MATCH(K$1,Orders!$A$1:$G$1,0))</f>
        <v>Goa</v>
      </c>
      <c r="L138" s="1" t="str">
        <f t="shared" si="2"/>
        <v>May</v>
      </c>
      <c r="M138" s="8">
        <f>IF(Sales[[#This Row],[Profit]]&gt;0,Sales[[#This Row],[Profit]],0)</f>
        <v>1</v>
      </c>
      <c r="N138" s="8">
        <f>IF(Sales[[#This Row],[Profit]]&lt;0,Sales[[#This Row],[Profit]],0)</f>
        <v>0</v>
      </c>
    </row>
    <row r="139" spans="1:14" x14ac:dyDescent="0.3">
      <c r="A139" t="s">
        <v>113</v>
      </c>
      <c r="B139" s="6">
        <v>24</v>
      </c>
      <c r="C139" s="6">
        <v>1</v>
      </c>
      <c r="D139">
        <v>2</v>
      </c>
      <c r="E139" t="s">
        <v>23</v>
      </c>
      <c r="F139" t="s">
        <v>30</v>
      </c>
      <c r="G139" t="s">
        <v>10</v>
      </c>
      <c r="H139" s="3">
        <f>INDEX(Orders!$A$1:$G$501,MATCH($A139,Orders!$A$1:$A$501,0),MATCH(H$1,Orders!$A$1:$G$1,0))</f>
        <v>43292</v>
      </c>
      <c r="I139" s="3" t="str">
        <f>INDEX(Orders!$A$1:$G$501,MATCH($A139,Orders!$A$1:$A$501,0),MATCH(I$1,Orders!$A$1:$G$1,0))</f>
        <v>Soumyabrata</v>
      </c>
      <c r="J139" s="3" t="str">
        <f>INDEX(Orders!$A$1:$G$501,MATCH($A139,Orders!$A$1:$A$501,0),MATCH(J$1,Orders!$A$1:$G$1,0))</f>
        <v>Andhra Pradesh</v>
      </c>
      <c r="K139" s="3" t="str">
        <f>INDEX(Orders!$A$1:$G$501,MATCH($A139,Orders!$A$1:$A$501,0),MATCH(K$1,Orders!$A$1:$G$1,0))</f>
        <v>Hyderabad</v>
      </c>
      <c r="L139" s="1" t="str">
        <f t="shared" si="2"/>
        <v>Jul</v>
      </c>
      <c r="M139" s="8">
        <f>IF(Sales[[#This Row],[Profit]]&gt;0,Sales[[#This Row],[Profit]],0)</f>
        <v>1</v>
      </c>
      <c r="N139" s="8">
        <f>IF(Sales[[#This Row],[Profit]]&lt;0,Sales[[#This Row],[Profit]],0)</f>
        <v>0</v>
      </c>
    </row>
    <row r="140" spans="1:14" x14ac:dyDescent="0.3">
      <c r="A140" t="s">
        <v>156</v>
      </c>
      <c r="B140" s="6">
        <v>21</v>
      </c>
      <c r="C140" s="6">
        <v>10</v>
      </c>
      <c r="D140">
        <v>1</v>
      </c>
      <c r="E140" t="s">
        <v>23</v>
      </c>
      <c r="F140" t="s">
        <v>81</v>
      </c>
      <c r="G140" t="s">
        <v>82</v>
      </c>
      <c r="H140" s="3">
        <f>INDEX(Orders!$A$1:$G$501,MATCH($A140,Orders!$A$1:$A$501,0),MATCH(H$1,Orders!$A$1:$G$1,0))</f>
        <v>43151</v>
      </c>
      <c r="I140" s="3" t="str">
        <f>INDEX(Orders!$A$1:$G$501,MATCH($A140,Orders!$A$1:$A$501,0),MATCH(I$1,Orders!$A$1:$G$1,0))</f>
        <v>Ramesh</v>
      </c>
      <c r="J140" s="3" t="str">
        <f>INDEX(Orders!$A$1:$G$501,MATCH($A140,Orders!$A$1:$A$501,0),MATCH(J$1,Orders!$A$1:$G$1,0))</f>
        <v>Gujarat</v>
      </c>
      <c r="K140" s="3" t="str">
        <f>INDEX(Orders!$A$1:$G$501,MATCH($A140,Orders!$A$1:$A$501,0),MATCH(K$1,Orders!$A$1:$G$1,0))</f>
        <v>Ahmedabad</v>
      </c>
      <c r="L140" s="1" t="str">
        <f t="shared" si="2"/>
        <v>Feb</v>
      </c>
      <c r="M140" s="8">
        <f>IF(Sales[[#This Row],[Profit]]&gt;0,Sales[[#This Row],[Profit]],0)</f>
        <v>10</v>
      </c>
      <c r="N140" s="8">
        <f>IF(Sales[[#This Row],[Profit]]&lt;0,Sales[[#This Row],[Profit]],0)</f>
        <v>0</v>
      </c>
    </row>
    <row r="141" spans="1:14" x14ac:dyDescent="0.3">
      <c r="A141" t="s">
        <v>157</v>
      </c>
      <c r="B141" s="6">
        <v>681</v>
      </c>
      <c r="C141" s="6">
        <v>259</v>
      </c>
      <c r="D141">
        <v>4</v>
      </c>
      <c r="E141" t="s">
        <v>12</v>
      </c>
      <c r="F141" t="s">
        <v>13</v>
      </c>
      <c r="G141" t="s">
        <v>10</v>
      </c>
      <c r="H141" s="3">
        <f>INDEX(Orders!$A$1:$G$501,MATCH($A141,Orders!$A$1:$A$501,0),MATCH(H$1,Orders!$A$1:$G$1,0))</f>
        <v>43118</v>
      </c>
      <c r="I141" s="3" t="str">
        <f>INDEX(Orders!$A$1:$G$501,MATCH($A141,Orders!$A$1:$A$501,0),MATCH(I$1,Orders!$A$1:$G$1,0))</f>
        <v>Muskan</v>
      </c>
      <c r="J141" s="3" t="str">
        <f>INDEX(Orders!$A$1:$G$501,MATCH($A141,Orders!$A$1:$A$501,0),MATCH(J$1,Orders!$A$1:$G$1,0))</f>
        <v>Madhya Pradesh</v>
      </c>
      <c r="K141" s="3" t="str">
        <f>INDEX(Orders!$A$1:$G$501,MATCH($A141,Orders!$A$1:$A$501,0),MATCH(K$1,Orders!$A$1:$G$1,0))</f>
        <v>Indore</v>
      </c>
      <c r="L141" s="1" t="str">
        <f t="shared" si="2"/>
        <v>Jan</v>
      </c>
      <c r="M141" s="8">
        <f>IF(Sales[[#This Row],[Profit]]&gt;0,Sales[[#This Row],[Profit]],0)</f>
        <v>259</v>
      </c>
      <c r="N141" s="8">
        <f>IF(Sales[[#This Row],[Profit]]&lt;0,Sales[[#This Row],[Profit]],0)</f>
        <v>0</v>
      </c>
    </row>
    <row r="142" spans="1:14" x14ac:dyDescent="0.3">
      <c r="A142" t="s">
        <v>158</v>
      </c>
      <c r="B142" s="6">
        <v>674</v>
      </c>
      <c r="C142" s="6">
        <v>-187</v>
      </c>
      <c r="D142">
        <v>2</v>
      </c>
      <c r="E142" t="s">
        <v>12</v>
      </c>
      <c r="F142" t="s">
        <v>45</v>
      </c>
      <c r="G142" t="s">
        <v>10</v>
      </c>
      <c r="H142" s="3">
        <f>INDEX(Orders!$A$1:$G$501,MATCH($A142,Orders!$A$1:$A$501,0),MATCH(H$1,Orders!$A$1:$G$1,0))</f>
        <v>43106</v>
      </c>
      <c r="I142" s="3" t="str">
        <f>INDEX(Orders!$A$1:$G$501,MATCH($A142,Orders!$A$1:$A$501,0),MATCH(I$1,Orders!$A$1:$G$1,0))</f>
        <v>Chandni</v>
      </c>
      <c r="J142" s="3" t="str">
        <f>INDEX(Orders!$A$1:$G$501,MATCH($A142,Orders!$A$1:$A$501,0),MATCH(J$1,Orders!$A$1:$G$1,0))</f>
        <v>Rajasthan</v>
      </c>
      <c r="K142" s="3" t="str">
        <f>INDEX(Orders!$A$1:$G$501,MATCH($A142,Orders!$A$1:$A$501,0),MATCH(K$1,Orders!$A$1:$G$1,0))</f>
        <v>Jaipur</v>
      </c>
      <c r="L142" s="1" t="str">
        <f t="shared" si="2"/>
        <v>Jan</v>
      </c>
      <c r="M142" s="8">
        <f>IF(Sales[[#This Row],[Profit]]&gt;0,Sales[[#This Row],[Profit]],0)</f>
        <v>0</v>
      </c>
      <c r="N142" s="8">
        <f>IF(Sales[[#This Row],[Profit]]&lt;0,Sales[[#This Row],[Profit]],0)</f>
        <v>-187</v>
      </c>
    </row>
    <row r="143" spans="1:14" x14ac:dyDescent="0.3">
      <c r="A143" t="s">
        <v>61</v>
      </c>
      <c r="B143" s="6">
        <v>671</v>
      </c>
      <c r="C143" s="6">
        <v>-309</v>
      </c>
      <c r="D143">
        <v>5</v>
      </c>
      <c r="E143" t="s">
        <v>8</v>
      </c>
      <c r="F143" t="s">
        <v>9</v>
      </c>
      <c r="G143" t="s">
        <v>10</v>
      </c>
      <c r="H143" s="3">
        <f>INDEX(Orders!$A$1:$G$501,MATCH($A143,Orders!$A$1:$A$501,0),MATCH(H$1,Orders!$A$1:$G$1,0))</f>
        <v>43187</v>
      </c>
      <c r="I143" s="3" t="str">
        <f>INDEX(Orders!$A$1:$G$501,MATCH($A143,Orders!$A$1:$A$501,0),MATCH(I$1,Orders!$A$1:$G$1,0))</f>
        <v>Vini</v>
      </c>
      <c r="J143" s="3" t="str">
        <f>INDEX(Orders!$A$1:$G$501,MATCH($A143,Orders!$A$1:$A$501,0),MATCH(J$1,Orders!$A$1:$G$1,0))</f>
        <v>Karnataka</v>
      </c>
      <c r="K143" s="3" t="str">
        <f>INDEX(Orders!$A$1:$G$501,MATCH($A143,Orders!$A$1:$A$501,0),MATCH(K$1,Orders!$A$1:$G$1,0))</f>
        <v>Bangalore</v>
      </c>
      <c r="L143" s="1" t="str">
        <f t="shared" si="2"/>
        <v>Mar</v>
      </c>
      <c r="M143" s="8">
        <f>IF(Sales[[#This Row],[Profit]]&gt;0,Sales[[#This Row],[Profit]],0)</f>
        <v>0</v>
      </c>
      <c r="N143" s="8">
        <f>IF(Sales[[#This Row],[Profit]]&lt;0,Sales[[#This Row],[Profit]],0)</f>
        <v>-309</v>
      </c>
    </row>
    <row r="144" spans="1:14" x14ac:dyDescent="0.3">
      <c r="A144" t="s">
        <v>159</v>
      </c>
      <c r="B144" s="6">
        <v>646</v>
      </c>
      <c r="C144" s="6">
        <v>-213</v>
      </c>
      <c r="D144">
        <v>3</v>
      </c>
      <c r="E144" t="s">
        <v>8</v>
      </c>
      <c r="F144" t="s">
        <v>9</v>
      </c>
      <c r="G144" t="s">
        <v>10</v>
      </c>
      <c r="H144" s="3">
        <f>INDEX(Orders!$A$1:$G$501,MATCH($A144,Orders!$A$1:$A$501,0),MATCH(H$1,Orders!$A$1:$G$1,0))</f>
        <v>43143</v>
      </c>
      <c r="I144" s="3" t="str">
        <f>INDEX(Orders!$A$1:$G$501,MATCH($A144,Orders!$A$1:$A$501,0),MATCH(I$1,Orders!$A$1:$G$1,0))</f>
        <v>Rohan</v>
      </c>
      <c r="J144" s="3" t="str">
        <f>INDEX(Orders!$A$1:$G$501,MATCH($A144,Orders!$A$1:$A$501,0),MATCH(J$1,Orders!$A$1:$G$1,0))</f>
        <v>Punjab</v>
      </c>
      <c r="K144" s="3" t="str">
        <f>INDEX(Orders!$A$1:$G$501,MATCH($A144,Orders!$A$1:$A$501,0),MATCH(K$1,Orders!$A$1:$G$1,0))</f>
        <v>Amritsar</v>
      </c>
      <c r="L144" s="1" t="str">
        <f t="shared" si="2"/>
        <v>Feb</v>
      </c>
      <c r="M144" s="8">
        <f>IF(Sales[[#This Row],[Profit]]&gt;0,Sales[[#This Row],[Profit]],0)</f>
        <v>0</v>
      </c>
      <c r="N144" s="8">
        <f>IF(Sales[[#This Row],[Profit]]&lt;0,Sales[[#This Row],[Profit]],0)</f>
        <v>-213</v>
      </c>
    </row>
    <row r="145" spans="1:14" x14ac:dyDescent="0.3">
      <c r="A145" t="s">
        <v>160</v>
      </c>
      <c r="B145" s="6">
        <v>40</v>
      </c>
      <c r="C145" s="6">
        <v>15</v>
      </c>
      <c r="D145">
        <v>1</v>
      </c>
      <c r="E145" t="s">
        <v>23</v>
      </c>
      <c r="F145" t="s">
        <v>32</v>
      </c>
      <c r="G145" t="s">
        <v>10</v>
      </c>
      <c r="H145" s="3">
        <f>INDEX(Orders!$A$1:$G$501,MATCH($A145,Orders!$A$1:$A$501,0),MATCH(H$1,Orders!$A$1:$G$1,0))</f>
        <v>43449</v>
      </c>
      <c r="I145" s="3" t="str">
        <f>INDEX(Orders!$A$1:$G$501,MATCH($A145,Orders!$A$1:$A$501,0),MATCH(I$1,Orders!$A$1:$G$1,0))</f>
        <v>Phalguni</v>
      </c>
      <c r="J145" s="3" t="str">
        <f>INDEX(Orders!$A$1:$G$501,MATCH($A145,Orders!$A$1:$A$501,0),MATCH(J$1,Orders!$A$1:$G$1,0))</f>
        <v>Madhya Pradesh</v>
      </c>
      <c r="K145" s="3" t="str">
        <f>INDEX(Orders!$A$1:$G$501,MATCH($A145,Orders!$A$1:$A$501,0),MATCH(K$1,Orders!$A$1:$G$1,0))</f>
        <v>Bhopal</v>
      </c>
      <c r="L145" s="1" t="str">
        <f t="shared" si="2"/>
        <v>Dec</v>
      </c>
      <c r="M145" s="8">
        <f>IF(Sales[[#This Row],[Profit]]&gt;0,Sales[[#This Row],[Profit]],0)</f>
        <v>15</v>
      </c>
      <c r="N145" s="8">
        <f>IF(Sales[[#This Row],[Profit]]&lt;0,Sales[[#This Row],[Profit]],0)</f>
        <v>0</v>
      </c>
    </row>
    <row r="146" spans="1:14" x14ac:dyDescent="0.3">
      <c r="A146" t="s">
        <v>161</v>
      </c>
      <c r="B146" s="6">
        <v>24</v>
      </c>
      <c r="C146" s="6">
        <v>-2</v>
      </c>
      <c r="D146">
        <v>2</v>
      </c>
      <c r="E146" t="s">
        <v>23</v>
      </c>
      <c r="F146" t="s">
        <v>81</v>
      </c>
      <c r="G146" t="s">
        <v>10</v>
      </c>
      <c r="H146" s="3">
        <f>INDEX(Orders!$A$1:$G$501,MATCH($A146,Orders!$A$1:$A$501,0),MATCH(H$1,Orders!$A$1:$G$1,0))</f>
        <v>43237</v>
      </c>
      <c r="I146" s="3" t="str">
        <f>INDEX(Orders!$A$1:$G$501,MATCH($A146,Orders!$A$1:$A$501,0),MATCH(I$1,Orders!$A$1:$G$1,0))</f>
        <v>Sweta</v>
      </c>
      <c r="J146" s="3" t="str">
        <f>INDEX(Orders!$A$1:$G$501,MATCH($A146,Orders!$A$1:$A$501,0),MATCH(J$1,Orders!$A$1:$G$1,0))</f>
        <v>Maharashtra</v>
      </c>
      <c r="K146" s="3" t="str">
        <f>INDEX(Orders!$A$1:$G$501,MATCH($A146,Orders!$A$1:$A$501,0),MATCH(K$1,Orders!$A$1:$G$1,0))</f>
        <v>Mumbai</v>
      </c>
      <c r="L146" s="1" t="str">
        <f t="shared" si="2"/>
        <v>May</v>
      </c>
      <c r="M146" s="8">
        <f>IF(Sales[[#This Row],[Profit]]&gt;0,Sales[[#This Row],[Profit]],0)</f>
        <v>0</v>
      </c>
      <c r="N146" s="8">
        <f>IF(Sales[[#This Row],[Profit]]&lt;0,Sales[[#This Row],[Profit]],0)</f>
        <v>-2</v>
      </c>
    </row>
    <row r="147" spans="1:14" x14ac:dyDescent="0.3">
      <c r="A147" t="s">
        <v>46</v>
      </c>
      <c r="B147" s="6">
        <v>644</v>
      </c>
      <c r="C147" s="6">
        <v>167</v>
      </c>
      <c r="D147">
        <v>2</v>
      </c>
      <c r="E147" t="s">
        <v>8</v>
      </c>
      <c r="F147" t="s">
        <v>18</v>
      </c>
      <c r="G147" t="s">
        <v>10</v>
      </c>
      <c r="H147" s="3">
        <f>INDEX(Orders!$A$1:$G$501,MATCH($A147,Orders!$A$1:$A$501,0),MATCH(H$1,Orders!$A$1:$G$1,0))</f>
        <v>43113</v>
      </c>
      <c r="I147" s="3" t="str">
        <f>INDEX(Orders!$A$1:$G$501,MATCH($A147,Orders!$A$1:$A$501,0),MATCH(I$1,Orders!$A$1:$G$1,0))</f>
        <v>Shruti</v>
      </c>
      <c r="J147" s="3" t="str">
        <f>INDEX(Orders!$A$1:$G$501,MATCH($A147,Orders!$A$1:$A$501,0),MATCH(J$1,Orders!$A$1:$G$1,0))</f>
        <v>Madhya Pradesh</v>
      </c>
      <c r="K147" s="3" t="str">
        <f>INDEX(Orders!$A$1:$G$501,MATCH($A147,Orders!$A$1:$A$501,0),MATCH(K$1,Orders!$A$1:$G$1,0))</f>
        <v>Indore</v>
      </c>
      <c r="L147" s="1" t="str">
        <f t="shared" si="2"/>
        <v>Jan</v>
      </c>
      <c r="M147" s="8">
        <f>IF(Sales[[#This Row],[Profit]]&gt;0,Sales[[#This Row],[Profit]],0)</f>
        <v>167</v>
      </c>
      <c r="N147" s="8">
        <f>IF(Sales[[#This Row],[Profit]]&lt;0,Sales[[#This Row],[Profit]],0)</f>
        <v>0</v>
      </c>
    </row>
    <row r="148" spans="1:14" x14ac:dyDescent="0.3">
      <c r="A148" t="s">
        <v>162</v>
      </c>
      <c r="B148" s="6">
        <v>643</v>
      </c>
      <c r="C148" s="6">
        <v>225</v>
      </c>
      <c r="D148">
        <v>2</v>
      </c>
      <c r="E148" t="s">
        <v>8</v>
      </c>
      <c r="F148" t="s">
        <v>18</v>
      </c>
      <c r="G148" t="s">
        <v>10</v>
      </c>
      <c r="H148" s="3">
        <f>INDEX(Orders!$A$1:$G$501,MATCH($A148,Orders!$A$1:$A$501,0),MATCH(H$1,Orders!$A$1:$G$1,0))</f>
        <v>43170</v>
      </c>
      <c r="I148" s="3" t="str">
        <f>INDEX(Orders!$A$1:$G$501,MATCH($A148,Orders!$A$1:$A$501,0),MATCH(I$1,Orders!$A$1:$G$1,0))</f>
        <v>Aniket</v>
      </c>
      <c r="J148" s="3" t="str">
        <f>INDEX(Orders!$A$1:$G$501,MATCH($A148,Orders!$A$1:$A$501,0),MATCH(J$1,Orders!$A$1:$G$1,0))</f>
        <v>Haryana</v>
      </c>
      <c r="K148" s="3" t="str">
        <f>INDEX(Orders!$A$1:$G$501,MATCH($A148,Orders!$A$1:$A$501,0),MATCH(K$1,Orders!$A$1:$G$1,0))</f>
        <v>Chandigarh</v>
      </c>
      <c r="L148" s="1" t="str">
        <f t="shared" si="2"/>
        <v>Mar</v>
      </c>
      <c r="M148" s="8">
        <f>IF(Sales[[#This Row],[Profit]]&gt;0,Sales[[#This Row],[Profit]],0)</f>
        <v>225</v>
      </c>
      <c r="N148" s="8">
        <f>IF(Sales[[#This Row],[Profit]]&lt;0,Sales[[#This Row],[Profit]],0)</f>
        <v>0</v>
      </c>
    </row>
    <row r="149" spans="1:14" x14ac:dyDescent="0.3">
      <c r="A149" t="s">
        <v>163</v>
      </c>
      <c r="B149" s="6">
        <v>632</v>
      </c>
      <c r="C149" s="6">
        <v>-316</v>
      </c>
      <c r="D149">
        <v>6</v>
      </c>
      <c r="E149" t="s">
        <v>23</v>
      </c>
      <c r="F149" t="s">
        <v>26</v>
      </c>
      <c r="G149" t="s">
        <v>10</v>
      </c>
      <c r="H149" s="3">
        <f>INDEX(Orders!$A$1:$G$501,MATCH($A149,Orders!$A$1:$A$501,0),MATCH(H$1,Orders!$A$1:$G$1,0))</f>
        <v>43367</v>
      </c>
      <c r="I149" s="3" t="str">
        <f>INDEX(Orders!$A$1:$G$501,MATCH($A149,Orders!$A$1:$A$501,0),MATCH(I$1,Orders!$A$1:$G$1,0))</f>
        <v>Sukrith</v>
      </c>
      <c r="J149" s="3" t="str">
        <f>INDEX(Orders!$A$1:$G$501,MATCH($A149,Orders!$A$1:$A$501,0),MATCH(J$1,Orders!$A$1:$G$1,0))</f>
        <v>Maharashtra</v>
      </c>
      <c r="K149" s="3" t="str">
        <f>INDEX(Orders!$A$1:$G$501,MATCH($A149,Orders!$A$1:$A$501,0),MATCH(K$1,Orders!$A$1:$G$1,0))</f>
        <v>Mumbai</v>
      </c>
      <c r="L149" s="1" t="str">
        <f t="shared" si="2"/>
        <v>Sep</v>
      </c>
      <c r="M149" s="8">
        <f>IF(Sales[[#This Row],[Profit]]&gt;0,Sales[[#This Row],[Profit]],0)</f>
        <v>0</v>
      </c>
      <c r="N149" s="8">
        <f>IF(Sales[[#This Row],[Profit]]&lt;0,Sales[[#This Row],[Profit]],0)</f>
        <v>-316</v>
      </c>
    </row>
    <row r="150" spans="1:14" x14ac:dyDescent="0.3">
      <c r="A150" t="s">
        <v>112</v>
      </c>
      <c r="B150" s="6">
        <v>632</v>
      </c>
      <c r="C150" s="6">
        <v>316</v>
      </c>
      <c r="D150">
        <v>6</v>
      </c>
      <c r="E150" t="s">
        <v>23</v>
      </c>
      <c r="F150" t="s">
        <v>26</v>
      </c>
      <c r="G150" t="s">
        <v>10</v>
      </c>
      <c r="H150" s="3">
        <f>INDEX(Orders!$A$1:$G$501,MATCH($A150,Orders!$A$1:$A$501,0),MATCH(H$1,Orders!$A$1:$G$1,0))</f>
        <v>43269</v>
      </c>
      <c r="I150" s="3" t="str">
        <f>INDEX(Orders!$A$1:$G$501,MATCH($A150,Orders!$A$1:$A$501,0),MATCH(I$1,Orders!$A$1:$G$1,0))</f>
        <v>Parna</v>
      </c>
      <c r="J150" s="3" t="str">
        <f>INDEX(Orders!$A$1:$G$501,MATCH($A150,Orders!$A$1:$A$501,0),MATCH(J$1,Orders!$A$1:$G$1,0))</f>
        <v>Madhya Pradesh</v>
      </c>
      <c r="K150" s="3" t="str">
        <f>INDEX(Orders!$A$1:$G$501,MATCH($A150,Orders!$A$1:$A$501,0),MATCH(K$1,Orders!$A$1:$G$1,0))</f>
        <v>Bhopal</v>
      </c>
      <c r="L150" s="1" t="str">
        <f t="shared" si="2"/>
        <v>Jun</v>
      </c>
      <c r="M150" s="8">
        <f>IF(Sales[[#This Row],[Profit]]&gt;0,Sales[[#This Row],[Profit]],0)</f>
        <v>316</v>
      </c>
      <c r="N150" s="8">
        <f>IF(Sales[[#This Row],[Profit]]&lt;0,Sales[[#This Row],[Profit]],0)</f>
        <v>0</v>
      </c>
    </row>
    <row r="151" spans="1:14" x14ac:dyDescent="0.3">
      <c r="A151" t="s">
        <v>164</v>
      </c>
      <c r="B151" s="6">
        <v>610</v>
      </c>
      <c r="C151" s="6">
        <v>208</v>
      </c>
      <c r="D151">
        <v>3</v>
      </c>
      <c r="E151" t="s">
        <v>8</v>
      </c>
      <c r="F151" t="s">
        <v>18</v>
      </c>
      <c r="G151" t="s">
        <v>10</v>
      </c>
      <c r="H151" s="3">
        <f>INDEX(Orders!$A$1:$G$501,MATCH($A151,Orders!$A$1:$A$501,0),MATCH(H$1,Orders!$A$1:$G$1,0))</f>
        <v>43161</v>
      </c>
      <c r="I151" s="3" t="str">
        <f>INDEX(Orders!$A$1:$G$501,MATCH($A151,Orders!$A$1:$A$501,0),MATCH(I$1,Orders!$A$1:$G$1,0))</f>
        <v>Madhav</v>
      </c>
      <c r="J151" s="3" t="str">
        <f>INDEX(Orders!$A$1:$G$501,MATCH($A151,Orders!$A$1:$A$501,0),MATCH(J$1,Orders!$A$1:$G$1,0))</f>
        <v>Delhi</v>
      </c>
      <c r="K151" s="3" t="str">
        <f>INDEX(Orders!$A$1:$G$501,MATCH($A151,Orders!$A$1:$A$501,0),MATCH(K$1,Orders!$A$1:$G$1,0))</f>
        <v>Delhi</v>
      </c>
      <c r="L151" s="1" t="str">
        <f t="shared" si="2"/>
        <v>Mar</v>
      </c>
      <c r="M151" s="8">
        <f>IF(Sales[[#This Row],[Profit]]&gt;0,Sales[[#This Row],[Profit]],0)</f>
        <v>208</v>
      </c>
      <c r="N151" s="8">
        <f>IF(Sales[[#This Row],[Profit]]&lt;0,Sales[[#This Row],[Profit]],0)</f>
        <v>0</v>
      </c>
    </row>
    <row r="152" spans="1:14" x14ac:dyDescent="0.3">
      <c r="A152" t="s">
        <v>122</v>
      </c>
      <c r="B152" s="6">
        <v>78</v>
      </c>
      <c r="C152" s="6">
        <v>-28</v>
      </c>
      <c r="D152">
        <v>6</v>
      </c>
      <c r="E152" t="s">
        <v>23</v>
      </c>
      <c r="F152" t="s">
        <v>32</v>
      </c>
      <c r="G152" t="s">
        <v>28</v>
      </c>
      <c r="H152" s="3">
        <f>INDEX(Orders!$A$1:$G$501,MATCH($A152,Orders!$A$1:$A$501,0),MATCH(H$1,Orders!$A$1:$G$1,0))</f>
        <v>43315</v>
      </c>
      <c r="I152" s="3" t="str">
        <f>INDEX(Orders!$A$1:$G$501,MATCH($A152,Orders!$A$1:$A$501,0),MATCH(I$1,Orders!$A$1:$G$1,0))</f>
        <v>Ajay</v>
      </c>
      <c r="J152" s="3" t="str">
        <f>INDEX(Orders!$A$1:$G$501,MATCH($A152,Orders!$A$1:$A$501,0),MATCH(J$1,Orders!$A$1:$G$1,0))</f>
        <v>Karnataka</v>
      </c>
      <c r="K152" s="3" t="str">
        <f>INDEX(Orders!$A$1:$G$501,MATCH($A152,Orders!$A$1:$A$501,0),MATCH(K$1,Orders!$A$1:$G$1,0))</f>
        <v>Bangalore</v>
      </c>
      <c r="L152" s="1" t="str">
        <f t="shared" si="2"/>
        <v>Aug</v>
      </c>
      <c r="M152" s="8">
        <f>IF(Sales[[#This Row],[Profit]]&gt;0,Sales[[#This Row],[Profit]],0)</f>
        <v>0</v>
      </c>
      <c r="N152" s="8">
        <f>IF(Sales[[#This Row],[Profit]]&lt;0,Sales[[#This Row],[Profit]],0)</f>
        <v>-28</v>
      </c>
    </row>
    <row r="153" spans="1:14" x14ac:dyDescent="0.3">
      <c r="A153" t="s">
        <v>165</v>
      </c>
      <c r="B153" s="6">
        <v>595</v>
      </c>
      <c r="C153" s="6">
        <v>119</v>
      </c>
      <c r="D153">
        <v>4</v>
      </c>
      <c r="E153" t="s">
        <v>12</v>
      </c>
      <c r="F153" t="s">
        <v>16</v>
      </c>
      <c r="G153" t="s">
        <v>10</v>
      </c>
      <c r="H153" s="3">
        <f>INDEX(Orders!$A$1:$G$501,MATCH($A153,Orders!$A$1:$A$501,0),MATCH(H$1,Orders!$A$1:$G$1,0))</f>
        <v>43160</v>
      </c>
      <c r="I153" s="3" t="str">
        <f>INDEX(Orders!$A$1:$G$501,MATCH($A153,Orders!$A$1:$A$501,0),MATCH(I$1,Orders!$A$1:$G$1,0))</f>
        <v>Monica</v>
      </c>
      <c r="J153" s="3" t="str">
        <f>INDEX(Orders!$A$1:$G$501,MATCH($A153,Orders!$A$1:$A$501,0),MATCH(J$1,Orders!$A$1:$G$1,0))</f>
        <v>Punjab</v>
      </c>
      <c r="K153" s="3" t="str">
        <f>INDEX(Orders!$A$1:$G$501,MATCH($A153,Orders!$A$1:$A$501,0),MATCH(K$1,Orders!$A$1:$G$1,0))</f>
        <v>Chandigarh</v>
      </c>
      <c r="L153" s="1" t="str">
        <f t="shared" si="2"/>
        <v>Mar</v>
      </c>
      <c r="M153" s="8">
        <f>IF(Sales[[#This Row],[Profit]]&gt;0,Sales[[#This Row],[Profit]],0)</f>
        <v>119</v>
      </c>
      <c r="N153" s="8">
        <f>IF(Sales[[#This Row],[Profit]]&lt;0,Sales[[#This Row],[Profit]],0)</f>
        <v>0</v>
      </c>
    </row>
    <row r="154" spans="1:14" x14ac:dyDescent="0.3">
      <c r="A154" t="s">
        <v>166</v>
      </c>
      <c r="B154" s="6">
        <v>595</v>
      </c>
      <c r="C154" s="6">
        <v>292</v>
      </c>
      <c r="D154">
        <v>3</v>
      </c>
      <c r="E154" t="s">
        <v>23</v>
      </c>
      <c r="F154" t="s">
        <v>26</v>
      </c>
      <c r="G154" t="s">
        <v>10</v>
      </c>
      <c r="H154" s="3">
        <f>INDEX(Orders!$A$1:$G$501,MATCH($A154,Orders!$A$1:$A$501,0),MATCH(H$1,Orders!$A$1:$G$1,0))</f>
        <v>43358</v>
      </c>
      <c r="I154" s="3" t="str">
        <f>INDEX(Orders!$A$1:$G$501,MATCH($A154,Orders!$A$1:$A$501,0),MATCH(I$1,Orders!$A$1:$G$1,0))</f>
        <v>Ayush</v>
      </c>
      <c r="J154" s="3" t="str">
        <f>INDEX(Orders!$A$1:$G$501,MATCH($A154,Orders!$A$1:$A$501,0),MATCH(J$1,Orders!$A$1:$G$1,0))</f>
        <v>West Bengal</v>
      </c>
      <c r="K154" s="3" t="str">
        <f>INDEX(Orders!$A$1:$G$501,MATCH($A154,Orders!$A$1:$A$501,0),MATCH(K$1,Orders!$A$1:$G$1,0))</f>
        <v>Kolkata</v>
      </c>
      <c r="L154" s="1" t="str">
        <f t="shared" si="2"/>
        <v>Sep</v>
      </c>
      <c r="M154" s="8">
        <f>IF(Sales[[#This Row],[Profit]]&gt;0,Sales[[#This Row],[Profit]],0)</f>
        <v>292</v>
      </c>
      <c r="N154" s="8">
        <f>IF(Sales[[#This Row],[Profit]]&lt;0,Sales[[#This Row],[Profit]],0)</f>
        <v>0</v>
      </c>
    </row>
    <row r="155" spans="1:14" x14ac:dyDescent="0.3">
      <c r="A155" t="s">
        <v>17</v>
      </c>
      <c r="B155" s="6">
        <v>852</v>
      </c>
      <c r="C155" s="6">
        <v>51</v>
      </c>
      <c r="D155">
        <v>5</v>
      </c>
      <c r="E155" t="s">
        <v>12</v>
      </c>
      <c r="F155" t="s">
        <v>16</v>
      </c>
      <c r="G155" t="s">
        <v>19</v>
      </c>
      <c r="H155" s="3">
        <f>INDEX(Orders!$A$1:$G$501,MATCH($A155,Orders!$A$1:$A$501,0),MATCH(H$1,Orders!$A$1:$G$1,0))</f>
        <v>43186</v>
      </c>
      <c r="I155" s="3" t="str">
        <f>INDEX(Orders!$A$1:$G$501,MATCH($A155,Orders!$A$1:$A$501,0),MATCH(I$1,Orders!$A$1:$G$1,0))</f>
        <v>Sarita</v>
      </c>
      <c r="J155" s="3" t="str">
        <f>INDEX(Orders!$A$1:$G$501,MATCH($A155,Orders!$A$1:$A$501,0),MATCH(J$1,Orders!$A$1:$G$1,0))</f>
        <v>Maharashtra</v>
      </c>
      <c r="K155" s="3" t="str">
        <f>INDEX(Orders!$A$1:$G$501,MATCH($A155,Orders!$A$1:$A$501,0),MATCH(K$1,Orders!$A$1:$G$1,0))</f>
        <v>Pune</v>
      </c>
      <c r="L155" s="1" t="str">
        <f t="shared" si="2"/>
        <v>Mar</v>
      </c>
      <c r="M155" s="8">
        <f>IF(Sales[[#This Row],[Profit]]&gt;0,Sales[[#This Row],[Profit]],0)</f>
        <v>51</v>
      </c>
      <c r="N155" s="8">
        <f>IF(Sales[[#This Row],[Profit]]&lt;0,Sales[[#This Row],[Profit]],0)</f>
        <v>0</v>
      </c>
    </row>
    <row r="156" spans="1:14" x14ac:dyDescent="0.3">
      <c r="A156" t="s">
        <v>167</v>
      </c>
      <c r="B156" s="6">
        <v>594</v>
      </c>
      <c r="C156" s="6">
        <v>89</v>
      </c>
      <c r="D156">
        <v>3</v>
      </c>
      <c r="E156" t="s">
        <v>12</v>
      </c>
      <c r="F156" t="s">
        <v>16</v>
      </c>
      <c r="G156" t="s">
        <v>10</v>
      </c>
      <c r="H156" s="3">
        <f>INDEX(Orders!$A$1:$G$501,MATCH($A156,Orders!$A$1:$A$501,0),MATCH(H$1,Orders!$A$1:$G$1,0))</f>
        <v>43346</v>
      </c>
      <c r="I156" s="3" t="str">
        <f>INDEX(Orders!$A$1:$G$501,MATCH($A156,Orders!$A$1:$A$501,0),MATCH(I$1,Orders!$A$1:$G$1,0))</f>
        <v>Kirti</v>
      </c>
      <c r="J156" s="3" t="str">
        <f>INDEX(Orders!$A$1:$G$501,MATCH($A156,Orders!$A$1:$A$501,0),MATCH(J$1,Orders!$A$1:$G$1,0))</f>
        <v>Jammu and Kashmir</v>
      </c>
      <c r="K156" s="3" t="str">
        <f>INDEX(Orders!$A$1:$G$501,MATCH($A156,Orders!$A$1:$A$501,0),MATCH(K$1,Orders!$A$1:$G$1,0))</f>
        <v>Kashmir</v>
      </c>
      <c r="L156" s="1" t="str">
        <f t="shared" si="2"/>
        <v>Sep</v>
      </c>
      <c r="M156" s="8">
        <f>IF(Sales[[#This Row],[Profit]]&gt;0,Sales[[#This Row],[Profit]],0)</f>
        <v>89</v>
      </c>
      <c r="N156" s="8">
        <f>IF(Sales[[#This Row],[Profit]]&lt;0,Sales[[#This Row],[Profit]],0)</f>
        <v>0</v>
      </c>
    </row>
    <row r="157" spans="1:14" x14ac:dyDescent="0.3">
      <c r="A157" t="s">
        <v>168</v>
      </c>
      <c r="B157" s="6">
        <v>585</v>
      </c>
      <c r="C157" s="6">
        <v>175</v>
      </c>
      <c r="D157">
        <v>13</v>
      </c>
      <c r="E157" t="s">
        <v>23</v>
      </c>
      <c r="F157" t="s">
        <v>81</v>
      </c>
      <c r="G157" t="s">
        <v>10</v>
      </c>
      <c r="H157" s="3">
        <f>INDEX(Orders!$A$1:$G$501,MATCH($A157,Orders!$A$1:$A$501,0),MATCH(H$1,Orders!$A$1:$G$1,0))</f>
        <v>43146</v>
      </c>
      <c r="I157" s="3" t="str">
        <f>INDEX(Orders!$A$1:$G$501,MATCH($A157,Orders!$A$1:$A$501,0),MATCH(I$1,Orders!$A$1:$G$1,0))</f>
        <v>Jitesh</v>
      </c>
      <c r="J157" s="3" t="str">
        <f>INDEX(Orders!$A$1:$G$501,MATCH($A157,Orders!$A$1:$A$501,0),MATCH(J$1,Orders!$A$1:$G$1,0))</f>
        <v>Uttar Pradesh</v>
      </c>
      <c r="K157" s="3" t="str">
        <f>INDEX(Orders!$A$1:$G$501,MATCH($A157,Orders!$A$1:$A$501,0),MATCH(K$1,Orders!$A$1:$G$1,0))</f>
        <v>Lucknow</v>
      </c>
      <c r="L157" s="1" t="str">
        <f t="shared" si="2"/>
        <v>Feb</v>
      </c>
      <c r="M157" s="8">
        <f>IF(Sales[[#This Row],[Profit]]&gt;0,Sales[[#This Row],[Profit]],0)</f>
        <v>175</v>
      </c>
      <c r="N157" s="8">
        <f>IF(Sales[[#This Row],[Profit]]&lt;0,Sales[[#This Row],[Profit]],0)</f>
        <v>0</v>
      </c>
    </row>
    <row r="158" spans="1:14" x14ac:dyDescent="0.3">
      <c r="A158" t="s">
        <v>169</v>
      </c>
      <c r="B158" s="6">
        <v>582</v>
      </c>
      <c r="C158" s="6">
        <v>262</v>
      </c>
      <c r="D158">
        <v>5</v>
      </c>
      <c r="E158" t="s">
        <v>12</v>
      </c>
      <c r="F158" t="s">
        <v>131</v>
      </c>
      <c r="G158" t="s">
        <v>10</v>
      </c>
      <c r="H158" s="3">
        <f>INDEX(Orders!$A$1:$G$501,MATCH($A158,Orders!$A$1:$A$501,0),MATCH(H$1,Orders!$A$1:$G$1,0))</f>
        <v>43177</v>
      </c>
      <c r="I158" s="3" t="str">
        <f>INDEX(Orders!$A$1:$G$501,MATCH($A158,Orders!$A$1:$A$501,0),MATCH(I$1,Orders!$A$1:$G$1,0))</f>
        <v>Shruti</v>
      </c>
      <c r="J158" s="3" t="str">
        <f>INDEX(Orders!$A$1:$G$501,MATCH($A158,Orders!$A$1:$A$501,0),MATCH(J$1,Orders!$A$1:$G$1,0))</f>
        <v>Karnataka</v>
      </c>
      <c r="K158" s="3" t="str">
        <f>INDEX(Orders!$A$1:$G$501,MATCH($A158,Orders!$A$1:$A$501,0),MATCH(K$1,Orders!$A$1:$G$1,0))</f>
        <v>Bangalore</v>
      </c>
      <c r="L158" s="1" t="str">
        <f t="shared" si="2"/>
        <v>Mar</v>
      </c>
      <c r="M158" s="8">
        <f>IF(Sales[[#This Row],[Profit]]&gt;0,Sales[[#This Row],[Profit]],0)</f>
        <v>262</v>
      </c>
      <c r="N158" s="8">
        <f>IF(Sales[[#This Row],[Profit]]&lt;0,Sales[[#This Row],[Profit]],0)</f>
        <v>0</v>
      </c>
    </row>
    <row r="159" spans="1:14" x14ac:dyDescent="0.3">
      <c r="A159" t="s">
        <v>170</v>
      </c>
      <c r="B159" s="6">
        <v>845</v>
      </c>
      <c r="C159" s="6">
        <v>84</v>
      </c>
      <c r="D159">
        <v>7</v>
      </c>
      <c r="E159" t="s">
        <v>23</v>
      </c>
      <c r="F159" t="s">
        <v>26</v>
      </c>
      <c r="G159" t="s">
        <v>19</v>
      </c>
      <c r="H159" s="3">
        <f>INDEX(Orders!$A$1:$G$501,MATCH($A159,Orders!$A$1:$A$501,0),MATCH(H$1,Orders!$A$1:$G$1,0))</f>
        <v>43424</v>
      </c>
      <c r="I159" s="3" t="str">
        <f>INDEX(Orders!$A$1:$G$501,MATCH($A159,Orders!$A$1:$A$501,0),MATCH(I$1,Orders!$A$1:$G$1,0))</f>
        <v>Pranav</v>
      </c>
      <c r="J159" s="3" t="str">
        <f>INDEX(Orders!$A$1:$G$501,MATCH($A159,Orders!$A$1:$A$501,0),MATCH(J$1,Orders!$A$1:$G$1,0))</f>
        <v>Andhra Pradesh</v>
      </c>
      <c r="K159" s="3" t="str">
        <f>INDEX(Orders!$A$1:$G$501,MATCH($A159,Orders!$A$1:$A$501,0),MATCH(K$1,Orders!$A$1:$G$1,0))</f>
        <v>Hyderabad</v>
      </c>
      <c r="L159" s="1" t="str">
        <f t="shared" si="2"/>
        <v>Nov</v>
      </c>
      <c r="M159" s="8">
        <f>IF(Sales[[#This Row],[Profit]]&gt;0,Sales[[#This Row],[Profit]],0)</f>
        <v>84</v>
      </c>
      <c r="N159" s="8">
        <f>IF(Sales[[#This Row],[Profit]]&lt;0,Sales[[#This Row],[Profit]],0)</f>
        <v>0</v>
      </c>
    </row>
    <row r="160" spans="1:14" x14ac:dyDescent="0.3">
      <c r="A160" t="s">
        <v>171</v>
      </c>
      <c r="B160" s="6">
        <v>829</v>
      </c>
      <c r="C160" s="6">
        <v>19</v>
      </c>
      <c r="D160">
        <v>4</v>
      </c>
      <c r="E160" t="s">
        <v>8</v>
      </c>
      <c r="F160" t="s">
        <v>18</v>
      </c>
      <c r="G160" t="s">
        <v>19</v>
      </c>
      <c r="H160" s="3">
        <f>INDEX(Orders!$A$1:$G$501,MATCH($A160,Orders!$A$1:$A$501,0),MATCH(H$1,Orders!$A$1:$G$1,0))</f>
        <v>43323</v>
      </c>
      <c r="I160" s="3" t="str">
        <f>INDEX(Orders!$A$1:$G$501,MATCH($A160,Orders!$A$1:$A$501,0),MATCH(I$1,Orders!$A$1:$G$1,0))</f>
        <v>Abhijeet</v>
      </c>
      <c r="J160" s="3" t="str">
        <f>INDEX(Orders!$A$1:$G$501,MATCH($A160,Orders!$A$1:$A$501,0),MATCH(J$1,Orders!$A$1:$G$1,0))</f>
        <v>Madhya Pradesh</v>
      </c>
      <c r="K160" s="3" t="str">
        <f>INDEX(Orders!$A$1:$G$501,MATCH($A160,Orders!$A$1:$A$501,0),MATCH(K$1,Orders!$A$1:$G$1,0))</f>
        <v>Bhopal</v>
      </c>
      <c r="L160" s="1" t="str">
        <f t="shared" si="2"/>
        <v>Aug</v>
      </c>
      <c r="M160" s="8">
        <f>IF(Sales[[#This Row],[Profit]]&gt;0,Sales[[#This Row],[Profit]],0)</f>
        <v>19</v>
      </c>
      <c r="N160" s="8">
        <f>IF(Sales[[#This Row],[Profit]]&lt;0,Sales[[#This Row],[Profit]],0)</f>
        <v>0</v>
      </c>
    </row>
    <row r="161" spans="1:14" x14ac:dyDescent="0.3">
      <c r="A161" t="s">
        <v>20</v>
      </c>
      <c r="B161" s="6">
        <v>561</v>
      </c>
      <c r="C161" s="6">
        <v>212</v>
      </c>
      <c r="D161">
        <v>3</v>
      </c>
      <c r="E161" t="s">
        <v>23</v>
      </c>
      <c r="F161" t="s">
        <v>26</v>
      </c>
      <c r="G161" t="s">
        <v>10</v>
      </c>
      <c r="H161" s="3">
        <f>INDEX(Orders!$A$1:$G$501,MATCH($A161,Orders!$A$1:$A$501,0),MATCH(H$1,Orders!$A$1:$G$1,0))</f>
        <v>43104</v>
      </c>
      <c r="I161" s="3" t="str">
        <f>INDEX(Orders!$A$1:$G$501,MATCH($A161,Orders!$A$1:$A$501,0),MATCH(I$1,Orders!$A$1:$G$1,0))</f>
        <v>Vrinda</v>
      </c>
      <c r="J161" s="3" t="str">
        <f>INDEX(Orders!$A$1:$G$501,MATCH($A161,Orders!$A$1:$A$501,0),MATCH(J$1,Orders!$A$1:$G$1,0))</f>
        <v>Maharashtra</v>
      </c>
      <c r="K161" s="3" t="str">
        <f>INDEX(Orders!$A$1:$G$501,MATCH($A161,Orders!$A$1:$A$501,0),MATCH(K$1,Orders!$A$1:$G$1,0))</f>
        <v>Pune</v>
      </c>
      <c r="L161" s="1" t="str">
        <f t="shared" si="2"/>
        <v>Jan</v>
      </c>
      <c r="M161" s="8">
        <f>IF(Sales[[#This Row],[Profit]]&gt;0,Sales[[#This Row],[Profit]],0)</f>
        <v>212</v>
      </c>
      <c r="N161" s="8">
        <f>IF(Sales[[#This Row],[Profit]]&lt;0,Sales[[#This Row],[Profit]],0)</f>
        <v>0</v>
      </c>
    </row>
    <row r="162" spans="1:14" x14ac:dyDescent="0.3">
      <c r="A162" t="s">
        <v>103</v>
      </c>
      <c r="B162" s="6">
        <v>771</v>
      </c>
      <c r="C162" s="6">
        <v>-424</v>
      </c>
      <c r="D162">
        <v>2</v>
      </c>
      <c r="E162" t="s">
        <v>8</v>
      </c>
      <c r="F162" t="s">
        <v>21</v>
      </c>
      <c r="G162" t="s">
        <v>19</v>
      </c>
      <c r="H162" s="3">
        <f>INDEX(Orders!$A$1:$G$501,MATCH($A162,Orders!$A$1:$A$501,0),MATCH(H$1,Orders!$A$1:$G$1,0))</f>
        <v>43303</v>
      </c>
      <c r="I162" s="3" t="str">
        <f>INDEX(Orders!$A$1:$G$501,MATCH($A162,Orders!$A$1:$A$501,0),MATCH(I$1,Orders!$A$1:$G$1,0))</f>
        <v>Ameesha</v>
      </c>
      <c r="J162" s="3" t="str">
        <f>INDEX(Orders!$A$1:$G$501,MATCH($A162,Orders!$A$1:$A$501,0),MATCH(J$1,Orders!$A$1:$G$1,0))</f>
        <v>Maharashtra</v>
      </c>
      <c r="K162" s="3" t="str">
        <f>INDEX(Orders!$A$1:$G$501,MATCH($A162,Orders!$A$1:$A$501,0),MATCH(K$1,Orders!$A$1:$G$1,0))</f>
        <v>Pune</v>
      </c>
      <c r="L162" s="1" t="str">
        <f t="shared" si="2"/>
        <v>Jul</v>
      </c>
      <c r="M162" s="8">
        <f>IF(Sales[[#This Row],[Profit]]&gt;0,Sales[[#This Row],[Profit]],0)</f>
        <v>0</v>
      </c>
      <c r="N162" s="8">
        <f>IF(Sales[[#This Row],[Profit]]&lt;0,Sales[[#This Row],[Profit]],0)</f>
        <v>-424</v>
      </c>
    </row>
    <row r="163" spans="1:14" x14ac:dyDescent="0.3">
      <c r="A163" t="s">
        <v>172</v>
      </c>
      <c r="B163" s="6">
        <v>765</v>
      </c>
      <c r="C163" s="6">
        <v>8</v>
      </c>
      <c r="D163">
        <v>6</v>
      </c>
      <c r="E163" t="s">
        <v>23</v>
      </c>
      <c r="F163" t="s">
        <v>26</v>
      </c>
      <c r="G163" t="s">
        <v>14</v>
      </c>
      <c r="H163" s="3">
        <f>INDEX(Orders!$A$1:$G$501,MATCH($A163,Orders!$A$1:$A$501,0),MATCH(H$1,Orders!$A$1:$G$1,0))</f>
        <v>43230</v>
      </c>
      <c r="I163" s="3" t="str">
        <f>INDEX(Orders!$A$1:$G$501,MATCH($A163,Orders!$A$1:$A$501,0),MATCH(I$1,Orders!$A$1:$G$1,0))</f>
        <v>Shivanshu</v>
      </c>
      <c r="J163" s="3" t="str">
        <f>INDEX(Orders!$A$1:$G$501,MATCH($A163,Orders!$A$1:$A$501,0),MATCH(J$1,Orders!$A$1:$G$1,0))</f>
        <v>Madhya Pradesh</v>
      </c>
      <c r="K163" s="3" t="str">
        <f>INDEX(Orders!$A$1:$G$501,MATCH($A163,Orders!$A$1:$A$501,0),MATCH(K$1,Orders!$A$1:$G$1,0))</f>
        <v>Indore</v>
      </c>
      <c r="L163" s="1" t="str">
        <f t="shared" si="2"/>
        <v>May</v>
      </c>
      <c r="M163" s="8">
        <f>IF(Sales[[#This Row],[Profit]]&gt;0,Sales[[#This Row],[Profit]],0)</f>
        <v>8</v>
      </c>
      <c r="N163" s="8">
        <f>IF(Sales[[#This Row],[Profit]]&lt;0,Sales[[#This Row],[Profit]],0)</f>
        <v>0</v>
      </c>
    </row>
    <row r="164" spans="1:14" x14ac:dyDescent="0.3">
      <c r="A164" t="s">
        <v>173</v>
      </c>
      <c r="B164" s="6">
        <v>31</v>
      </c>
      <c r="C164" s="6">
        <v>2</v>
      </c>
      <c r="D164">
        <v>2</v>
      </c>
      <c r="E164" t="s">
        <v>23</v>
      </c>
      <c r="F164" t="s">
        <v>30</v>
      </c>
      <c r="G164" t="s">
        <v>10</v>
      </c>
      <c r="H164" s="3">
        <f>INDEX(Orders!$A$1:$G$501,MATCH($A164,Orders!$A$1:$A$501,0),MATCH(H$1,Orders!$A$1:$G$1,0))</f>
        <v>43192</v>
      </c>
      <c r="I164" s="3" t="str">
        <f>INDEX(Orders!$A$1:$G$501,MATCH($A164,Orders!$A$1:$A$501,0),MATCH(I$1,Orders!$A$1:$G$1,0))</f>
        <v>Prashant</v>
      </c>
      <c r="J164" s="3" t="str">
        <f>INDEX(Orders!$A$1:$G$501,MATCH($A164,Orders!$A$1:$A$501,0),MATCH(J$1,Orders!$A$1:$G$1,0))</f>
        <v>Delhi</v>
      </c>
      <c r="K164" s="3" t="str">
        <f>INDEX(Orders!$A$1:$G$501,MATCH($A164,Orders!$A$1:$A$501,0),MATCH(K$1,Orders!$A$1:$G$1,0))</f>
        <v>Delhi</v>
      </c>
      <c r="L164" s="1" t="str">
        <f t="shared" si="2"/>
        <v>Apr</v>
      </c>
      <c r="M164" s="8">
        <f>IF(Sales[[#This Row],[Profit]]&gt;0,Sales[[#This Row],[Profit]],0)</f>
        <v>2</v>
      </c>
      <c r="N164" s="8">
        <f>IF(Sales[[#This Row],[Profit]]&lt;0,Sales[[#This Row],[Profit]],0)</f>
        <v>0</v>
      </c>
    </row>
    <row r="165" spans="1:14" x14ac:dyDescent="0.3">
      <c r="A165" t="s">
        <v>174</v>
      </c>
      <c r="B165" s="6">
        <v>557</v>
      </c>
      <c r="C165" s="6">
        <v>-111</v>
      </c>
      <c r="D165">
        <v>2</v>
      </c>
      <c r="E165" t="s">
        <v>8</v>
      </c>
      <c r="F165" t="s">
        <v>9</v>
      </c>
      <c r="G165" t="s">
        <v>10</v>
      </c>
      <c r="H165" s="3">
        <f>INDEX(Orders!$A$1:$G$501,MATCH($A165,Orders!$A$1:$A$501,0),MATCH(H$1,Orders!$A$1:$G$1,0))</f>
        <v>43181</v>
      </c>
      <c r="I165" s="3" t="str">
        <f>INDEX(Orders!$A$1:$G$501,MATCH($A165,Orders!$A$1:$A$501,0),MATCH(I$1,Orders!$A$1:$G$1,0))</f>
        <v>Kasheen</v>
      </c>
      <c r="J165" s="3" t="str">
        <f>INDEX(Orders!$A$1:$G$501,MATCH($A165,Orders!$A$1:$A$501,0),MATCH(J$1,Orders!$A$1:$G$1,0))</f>
        <v>West Bengal</v>
      </c>
      <c r="K165" s="3" t="str">
        <f>INDEX(Orders!$A$1:$G$501,MATCH($A165,Orders!$A$1:$A$501,0),MATCH(K$1,Orders!$A$1:$G$1,0))</f>
        <v>Kolkata</v>
      </c>
      <c r="L165" s="1" t="str">
        <f t="shared" si="2"/>
        <v>Mar</v>
      </c>
      <c r="M165" s="8">
        <f>IF(Sales[[#This Row],[Profit]]&gt;0,Sales[[#This Row],[Profit]],0)</f>
        <v>0</v>
      </c>
      <c r="N165" s="8">
        <f>IF(Sales[[#This Row],[Profit]]&lt;0,Sales[[#This Row],[Profit]],0)</f>
        <v>-111</v>
      </c>
    </row>
    <row r="166" spans="1:14" x14ac:dyDescent="0.3">
      <c r="A166" t="s">
        <v>172</v>
      </c>
      <c r="B166" s="6">
        <v>757</v>
      </c>
      <c r="C166" s="6">
        <v>371</v>
      </c>
      <c r="D166">
        <v>2</v>
      </c>
      <c r="E166" t="s">
        <v>8</v>
      </c>
      <c r="F166" t="s">
        <v>18</v>
      </c>
      <c r="G166" t="s">
        <v>19</v>
      </c>
      <c r="H166" s="3">
        <f>INDEX(Orders!$A$1:$G$501,MATCH($A166,Orders!$A$1:$A$501,0),MATCH(H$1,Orders!$A$1:$G$1,0))</f>
        <v>43230</v>
      </c>
      <c r="I166" s="3" t="str">
        <f>INDEX(Orders!$A$1:$G$501,MATCH($A166,Orders!$A$1:$A$501,0),MATCH(I$1,Orders!$A$1:$G$1,0))</f>
        <v>Shivanshu</v>
      </c>
      <c r="J166" s="3" t="str">
        <f>INDEX(Orders!$A$1:$G$501,MATCH($A166,Orders!$A$1:$A$501,0),MATCH(J$1,Orders!$A$1:$G$1,0))</f>
        <v>Madhya Pradesh</v>
      </c>
      <c r="K166" s="3" t="str">
        <f>INDEX(Orders!$A$1:$G$501,MATCH($A166,Orders!$A$1:$A$501,0),MATCH(K$1,Orders!$A$1:$G$1,0))</f>
        <v>Indore</v>
      </c>
      <c r="L166" s="1" t="str">
        <f t="shared" si="2"/>
        <v>May</v>
      </c>
      <c r="M166" s="8">
        <f>IF(Sales[[#This Row],[Profit]]&gt;0,Sales[[#This Row],[Profit]],0)</f>
        <v>371</v>
      </c>
      <c r="N166" s="8">
        <f>IF(Sales[[#This Row],[Profit]]&lt;0,Sales[[#This Row],[Profit]],0)</f>
        <v>0</v>
      </c>
    </row>
    <row r="167" spans="1:14" x14ac:dyDescent="0.3">
      <c r="A167" t="s">
        <v>175</v>
      </c>
      <c r="B167" s="6">
        <v>545</v>
      </c>
      <c r="C167" s="6">
        <v>-73</v>
      </c>
      <c r="D167">
        <v>11</v>
      </c>
      <c r="E167" t="s">
        <v>8</v>
      </c>
      <c r="F167" t="s">
        <v>21</v>
      </c>
      <c r="G167" t="s">
        <v>10</v>
      </c>
      <c r="H167" s="3">
        <f>INDEX(Orders!$A$1:$G$501,MATCH($A167,Orders!$A$1:$A$501,0),MATCH(H$1,Orders!$A$1:$G$1,0))</f>
        <v>43287</v>
      </c>
      <c r="I167" s="3" t="str">
        <f>INDEX(Orders!$A$1:$G$501,MATCH($A167,Orders!$A$1:$A$501,0),MATCH(I$1,Orders!$A$1:$G$1,0))</f>
        <v>Krutika</v>
      </c>
      <c r="J167" s="3" t="str">
        <f>INDEX(Orders!$A$1:$G$501,MATCH($A167,Orders!$A$1:$A$501,0),MATCH(J$1,Orders!$A$1:$G$1,0))</f>
        <v>Bihar</v>
      </c>
      <c r="K167" s="3" t="str">
        <f>INDEX(Orders!$A$1:$G$501,MATCH($A167,Orders!$A$1:$A$501,0),MATCH(K$1,Orders!$A$1:$G$1,0))</f>
        <v>Patna</v>
      </c>
      <c r="L167" s="1" t="str">
        <f t="shared" si="2"/>
        <v>Jul</v>
      </c>
      <c r="M167" s="8">
        <f>IF(Sales[[#This Row],[Profit]]&gt;0,Sales[[#This Row],[Profit]],0)</f>
        <v>0</v>
      </c>
      <c r="N167" s="8">
        <f>IF(Sales[[#This Row],[Profit]]&lt;0,Sales[[#This Row],[Profit]],0)</f>
        <v>-73</v>
      </c>
    </row>
    <row r="168" spans="1:14" x14ac:dyDescent="0.3">
      <c r="A168" t="s">
        <v>176</v>
      </c>
      <c r="B168" s="6">
        <v>1052</v>
      </c>
      <c r="C168" s="6">
        <v>-82</v>
      </c>
      <c r="D168">
        <v>3</v>
      </c>
      <c r="E168" t="s">
        <v>12</v>
      </c>
      <c r="F168" t="s">
        <v>16</v>
      </c>
      <c r="G168" t="s">
        <v>28</v>
      </c>
      <c r="H168" s="3">
        <f>INDEX(Orders!$A$1:$G$501,MATCH($A168,Orders!$A$1:$A$501,0),MATCH(H$1,Orders!$A$1:$G$1,0))</f>
        <v>43325</v>
      </c>
      <c r="I168" s="3" t="str">
        <f>INDEX(Orders!$A$1:$G$501,MATCH($A168,Orders!$A$1:$A$501,0),MATCH(I$1,Orders!$A$1:$G$1,0))</f>
        <v>Ayush</v>
      </c>
      <c r="J168" s="3" t="str">
        <f>INDEX(Orders!$A$1:$G$501,MATCH($A168,Orders!$A$1:$A$501,0),MATCH(J$1,Orders!$A$1:$G$1,0))</f>
        <v>Maharashtra</v>
      </c>
      <c r="K168" s="3" t="str">
        <f>INDEX(Orders!$A$1:$G$501,MATCH($A168,Orders!$A$1:$A$501,0),MATCH(K$1,Orders!$A$1:$G$1,0))</f>
        <v>Mumbai</v>
      </c>
      <c r="L168" s="1" t="str">
        <f t="shared" si="2"/>
        <v>Aug</v>
      </c>
      <c r="M168" s="8">
        <f>IF(Sales[[#This Row],[Profit]]&gt;0,Sales[[#This Row],[Profit]],0)</f>
        <v>0</v>
      </c>
      <c r="N168" s="8">
        <f>IF(Sales[[#This Row],[Profit]]&lt;0,Sales[[#This Row],[Profit]],0)</f>
        <v>-82</v>
      </c>
    </row>
    <row r="169" spans="1:14" x14ac:dyDescent="0.3">
      <c r="A169" t="s">
        <v>177</v>
      </c>
      <c r="B169" s="6">
        <v>544</v>
      </c>
      <c r="C169" s="6">
        <v>-152</v>
      </c>
      <c r="D169">
        <v>3</v>
      </c>
      <c r="E169" t="s">
        <v>12</v>
      </c>
      <c r="F169" t="s">
        <v>16</v>
      </c>
      <c r="G169" t="s">
        <v>10</v>
      </c>
      <c r="H169" s="3">
        <f>INDEX(Orders!$A$1:$G$501,MATCH($A169,Orders!$A$1:$A$501,0),MATCH(H$1,Orders!$A$1:$G$1,0))</f>
        <v>43119</v>
      </c>
      <c r="I169" s="3" t="str">
        <f>INDEX(Orders!$A$1:$G$501,MATCH($A169,Orders!$A$1:$A$501,0),MATCH(I$1,Orders!$A$1:$G$1,0))</f>
        <v>Tejeswini</v>
      </c>
      <c r="J169" s="3" t="str">
        <f>INDEX(Orders!$A$1:$G$501,MATCH($A169,Orders!$A$1:$A$501,0),MATCH(J$1,Orders!$A$1:$G$1,0))</f>
        <v>Maharashtra</v>
      </c>
      <c r="K169" s="3" t="str">
        <f>INDEX(Orders!$A$1:$G$501,MATCH($A169,Orders!$A$1:$A$501,0),MATCH(K$1,Orders!$A$1:$G$1,0))</f>
        <v>Pune</v>
      </c>
      <c r="L169" s="1" t="str">
        <f t="shared" si="2"/>
        <v>Jan</v>
      </c>
      <c r="M169" s="8">
        <f>IF(Sales[[#This Row],[Profit]]&gt;0,Sales[[#This Row],[Profit]],0)</f>
        <v>0</v>
      </c>
      <c r="N169" s="8">
        <f>IF(Sales[[#This Row],[Profit]]&lt;0,Sales[[#This Row],[Profit]],0)</f>
        <v>-152</v>
      </c>
    </row>
    <row r="170" spans="1:14" x14ac:dyDescent="0.3">
      <c r="A170" t="s">
        <v>178</v>
      </c>
      <c r="B170" s="6">
        <v>22</v>
      </c>
      <c r="C170" s="6">
        <v>9</v>
      </c>
      <c r="D170">
        <v>2</v>
      </c>
      <c r="E170" t="s">
        <v>23</v>
      </c>
      <c r="F170" t="s">
        <v>63</v>
      </c>
      <c r="G170" t="s">
        <v>82</v>
      </c>
      <c r="H170" s="3">
        <f>INDEX(Orders!$A$1:$G$501,MATCH($A170,Orders!$A$1:$A$501,0),MATCH(H$1,Orders!$A$1:$G$1,0))</f>
        <v>43324</v>
      </c>
      <c r="I170" s="3" t="str">
        <f>INDEX(Orders!$A$1:$G$501,MATCH($A170,Orders!$A$1:$A$501,0),MATCH(I$1,Orders!$A$1:$G$1,0))</f>
        <v>Aishwarya</v>
      </c>
      <c r="J170" s="3" t="str">
        <f>INDEX(Orders!$A$1:$G$501,MATCH($A170,Orders!$A$1:$A$501,0),MATCH(J$1,Orders!$A$1:$G$1,0))</f>
        <v>Uttar Pradesh</v>
      </c>
      <c r="K170" s="3" t="str">
        <f>INDEX(Orders!$A$1:$G$501,MATCH($A170,Orders!$A$1:$A$501,0),MATCH(K$1,Orders!$A$1:$G$1,0))</f>
        <v>Prayagraj</v>
      </c>
      <c r="L170" s="1" t="str">
        <f t="shared" si="2"/>
        <v>Aug</v>
      </c>
      <c r="M170" s="8">
        <f>IF(Sales[[#This Row],[Profit]]&gt;0,Sales[[#This Row],[Profit]],0)</f>
        <v>9</v>
      </c>
      <c r="N170" s="8">
        <f>IF(Sales[[#This Row],[Profit]]&lt;0,Sales[[#This Row],[Profit]],0)</f>
        <v>0</v>
      </c>
    </row>
    <row r="171" spans="1:14" x14ac:dyDescent="0.3">
      <c r="A171" t="s">
        <v>48</v>
      </c>
      <c r="B171" s="6">
        <v>757</v>
      </c>
      <c r="C171" s="6">
        <v>371</v>
      </c>
      <c r="D171">
        <v>2</v>
      </c>
      <c r="E171" t="s">
        <v>8</v>
      </c>
      <c r="F171" t="s">
        <v>18</v>
      </c>
      <c r="G171" t="s">
        <v>19</v>
      </c>
      <c r="H171" s="3">
        <f>INDEX(Orders!$A$1:$G$501,MATCH($A171,Orders!$A$1:$A$501,0),MATCH(H$1,Orders!$A$1:$G$1,0))</f>
        <v>43170</v>
      </c>
      <c r="I171" s="3" t="str">
        <f>INDEX(Orders!$A$1:$G$501,MATCH($A171,Orders!$A$1:$A$501,0),MATCH(I$1,Orders!$A$1:$G$1,0))</f>
        <v>Snel</v>
      </c>
      <c r="J171" s="3" t="str">
        <f>INDEX(Orders!$A$1:$G$501,MATCH($A171,Orders!$A$1:$A$501,0),MATCH(J$1,Orders!$A$1:$G$1,0))</f>
        <v xml:space="preserve">Kerala </v>
      </c>
      <c r="K171" s="3" t="str">
        <f>INDEX(Orders!$A$1:$G$501,MATCH($A171,Orders!$A$1:$A$501,0),MATCH(K$1,Orders!$A$1:$G$1,0))</f>
        <v>Thiruvananthapuram</v>
      </c>
      <c r="L171" s="1" t="str">
        <f t="shared" si="2"/>
        <v>Mar</v>
      </c>
      <c r="M171" s="8">
        <f>IF(Sales[[#This Row],[Profit]]&gt;0,Sales[[#This Row],[Profit]],0)</f>
        <v>371</v>
      </c>
      <c r="N171" s="8">
        <f>IF(Sales[[#This Row],[Profit]]&lt;0,Sales[[#This Row],[Profit]],0)</f>
        <v>0</v>
      </c>
    </row>
    <row r="172" spans="1:14" x14ac:dyDescent="0.3">
      <c r="A172" t="s">
        <v>179</v>
      </c>
      <c r="B172" s="6">
        <v>742</v>
      </c>
      <c r="C172" s="6">
        <v>198</v>
      </c>
      <c r="D172">
        <v>2</v>
      </c>
      <c r="E172" t="s">
        <v>12</v>
      </c>
      <c r="F172" t="s">
        <v>16</v>
      </c>
      <c r="G172" t="s">
        <v>19</v>
      </c>
      <c r="H172" s="3">
        <f>INDEX(Orders!$A$1:$G$501,MATCH($A172,Orders!$A$1:$A$501,0),MATCH(H$1,Orders!$A$1:$G$1,0))</f>
        <v>43113</v>
      </c>
      <c r="I172" s="3" t="str">
        <f>INDEX(Orders!$A$1:$G$501,MATCH($A172,Orders!$A$1:$A$501,0),MATCH(I$1,Orders!$A$1:$G$1,0))</f>
        <v>Jesal</v>
      </c>
      <c r="J172" s="3" t="str">
        <f>INDEX(Orders!$A$1:$G$501,MATCH($A172,Orders!$A$1:$A$501,0),MATCH(J$1,Orders!$A$1:$G$1,0))</f>
        <v>West Bengal</v>
      </c>
      <c r="K172" s="3" t="str">
        <f>INDEX(Orders!$A$1:$G$501,MATCH($A172,Orders!$A$1:$A$501,0),MATCH(K$1,Orders!$A$1:$G$1,0))</f>
        <v>Kolkata</v>
      </c>
      <c r="L172" s="1" t="str">
        <f t="shared" si="2"/>
        <v>Jan</v>
      </c>
      <c r="M172" s="8">
        <f>IF(Sales[[#This Row],[Profit]]&gt;0,Sales[[#This Row],[Profit]],0)</f>
        <v>198</v>
      </c>
      <c r="N172" s="8">
        <f>IF(Sales[[#This Row],[Profit]]&lt;0,Sales[[#This Row],[Profit]],0)</f>
        <v>0</v>
      </c>
    </row>
    <row r="173" spans="1:14" x14ac:dyDescent="0.3">
      <c r="A173" t="s">
        <v>180</v>
      </c>
      <c r="B173" s="6">
        <v>537</v>
      </c>
      <c r="C173" s="6">
        <v>107</v>
      </c>
      <c r="D173">
        <v>3</v>
      </c>
      <c r="E173" t="s">
        <v>23</v>
      </c>
      <c r="F173" t="s">
        <v>26</v>
      </c>
      <c r="G173" t="s">
        <v>10</v>
      </c>
      <c r="H173" s="3">
        <f>INDEX(Orders!$A$1:$G$501,MATCH($A173,Orders!$A$1:$A$501,0),MATCH(H$1,Orders!$A$1:$G$1,0))</f>
        <v>43397</v>
      </c>
      <c r="I173" s="3" t="str">
        <f>INDEX(Orders!$A$1:$G$501,MATCH($A173,Orders!$A$1:$A$501,0),MATCH(I$1,Orders!$A$1:$G$1,0))</f>
        <v>Nikita</v>
      </c>
      <c r="J173" s="3" t="str">
        <f>INDEX(Orders!$A$1:$G$501,MATCH($A173,Orders!$A$1:$A$501,0),MATCH(J$1,Orders!$A$1:$G$1,0))</f>
        <v>Punjab</v>
      </c>
      <c r="K173" s="3" t="str">
        <f>INDEX(Orders!$A$1:$G$501,MATCH($A173,Orders!$A$1:$A$501,0),MATCH(K$1,Orders!$A$1:$G$1,0))</f>
        <v>Chandigarh</v>
      </c>
      <c r="L173" s="1" t="str">
        <f t="shared" si="2"/>
        <v>Oct</v>
      </c>
      <c r="M173" s="8">
        <f>IF(Sales[[#This Row],[Profit]]&gt;0,Sales[[#This Row],[Profit]],0)</f>
        <v>107</v>
      </c>
      <c r="N173" s="8">
        <f>IF(Sales[[#This Row],[Profit]]&lt;0,Sales[[#This Row],[Profit]],0)</f>
        <v>0</v>
      </c>
    </row>
    <row r="174" spans="1:14" x14ac:dyDescent="0.3">
      <c r="A174" t="s">
        <v>172</v>
      </c>
      <c r="B174" s="6">
        <v>536</v>
      </c>
      <c r="C174" s="6">
        <v>91</v>
      </c>
      <c r="D174">
        <v>1</v>
      </c>
      <c r="E174" t="s">
        <v>23</v>
      </c>
      <c r="F174" t="s">
        <v>24</v>
      </c>
      <c r="G174" t="s">
        <v>10</v>
      </c>
      <c r="H174" s="3">
        <f>INDEX(Orders!$A$1:$G$501,MATCH($A174,Orders!$A$1:$A$501,0),MATCH(H$1,Orders!$A$1:$G$1,0))</f>
        <v>43230</v>
      </c>
      <c r="I174" s="3" t="str">
        <f>INDEX(Orders!$A$1:$G$501,MATCH($A174,Orders!$A$1:$A$501,0),MATCH(I$1,Orders!$A$1:$G$1,0))</f>
        <v>Shivanshu</v>
      </c>
      <c r="J174" s="3" t="str">
        <f>INDEX(Orders!$A$1:$G$501,MATCH($A174,Orders!$A$1:$A$501,0),MATCH(J$1,Orders!$A$1:$G$1,0))</f>
        <v>Madhya Pradesh</v>
      </c>
      <c r="K174" s="3" t="str">
        <f>INDEX(Orders!$A$1:$G$501,MATCH($A174,Orders!$A$1:$A$501,0),MATCH(K$1,Orders!$A$1:$G$1,0))</f>
        <v>Indore</v>
      </c>
      <c r="L174" s="1" t="str">
        <f t="shared" si="2"/>
        <v>May</v>
      </c>
      <c r="M174" s="8">
        <f>IF(Sales[[#This Row],[Profit]]&gt;0,Sales[[#This Row],[Profit]],0)</f>
        <v>91</v>
      </c>
      <c r="N174" s="8">
        <f>IF(Sales[[#This Row],[Profit]]&lt;0,Sales[[#This Row],[Profit]],0)</f>
        <v>0</v>
      </c>
    </row>
    <row r="175" spans="1:14" x14ac:dyDescent="0.3">
      <c r="A175" t="s">
        <v>123</v>
      </c>
      <c r="B175" s="6">
        <v>6</v>
      </c>
      <c r="C175" s="6">
        <v>3</v>
      </c>
      <c r="D175">
        <v>1</v>
      </c>
      <c r="E175" t="s">
        <v>23</v>
      </c>
      <c r="F175" t="s">
        <v>30</v>
      </c>
      <c r="G175" t="s">
        <v>10</v>
      </c>
      <c r="H175" s="3">
        <f>INDEX(Orders!$A$1:$G$501,MATCH($A175,Orders!$A$1:$A$501,0),MATCH(H$1,Orders!$A$1:$G$1,0))</f>
        <v>43409</v>
      </c>
      <c r="I175" s="3" t="str">
        <f>INDEX(Orders!$A$1:$G$501,MATCH($A175,Orders!$A$1:$A$501,0),MATCH(I$1,Orders!$A$1:$G$1,0))</f>
        <v>Priyanka</v>
      </c>
      <c r="J175" s="3" t="str">
        <f>INDEX(Orders!$A$1:$G$501,MATCH($A175,Orders!$A$1:$A$501,0),MATCH(J$1,Orders!$A$1:$G$1,0))</f>
        <v>Maharashtra</v>
      </c>
      <c r="K175" s="3" t="str">
        <f>INDEX(Orders!$A$1:$G$501,MATCH($A175,Orders!$A$1:$A$501,0),MATCH(K$1,Orders!$A$1:$G$1,0))</f>
        <v>Pune</v>
      </c>
      <c r="L175" s="1" t="str">
        <f t="shared" si="2"/>
        <v>Nov</v>
      </c>
      <c r="M175" s="8">
        <f>IF(Sales[[#This Row],[Profit]]&gt;0,Sales[[#This Row],[Profit]],0)</f>
        <v>3</v>
      </c>
      <c r="N175" s="8">
        <f>IF(Sales[[#This Row],[Profit]]&lt;0,Sales[[#This Row],[Profit]],0)</f>
        <v>0</v>
      </c>
    </row>
    <row r="176" spans="1:14" x14ac:dyDescent="0.3">
      <c r="A176" t="s">
        <v>7</v>
      </c>
      <c r="B176" s="6">
        <v>523</v>
      </c>
      <c r="C176" s="6">
        <v>204</v>
      </c>
      <c r="D176">
        <v>7</v>
      </c>
      <c r="E176" t="s">
        <v>23</v>
      </c>
      <c r="F176" t="s">
        <v>24</v>
      </c>
      <c r="G176" t="s">
        <v>10</v>
      </c>
      <c r="H176" s="3">
        <f>INDEX(Orders!$A$1:$G$501,MATCH($A176,Orders!$A$1:$A$501,0),MATCH(H$1,Orders!$A$1:$G$1,0))</f>
        <v>43196</v>
      </c>
      <c r="I176" s="3" t="str">
        <f>INDEX(Orders!$A$1:$G$501,MATCH($A176,Orders!$A$1:$A$501,0),MATCH(I$1,Orders!$A$1:$G$1,0))</f>
        <v>Bhawna</v>
      </c>
      <c r="J176" s="3" t="str">
        <f>INDEX(Orders!$A$1:$G$501,MATCH($A176,Orders!$A$1:$A$501,0),MATCH(J$1,Orders!$A$1:$G$1,0))</f>
        <v>Madhya Pradesh</v>
      </c>
      <c r="K176" s="3" t="str">
        <f>INDEX(Orders!$A$1:$G$501,MATCH($A176,Orders!$A$1:$A$501,0),MATCH(K$1,Orders!$A$1:$G$1,0))</f>
        <v>Indore</v>
      </c>
      <c r="L176" s="1" t="str">
        <f t="shared" si="2"/>
        <v>Apr</v>
      </c>
      <c r="M176" s="8">
        <f>IF(Sales[[#This Row],[Profit]]&gt;0,Sales[[#This Row],[Profit]],0)</f>
        <v>204</v>
      </c>
      <c r="N176" s="8">
        <f>IF(Sales[[#This Row],[Profit]]&lt;0,Sales[[#This Row],[Profit]],0)</f>
        <v>0</v>
      </c>
    </row>
    <row r="177" spans="1:14" x14ac:dyDescent="0.3">
      <c r="A177" t="s">
        <v>181</v>
      </c>
      <c r="B177" s="6">
        <v>27</v>
      </c>
      <c r="C177" s="6">
        <v>9</v>
      </c>
      <c r="D177">
        <v>2</v>
      </c>
      <c r="E177" t="s">
        <v>23</v>
      </c>
      <c r="F177" t="s">
        <v>81</v>
      </c>
      <c r="G177" t="s">
        <v>28</v>
      </c>
      <c r="H177" s="3">
        <f>INDEX(Orders!$A$1:$G$501,MATCH($A177,Orders!$A$1:$A$501,0),MATCH(H$1,Orders!$A$1:$G$1,0))</f>
        <v>43234</v>
      </c>
      <c r="I177" s="3" t="str">
        <f>INDEX(Orders!$A$1:$G$501,MATCH($A177,Orders!$A$1:$A$501,0),MATCH(I$1,Orders!$A$1:$G$1,0))</f>
        <v>Shefali</v>
      </c>
      <c r="J177" s="3" t="str">
        <f>INDEX(Orders!$A$1:$G$501,MATCH($A177,Orders!$A$1:$A$501,0),MATCH(J$1,Orders!$A$1:$G$1,0))</f>
        <v>Rajasthan</v>
      </c>
      <c r="K177" s="3" t="str">
        <f>INDEX(Orders!$A$1:$G$501,MATCH($A177,Orders!$A$1:$A$501,0),MATCH(K$1,Orders!$A$1:$G$1,0))</f>
        <v>Jaipur</v>
      </c>
      <c r="L177" s="1" t="str">
        <f t="shared" si="2"/>
        <v>May</v>
      </c>
      <c r="M177" s="8">
        <f>IF(Sales[[#This Row],[Profit]]&gt;0,Sales[[#This Row],[Profit]],0)</f>
        <v>9</v>
      </c>
      <c r="N177" s="8">
        <f>IF(Sales[[#This Row],[Profit]]&lt;0,Sales[[#This Row],[Profit]],0)</f>
        <v>0</v>
      </c>
    </row>
    <row r="178" spans="1:14" x14ac:dyDescent="0.3">
      <c r="A178" t="s">
        <v>182</v>
      </c>
      <c r="B178" s="6">
        <v>516</v>
      </c>
      <c r="C178" s="6">
        <v>392</v>
      </c>
      <c r="D178">
        <v>8</v>
      </c>
      <c r="E178" t="s">
        <v>12</v>
      </c>
      <c r="F178" t="s">
        <v>13</v>
      </c>
      <c r="G178" t="s">
        <v>10</v>
      </c>
      <c r="H178" s="3">
        <f>INDEX(Orders!$A$1:$G$501,MATCH($A178,Orders!$A$1:$A$501,0),MATCH(H$1,Orders!$A$1:$G$1,0))</f>
        <v>43274</v>
      </c>
      <c r="I178" s="3" t="str">
        <f>INDEX(Orders!$A$1:$G$501,MATCH($A178,Orders!$A$1:$A$501,0),MATCH(I$1,Orders!$A$1:$G$1,0))</f>
        <v>Amisha</v>
      </c>
      <c r="J178" s="3" t="str">
        <f>INDEX(Orders!$A$1:$G$501,MATCH($A178,Orders!$A$1:$A$501,0),MATCH(J$1,Orders!$A$1:$G$1,0))</f>
        <v>Tamil Nadu</v>
      </c>
      <c r="K178" s="3" t="str">
        <f>INDEX(Orders!$A$1:$G$501,MATCH($A178,Orders!$A$1:$A$501,0),MATCH(K$1,Orders!$A$1:$G$1,0))</f>
        <v>Chennai</v>
      </c>
      <c r="L178" s="1" t="str">
        <f t="shared" si="2"/>
        <v>Jun</v>
      </c>
      <c r="M178" s="8">
        <f>IF(Sales[[#This Row],[Profit]]&gt;0,Sales[[#This Row],[Profit]],0)</f>
        <v>392</v>
      </c>
      <c r="N178" s="8">
        <f>IF(Sales[[#This Row],[Profit]]&lt;0,Sales[[#This Row],[Profit]],0)</f>
        <v>0</v>
      </c>
    </row>
    <row r="179" spans="1:14" x14ac:dyDescent="0.3">
      <c r="A179" t="s">
        <v>183</v>
      </c>
      <c r="B179" s="6">
        <v>504</v>
      </c>
      <c r="C179" s="6">
        <v>116</v>
      </c>
      <c r="D179">
        <v>3</v>
      </c>
      <c r="E179" t="s">
        <v>12</v>
      </c>
      <c r="F179" t="s">
        <v>16</v>
      </c>
      <c r="G179" t="s">
        <v>10</v>
      </c>
      <c r="H179" s="3">
        <f>INDEX(Orders!$A$1:$G$501,MATCH($A179,Orders!$A$1:$A$501,0),MATCH(H$1,Orders!$A$1:$G$1,0))</f>
        <v>43401</v>
      </c>
      <c r="I179" s="3" t="str">
        <f>INDEX(Orders!$A$1:$G$501,MATCH($A179,Orders!$A$1:$A$501,0),MATCH(I$1,Orders!$A$1:$G$1,0))</f>
        <v>Harshita</v>
      </c>
      <c r="J179" s="3" t="str">
        <f>INDEX(Orders!$A$1:$G$501,MATCH($A179,Orders!$A$1:$A$501,0),MATCH(J$1,Orders!$A$1:$G$1,0))</f>
        <v>Maharashtra</v>
      </c>
      <c r="K179" s="3" t="str">
        <f>INDEX(Orders!$A$1:$G$501,MATCH($A179,Orders!$A$1:$A$501,0),MATCH(K$1,Orders!$A$1:$G$1,0))</f>
        <v>Mumbai</v>
      </c>
      <c r="L179" s="1" t="str">
        <f t="shared" si="2"/>
        <v>Oct</v>
      </c>
      <c r="M179" s="8">
        <f>IF(Sales[[#This Row],[Profit]]&gt;0,Sales[[#This Row],[Profit]],0)</f>
        <v>116</v>
      </c>
      <c r="N179" s="8">
        <f>IF(Sales[[#This Row],[Profit]]&lt;0,Sales[[#This Row],[Profit]],0)</f>
        <v>0</v>
      </c>
    </row>
    <row r="180" spans="1:14" x14ac:dyDescent="0.3">
      <c r="A180" t="s">
        <v>184</v>
      </c>
      <c r="B180" s="6">
        <v>502</v>
      </c>
      <c r="C180" s="6">
        <v>84</v>
      </c>
      <c r="D180">
        <v>4</v>
      </c>
      <c r="E180" t="s">
        <v>8</v>
      </c>
      <c r="F180" t="s">
        <v>21</v>
      </c>
      <c r="G180" t="s">
        <v>10</v>
      </c>
      <c r="H180" s="3">
        <f>INDEX(Orders!$A$1:$G$501,MATCH($A180,Orders!$A$1:$A$501,0),MATCH(H$1,Orders!$A$1:$G$1,0))</f>
        <v>43432</v>
      </c>
      <c r="I180" s="3" t="str">
        <f>INDEX(Orders!$A$1:$G$501,MATCH($A180,Orders!$A$1:$A$501,0),MATCH(I$1,Orders!$A$1:$G$1,0))</f>
        <v>Brijesh</v>
      </c>
      <c r="J180" s="3" t="str">
        <f>INDEX(Orders!$A$1:$G$501,MATCH($A180,Orders!$A$1:$A$501,0),MATCH(J$1,Orders!$A$1:$G$1,0))</f>
        <v>Rajasthan</v>
      </c>
      <c r="K180" s="3" t="str">
        <f>INDEX(Orders!$A$1:$G$501,MATCH($A180,Orders!$A$1:$A$501,0),MATCH(K$1,Orders!$A$1:$G$1,0))</f>
        <v>Udaipur</v>
      </c>
      <c r="L180" s="1" t="str">
        <f t="shared" si="2"/>
        <v>Nov</v>
      </c>
      <c r="M180" s="8">
        <f>IF(Sales[[#This Row],[Profit]]&gt;0,Sales[[#This Row],[Profit]],0)</f>
        <v>84</v>
      </c>
      <c r="N180" s="8">
        <f>IF(Sales[[#This Row],[Profit]]&lt;0,Sales[[#This Row],[Profit]],0)</f>
        <v>0</v>
      </c>
    </row>
    <row r="181" spans="1:14" x14ac:dyDescent="0.3">
      <c r="A181" t="s">
        <v>185</v>
      </c>
      <c r="B181" s="6">
        <v>734</v>
      </c>
      <c r="C181" s="6">
        <v>213</v>
      </c>
      <c r="D181">
        <v>6</v>
      </c>
      <c r="E181" t="s">
        <v>8</v>
      </c>
      <c r="F181" t="s">
        <v>9</v>
      </c>
      <c r="G181" t="s">
        <v>19</v>
      </c>
      <c r="H181" s="3">
        <f>INDEX(Orders!$A$1:$G$501,MATCH($A181,Orders!$A$1:$A$501,0),MATCH(H$1,Orders!$A$1:$G$1,0))</f>
        <v>43263</v>
      </c>
      <c r="I181" s="3" t="str">
        <f>INDEX(Orders!$A$1:$G$501,MATCH($A181,Orders!$A$1:$A$501,0),MATCH(I$1,Orders!$A$1:$G$1,0))</f>
        <v>Rohan</v>
      </c>
      <c r="J181" s="3" t="str">
        <f>INDEX(Orders!$A$1:$G$501,MATCH($A181,Orders!$A$1:$A$501,0),MATCH(J$1,Orders!$A$1:$G$1,0))</f>
        <v>Madhya Pradesh</v>
      </c>
      <c r="K181" s="3" t="str">
        <f>INDEX(Orders!$A$1:$G$501,MATCH($A181,Orders!$A$1:$A$501,0),MATCH(K$1,Orders!$A$1:$G$1,0))</f>
        <v>Indore</v>
      </c>
      <c r="L181" s="1" t="str">
        <f t="shared" si="2"/>
        <v>Jun</v>
      </c>
      <c r="M181" s="8">
        <f>IF(Sales[[#This Row],[Profit]]&gt;0,Sales[[#This Row],[Profit]],0)</f>
        <v>213</v>
      </c>
      <c r="N181" s="8">
        <f>IF(Sales[[#This Row],[Profit]]&lt;0,Sales[[#This Row],[Profit]],0)</f>
        <v>0</v>
      </c>
    </row>
    <row r="182" spans="1:14" x14ac:dyDescent="0.3">
      <c r="A182" t="s">
        <v>186</v>
      </c>
      <c r="B182" s="6">
        <v>42</v>
      </c>
      <c r="C182" s="6">
        <v>12</v>
      </c>
      <c r="D182">
        <v>2</v>
      </c>
      <c r="E182" t="s">
        <v>23</v>
      </c>
      <c r="F182" t="s">
        <v>32</v>
      </c>
      <c r="G182" t="s">
        <v>10</v>
      </c>
      <c r="H182" s="3">
        <f>INDEX(Orders!$A$1:$G$501,MATCH($A182,Orders!$A$1:$A$501,0),MATCH(H$1,Orders!$A$1:$G$1,0))</f>
        <v>43427</v>
      </c>
      <c r="I182" s="3" t="str">
        <f>INDEX(Orders!$A$1:$G$501,MATCH($A182,Orders!$A$1:$A$501,0),MATCH(I$1,Orders!$A$1:$G$1,0))</f>
        <v>Divyeta</v>
      </c>
      <c r="J182" s="3" t="str">
        <f>INDEX(Orders!$A$1:$G$501,MATCH($A182,Orders!$A$1:$A$501,0),MATCH(J$1,Orders!$A$1:$G$1,0))</f>
        <v>Madhya Pradesh</v>
      </c>
      <c r="K182" s="3" t="str">
        <f>INDEX(Orders!$A$1:$G$501,MATCH($A182,Orders!$A$1:$A$501,0),MATCH(K$1,Orders!$A$1:$G$1,0))</f>
        <v>Indore</v>
      </c>
      <c r="L182" s="1" t="str">
        <f t="shared" si="2"/>
        <v>Nov</v>
      </c>
      <c r="M182" s="8">
        <f>IF(Sales[[#This Row],[Profit]]&gt;0,Sales[[#This Row],[Profit]],0)</f>
        <v>12</v>
      </c>
      <c r="N182" s="8">
        <f>IF(Sales[[#This Row],[Profit]]&lt;0,Sales[[#This Row],[Profit]],0)</f>
        <v>0</v>
      </c>
    </row>
    <row r="183" spans="1:14" x14ac:dyDescent="0.3">
      <c r="A183" t="s">
        <v>187</v>
      </c>
      <c r="B183" s="6">
        <v>29</v>
      </c>
      <c r="C183" s="6">
        <v>11</v>
      </c>
      <c r="D183">
        <v>4</v>
      </c>
      <c r="E183" t="s">
        <v>23</v>
      </c>
      <c r="F183" t="s">
        <v>43</v>
      </c>
      <c r="G183" t="s">
        <v>10</v>
      </c>
      <c r="H183" s="3">
        <f>INDEX(Orders!$A$1:$G$501,MATCH($A183,Orders!$A$1:$A$501,0),MATCH(H$1,Orders!$A$1:$G$1,0))</f>
        <v>43417</v>
      </c>
      <c r="I183" s="3" t="str">
        <f>INDEX(Orders!$A$1:$G$501,MATCH($A183,Orders!$A$1:$A$501,0),MATCH(I$1,Orders!$A$1:$G$1,0))</f>
        <v>Uudhav</v>
      </c>
      <c r="J183" s="3" t="str">
        <f>INDEX(Orders!$A$1:$G$501,MATCH($A183,Orders!$A$1:$A$501,0),MATCH(J$1,Orders!$A$1:$G$1,0))</f>
        <v>Maharashtra</v>
      </c>
      <c r="K183" s="3" t="str">
        <f>INDEX(Orders!$A$1:$G$501,MATCH($A183,Orders!$A$1:$A$501,0),MATCH(K$1,Orders!$A$1:$G$1,0))</f>
        <v>Mumbai</v>
      </c>
      <c r="L183" s="1" t="str">
        <f t="shared" si="2"/>
        <v>Nov</v>
      </c>
      <c r="M183" s="8">
        <f>IF(Sales[[#This Row],[Profit]]&gt;0,Sales[[#This Row],[Profit]],0)</f>
        <v>11</v>
      </c>
      <c r="N183" s="8">
        <f>IF(Sales[[#This Row],[Profit]]&lt;0,Sales[[#This Row],[Profit]],0)</f>
        <v>0</v>
      </c>
    </row>
    <row r="184" spans="1:14" x14ac:dyDescent="0.3">
      <c r="A184" t="s">
        <v>188</v>
      </c>
      <c r="B184" s="6">
        <v>240</v>
      </c>
      <c r="C184" s="6">
        <v>12</v>
      </c>
      <c r="D184">
        <v>6</v>
      </c>
      <c r="E184" t="s">
        <v>23</v>
      </c>
      <c r="F184" t="s">
        <v>32</v>
      </c>
      <c r="G184" t="s">
        <v>28</v>
      </c>
      <c r="H184" s="3">
        <f>INDEX(Orders!$A$1:$G$501,MATCH($A184,Orders!$A$1:$A$501,0),MATCH(H$1,Orders!$A$1:$G$1,0))</f>
        <v>43421</v>
      </c>
      <c r="I184" s="3" t="str">
        <f>INDEX(Orders!$A$1:$G$501,MATCH($A184,Orders!$A$1:$A$501,0),MATCH(I$1,Orders!$A$1:$G$1,0))</f>
        <v>Ankit</v>
      </c>
      <c r="J184" s="3" t="str">
        <f>INDEX(Orders!$A$1:$G$501,MATCH($A184,Orders!$A$1:$A$501,0),MATCH(J$1,Orders!$A$1:$G$1,0))</f>
        <v>Sikkim</v>
      </c>
      <c r="K184" s="3" t="str">
        <f>INDEX(Orders!$A$1:$G$501,MATCH($A184,Orders!$A$1:$A$501,0),MATCH(K$1,Orders!$A$1:$G$1,0))</f>
        <v>Gangtok</v>
      </c>
      <c r="L184" s="1" t="str">
        <f t="shared" si="2"/>
        <v>Nov</v>
      </c>
      <c r="M184" s="8">
        <f>IF(Sales[[#This Row],[Profit]]&gt;0,Sales[[#This Row],[Profit]],0)</f>
        <v>12</v>
      </c>
      <c r="N184" s="8">
        <f>IF(Sales[[#This Row],[Profit]]&lt;0,Sales[[#This Row],[Profit]],0)</f>
        <v>0</v>
      </c>
    </row>
    <row r="185" spans="1:14" x14ac:dyDescent="0.3">
      <c r="A185" t="s">
        <v>189</v>
      </c>
      <c r="B185" s="6">
        <v>496</v>
      </c>
      <c r="C185" s="6">
        <v>-79</v>
      </c>
      <c r="D185">
        <v>2</v>
      </c>
      <c r="E185" t="s">
        <v>23</v>
      </c>
      <c r="F185" t="s">
        <v>24</v>
      </c>
      <c r="G185" t="s">
        <v>10</v>
      </c>
      <c r="H185" s="3">
        <f>INDEX(Orders!$A$1:$G$501,MATCH($A185,Orders!$A$1:$A$501,0),MATCH(H$1,Orders!$A$1:$G$1,0))</f>
        <v>43216</v>
      </c>
      <c r="I185" s="3" t="str">
        <f>INDEX(Orders!$A$1:$G$501,MATCH($A185,Orders!$A$1:$A$501,0),MATCH(I$1,Orders!$A$1:$G$1,0))</f>
        <v>Amit</v>
      </c>
      <c r="J185" s="3" t="str">
        <f>INDEX(Orders!$A$1:$G$501,MATCH($A185,Orders!$A$1:$A$501,0),MATCH(J$1,Orders!$A$1:$G$1,0))</f>
        <v>Sikkim</v>
      </c>
      <c r="K185" s="3" t="str">
        <f>INDEX(Orders!$A$1:$G$501,MATCH($A185,Orders!$A$1:$A$501,0),MATCH(K$1,Orders!$A$1:$G$1,0))</f>
        <v>Gangtok</v>
      </c>
      <c r="L185" s="1" t="str">
        <f t="shared" si="2"/>
        <v>Apr</v>
      </c>
      <c r="M185" s="8">
        <f>IF(Sales[[#This Row],[Profit]]&gt;0,Sales[[#This Row],[Profit]],0)</f>
        <v>0</v>
      </c>
      <c r="N185" s="8">
        <f>IF(Sales[[#This Row],[Profit]]&lt;0,Sales[[#This Row],[Profit]],0)</f>
        <v>-79</v>
      </c>
    </row>
    <row r="186" spans="1:14" x14ac:dyDescent="0.3">
      <c r="A186" t="s">
        <v>190</v>
      </c>
      <c r="B186" s="6">
        <v>485</v>
      </c>
      <c r="C186" s="6">
        <v>29</v>
      </c>
      <c r="D186">
        <v>4</v>
      </c>
      <c r="E186" t="s">
        <v>8</v>
      </c>
      <c r="F186" t="s">
        <v>9</v>
      </c>
      <c r="G186" t="s">
        <v>10</v>
      </c>
      <c r="H186" s="3">
        <f>INDEX(Orders!$A$1:$G$501,MATCH($A186,Orders!$A$1:$A$501,0),MATCH(H$1,Orders!$A$1:$G$1,0))</f>
        <v>43347</v>
      </c>
      <c r="I186" s="3" t="str">
        <f>INDEX(Orders!$A$1:$G$501,MATCH($A186,Orders!$A$1:$A$501,0),MATCH(I$1,Orders!$A$1:$G$1,0))</f>
        <v>Jitesh</v>
      </c>
      <c r="J186" s="3" t="str">
        <f>INDEX(Orders!$A$1:$G$501,MATCH($A186,Orders!$A$1:$A$501,0),MATCH(J$1,Orders!$A$1:$G$1,0))</f>
        <v>Uttar Pradesh</v>
      </c>
      <c r="K186" s="3" t="str">
        <f>INDEX(Orders!$A$1:$G$501,MATCH($A186,Orders!$A$1:$A$501,0),MATCH(K$1,Orders!$A$1:$G$1,0))</f>
        <v>Lucknow</v>
      </c>
      <c r="L186" s="1" t="str">
        <f t="shared" si="2"/>
        <v>Sep</v>
      </c>
      <c r="M186" s="8">
        <f>IF(Sales[[#This Row],[Profit]]&gt;0,Sales[[#This Row],[Profit]],0)</f>
        <v>29</v>
      </c>
      <c r="N186" s="8">
        <f>IF(Sales[[#This Row],[Profit]]&lt;0,Sales[[#This Row],[Profit]],0)</f>
        <v>0</v>
      </c>
    </row>
    <row r="187" spans="1:14" x14ac:dyDescent="0.3">
      <c r="A187" t="s">
        <v>191</v>
      </c>
      <c r="B187" s="6">
        <v>31</v>
      </c>
      <c r="C187" s="6">
        <v>-11</v>
      </c>
      <c r="D187">
        <v>3</v>
      </c>
      <c r="E187" t="s">
        <v>23</v>
      </c>
      <c r="F187" t="s">
        <v>43</v>
      </c>
      <c r="G187" t="s">
        <v>28</v>
      </c>
      <c r="H187" s="3">
        <f>INDEX(Orders!$A$1:$G$501,MATCH($A187,Orders!$A$1:$A$501,0),MATCH(H$1,Orders!$A$1:$G$1,0))</f>
        <v>43232</v>
      </c>
      <c r="I187" s="3" t="str">
        <f>INDEX(Orders!$A$1:$G$501,MATCH($A187,Orders!$A$1:$A$501,0),MATCH(I$1,Orders!$A$1:$G$1,0))</f>
        <v>Aman</v>
      </c>
      <c r="J187" s="3" t="str">
        <f>INDEX(Orders!$A$1:$G$501,MATCH($A187,Orders!$A$1:$A$501,0),MATCH(J$1,Orders!$A$1:$G$1,0))</f>
        <v>Maharashtra</v>
      </c>
      <c r="K187" s="3" t="str">
        <f>INDEX(Orders!$A$1:$G$501,MATCH($A187,Orders!$A$1:$A$501,0),MATCH(K$1,Orders!$A$1:$G$1,0))</f>
        <v>Mumbai</v>
      </c>
      <c r="L187" s="1" t="str">
        <f t="shared" si="2"/>
        <v>May</v>
      </c>
      <c r="M187" s="8">
        <f>IF(Sales[[#This Row],[Profit]]&gt;0,Sales[[#This Row],[Profit]],0)</f>
        <v>0</v>
      </c>
      <c r="N187" s="8">
        <f>IF(Sales[[#This Row],[Profit]]&lt;0,Sales[[#This Row],[Profit]],0)</f>
        <v>-11</v>
      </c>
    </row>
    <row r="188" spans="1:14" x14ac:dyDescent="0.3">
      <c r="A188" t="s">
        <v>192</v>
      </c>
      <c r="B188" s="6">
        <v>676</v>
      </c>
      <c r="C188" s="6">
        <v>151</v>
      </c>
      <c r="D188">
        <v>3</v>
      </c>
      <c r="E188" t="s">
        <v>8</v>
      </c>
      <c r="F188" t="s">
        <v>18</v>
      </c>
      <c r="G188" t="s">
        <v>19</v>
      </c>
      <c r="H188" s="3">
        <f>INDEX(Orders!$A$1:$G$501,MATCH($A188,Orders!$A$1:$A$501,0),MATCH(H$1,Orders!$A$1:$G$1,0))</f>
        <v>43253</v>
      </c>
      <c r="I188" s="3" t="str">
        <f>INDEX(Orders!$A$1:$G$501,MATCH($A188,Orders!$A$1:$A$501,0),MATCH(I$1,Orders!$A$1:$G$1,0))</f>
        <v>Shubham</v>
      </c>
      <c r="J188" s="3" t="str">
        <f>INDEX(Orders!$A$1:$G$501,MATCH($A188,Orders!$A$1:$A$501,0),MATCH(J$1,Orders!$A$1:$G$1,0))</f>
        <v>Delhi</v>
      </c>
      <c r="K188" s="3" t="str">
        <f>INDEX(Orders!$A$1:$G$501,MATCH($A188,Orders!$A$1:$A$501,0),MATCH(K$1,Orders!$A$1:$G$1,0))</f>
        <v>Delhi</v>
      </c>
      <c r="L188" s="1" t="str">
        <f t="shared" si="2"/>
        <v>Jun</v>
      </c>
      <c r="M188" s="8">
        <f>IF(Sales[[#This Row],[Profit]]&gt;0,Sales[[#This Row],[Profit]],0)</f>
        <v>151</v>
      </c>
      <c r="N188" s="8">
        <f>IF(Sales[[#This Row],[Profit]]&lt;0,Sales[[#This Row],[Profit]],0)</f>
        <v>0</v>
      </c>
    </row>
    <row r="189" spans="1:14" x14ac:dyDescent="0.3">
      <c r="A189" t="s">
        <v>157</v>
      </c>
      <c r="B189" s="6">
        <v>23</v>
      </c>
      <c r="C189" s="6">
        <v>8</v>
      </c>
      <c r="D189">
        <v>2</v>
      </c>
      <c r="E189" t="s">
        <v>23</v>
      </c>
      <c r="F189" t="s">
        <v>30</v>
      </c>
      <c r="G189" t="s">
        <v>82</v>
      </c>
      <c r="H189" s="3">
        <f>INDEX(Orders!$A$1:$G$501,MATCH($A189,Orders!$A$1:$A$501,0),MATCH(H$1,Orders!$A$1:$G$1,0))</f>
        <v>43118</v>
      </c>
      <c r="I189" s="3" t="str">
        <f>INDEX(Orders!$A$1:$G$501,MATCH($A189,Orders!$A$1:$A$501,0),MATCH(I$1,Orders!$A$1:$G$1,0))</f>
        <v>Muskan</v>
      </c>
      <c r="J189" s="3" t="str">
        <f>INDEX(Orders!$A$1:$G$501,MATCH($A189,Orders!$A$1:$A$501,0),MATCH(J$1,Orders!$A$1:$G$1,0))</f>
        <v>Madhya Pradesh</v>
      </c>
      <c r="K189" s="3" t="str">
        <f>INDEX(Orders!$A$1:$G$501,MATCH($A189,Orders!$A$1:$A$501,0),MATCH(K$1,Orders!$A$1:$G$1,0))</f>
        <v>Indore</v>
      </c>
      <c r="L189" s="1" t="str">
        <f t="shared" si="2"/>
        <v>Jan</v>
      </c>
      <c r="M189" s="8">
        <f>IF(Sales[[#This Row],[Profit]]&gt;0,Sales[[#This Row],[Profit]],0)</f>
        <v>8</v>
      </c>
      <c r="N189" s="8">
        <f>IF(Sales[[#This Row],[Profit]]&lt;0,Sales[[#This Row],[Profit]],0)</f>
        <v>0</v>
      </c>
    </row>
    <row r="190" spans="1:14" x14ac:dyDescent="0.3">
      <c r="A190" t="s">
        <v>193</v>
      </c>
      <c r="B190" s="6">
        <v>13</v>
      </c>
      <c r="C190" s="6">
        <v>3</v>
      </c>
      <c r="D190">
        <v>2</v>
      </c>
      <c r="E190" t="s">
        <v>23</v>
      </c>
      <c r="F190" t="s">
        <v>30</v>
      </c>
      <c r="G190" t="s">
        <v>10</v>
      </c>
      <c r="H190" s="3">
        <f>INDEX(Orders!$A$1:$G$501,MATCH($A190,Orders!$A$1:$A$501,0),MATCH(H$1,Orders!$A$1:$G$1,0))</f>
        <v>43252</v>
      </c>
      <c r="I190" s="3" t="str">
        <f>INDEX(Orders!$A$1:$G$501,MATCH($A190,Orders!$A$1:$A$501,0),MATCH(I$1,Orders!$A$1:$G$1,0))</f>
        <v>Vivek</v>
      </c>
      <c r="J190" s="3" t="str">
        <f>INDEX(Orders!$A$1:$G$501,MATCH($A190,Orders!$A$1:$A$501,0),MATCH(J$1,Orders!$A$1:$G$1,0))</f>
        <v>Goa</v>
      </c>
      <c r="K190" s="3" t="str">
        <f>INDEX(Orders!$A$1:$G$501,MATCH($A190,Orders!$A$1:$A$501,0),MATCH(K$1,Orders!$A$1:$G$1,0))</f>
        <v>Goa</v>
      </c>
      <c r="L190" s="1" t="str">
        <f t="shared" si="2"/>
        <v>Jun</v>
      </c>
      <c r="M190" s="8">
        <f>IF(Sales[[#This Row],[Profit]]&gt;0,Sales[[#This Row],[Profit]],0)</f>
        <v>3</v>
      </c>
      <c r="N190" s="8">
        <f>IF(Sales[[#This Row],[Profit]]&lt;0,Sales[[#This Row],[Profit]],0)</f>
        <v>0</v>
      </c>
    </row>
    <row r="191" spans="1:14" x14ac:dyDescent="0.3">
      <c r="A191" t="s">
        <v>194</v>
      </c>
      <c r="B191" s="6">
        <v>180</v>
      </c>
      <c r="C191" s="6">
        <v>0</v>
      </c>
      <c r="D191">
        <v>8</v>
      </c>
      <c r="E191" t="s">
        <v>23</v>
      </c>
      <c r="F191" t="s">
        <v>57</v>
      </c>
      <c r="G191" t="s">
        <v>10</v>
      </c>
      <c r="H191" s="3">
        <f>INDEX(Orders!$A$1:$G$501,MATCH($A191,Orders!$A$1:$A$501,0),MATCH(H$1,Orders!$A$1:$G$1,0))</f>
        <v>43185</v>
      </c>
      <c r="I191" s="3" t="str">
        <f>INDEX(Orders!$A$1:$G$501,MATCH($A191,Orders!$A$1:$A$501,0),MATCH(I$1,Orders!$A$1:$G$1,0))</f>
        <v>Vandana</v>
      </c>
      <c r="J191" s="3" t="str">
        <f>INDEX(Orders!$A$1:$G$501,MATCH($A191,Orders!$A$1:$A$501,0),MATCH(J$1,Orders!$A$1:$G$1,0))</f>
        <v>Himachal Pradesh</v>
      </c>
      <c r="K191" s="3" t="str">
        <f>INDEX(Orders!$A$1:$G$501,MATCH($A191,Orders!$A$1:$A$501,0),MATCH(K$1,Orders!$A$1:$G$1,0))</f>
        <v>Simla</v>
      </c>
      <c r="L191" s="1" t="str">
        <f t="shared" si="2"/>
        <v>Mar</v>
      </c>
      <c r="M191" s="8">
        <f>IF(Sales[[#This Row],[Profit]]&gt;0,Sales[[#This Row],[Profit]],0)</f>
        <v>0</v>
      </c>
      <c r="N191" s="8">
        <f>IF(Sales[[#This Row],[Profit]]&lt;0,Sales[[#This Row],[Profit]],0)</f>
        <v>0</v>
      </c>
    </row>
    <row r="192" spans="1:14" x14ac:dyDescent="0.3">
      <c r="A192" t="s">
        <v>11</v>
      </c>
      <c r="B192" s="6">
        <v>671</v>
      </c>
      <c r="C192" s="6">
        <v>114</v>
      </c>
      <c r="D192">
        <v>9</v>
      </c>
      <c r="E192" t="s">
        <v>8</v>
      </c>
      <c r="F192" t="s">
        <v>21</v>
      </c>
      <c r="G192" t="s">
        <v>19</v>
      </c>
      <c r="H192" s="3">
        <f>INDEX(Orders!$A$1:$G$501,MATCH($A192,Orders!$A$1:$A$501,0),MATCH(H$1,Orders!$A$1:$G$1,0))</f>
        <v>43376</v>
      </c>
      <c r="I192" s="3" t="str">
        <f>INDEX(Orders!$A$1:$G$501,MATCH($A192,Orders!$A$1:$A$501,0),MATCH(I$1,Orders!$A$1:$G$1,0))</f>
        <v>Harivansh</v>
      </c>
      <c r="J192" s="3" t="str">
        <f>INDEX(Orders!$A$1:$G$501,MATCH($A192,Orders!$A$1:$A$501,0),MATCH(J$1,Orders!$A$1:$G$1,0))</f>
        <v>Uttar Pradesh</v>
      </c>
      <c r="K192" s="3" t="str">
        <f>INDEX(Orders!$A$1:$G$501,MATCH($A192,Orders!$A$1:$A$501,0),MATCH(K$1,Orders!$A$1:$G$1,0))</f>
        <v>Mathura</v>
      </c>
      <c r="L192" s="1" t="str">
        <f t="shared" si="2"/>
        <v>Oct</v>
      </c>
      <c r="M192" s="8">
        <f>IF(Sales[[#This Row],[Profit]]&gt;0,Sales[[#This Row],[Profit]],0)</f>
        <v>114</v>
      </c>
      <c r="N192" s="8">
        <f>IF(Sales[[#This Row],[Profit]]&lt;0,Sales[[#This Row],[Profit]],0)</f>
        <v>0</v>
      </c>
    </row>
    <row r="193" spans="1:14" x14ac:dyDescent="0.3">
      <c r="A193" t="s">
        <v>195</v>
      </c>
      <c r="B193" s="6">
        <v>22</v>
      </c>
      <c r="C193" s="6">
        <v>11</v>
      </c>
      <c r="D193">
        <v>3</v>
      </c>
      <c r="E193" t="s">
        <v>23</v>
      </c>
      <c r="F193" t="s">
        <v>32</v>
      </c>
      <c r="G193" t="s">
        <v>10</v>
      </c>
      <c r="H193" s="3">
        <f>INDEX(Orders!$A$1:$G$501,MATCH($A193,Orders!$A$1:$A$501,0),MATCH(H$1,Orders!$A$1:$G$1,0))</f>
        <v>43127</v>
      </c>
      <c r="I193" s="3" t="str">
        <f>INDEX(Orders!$A$1:$G$501,MATCH($A193,Orders!$A$1:$A$501,0),MATCH(I$1,Orders!$A$1:$G$1,0))</f>
        <v>Shweta</v>
      </c>
      <c r="J193" s="3" t="str">
        <f>INDEX(Orders!$A$1:$G$501,MATCH($A193,Orders!$A$1:$A$501,0),MATCH(J$1,Orders!$A$1:$G$1,0))</f>
        <v>Rajasthan</v>
      </c>
      <c r="K193" s="3" t="str">
        <f>INDEX(Orders!$A$1:$G$501,MATCH($A193,Orders!$A$1:$A$501,0),MATCH(K$1,Orders!$A$1:$G$1,0))</f>
        <v>Udaipur</v>
      </c>
      <c r="L193" s="1" t="str">
        <f t="shared" si="2"/>
        <v>Jan</v>
      </c>
      <c r="M193" s="8">
        <f>IF(Sales[[#This Row],[Profit]]&gt;0,Sales[[#This Row],[Profit]],0)</f>
        <v>11</v>
      </c>
      <c r="N193" s="8">
        <f>IF(Sales[[#This Row],[Profit]]&lt;0,Sales[[#This Row],[Profit]],0)</f>
        <v>0</v>
      </c>
    </row>
    <row r="194" spans="1:14" x14ac:dyDescent="0.3">
      <c r="A194" t="s">
        <v>117</v>
      </c>
      <c r="B194" s="6">
        <v>668</v>
      </c>
      <c r="C194" s="6">
        <v>-31</v>
      </c>
      <c r="D194">
        <v>3</v>
      </c>
      <c r="E194" t="s">
        <v>8</v>
      </c>
      <c r="F194" t="s">
        <v>18</v>
      </c>
      <c r="G194" t="s">
        <v>19</v>
      </c>
      <c r="H194" s="3">
        <f>INDEX(Orders!$A$1:$G$501,MATCH($A194,Orders!$A$1:$A$501,0),MATCH(H$1,Orders!$A$1:$G$1,0))</f>
        <v>43317</v>
      </c>
      <c r="I194" s="3" t="str">
        <f>INDEX(Orders!$A$1:$G$501,MATCH($A194,Orders!$A$1:$A$501,0),MATCH(I$1,Orders!$A$1:$G$1,0))</f>
        <v>Farah</v>
      </c>
      <c r="J194" s="3" t="str">
        <f>INDEX(Orders!$A$1:$G$501,MATCH($A194,Orders!$A$1:$A$501,0),MATCH(J$1,Orders!$A$1:$G$1,0))</f>
        <v>Nagaland</v>
      </c>
      <c r="K194" s="3" t="str">
        <f>INDEX(Orders!$A$1:$G$501,MATCH($A194,Orders!$A$1:$A$501,0),MATCH(K$1,Orders!$A$1:$G$1,0))</f>
        <v>Kohima</v>
      </c>
      <c r="L194" s="1" t="str">
        <f t="shared" ref="L194:L257" si="3">TEXT($H194,"mmm")</f>
        <v>Aug</v>
      </c>
      <c r="M194" s="8">
        <f>IF(Sales[[#This Row],[Profit]]&gt;0,Sales[[#This Row],[Profit]],0)</f>
        <v>0</v>
      </c>
      <c r="N194" s="8">
        <f>IF(Sales[[#This Row],[Profit]]&lt;0,Sales[[#This Row],[Profit]],0)</f>
        <v>-31</v>
      </c>
    </row>
    <row r="195" spans="1:14" x14ac:dyDescent="0.3">
      <c r="A195" t="s">
        <v>122</v>
      </c>
      <c r="B195" s="6">
        <v>145</v>
      </c>
      <c r="C195" s="6">
        <v>0</v>
      </c>
      <c r="D195">
        <v>3</v>
      </c>
      <c r="E195" t="s">
        <v>23</v>
      </c>
      <c r="F195" t="s">
        <v>26</v>
      </c>
      <c r="G195" t="s">
        <v>28</v>
      </c>
      <c r="H195" s="3">
        <f>INDEX(Orders!$A$1:$G$501,MATCH($A195,Orders!$A$1:$A$501,0),MATCH(H$1,Orders!$A$1:$G$1,0))</f>
        <v>43315</v>
      </c>
      <c r="I195" s="3" t="str">
        <f>INDEX(Orders!$A$1:$G$501,MATCH($A195,Orders!$A$1:$A$501,0),MATCH(I$1,Orders!$A$1:$G$1,0))</f>
        <v>Ajay</v>
      </c>
      <c r="J195" s="3" t="str">
        <f>INDEX(Orders!$A$1:$G$501,MATCH($A195,Orders!$A$1:$A$501,0),MATCH(J$1,Orders!$A$1:$G$1,0))</f>
        <v>Karnataka</v>
      </c>
      <c r="K195" s="3" t="str">
        <f>INDEX(Orders!$A$1:$G$501,MATCH($A195,Orders!$A$1:$A$501,0),MATCH(K$1,Orders!$A$1:$G$1,0))</f>
        <v>Bangalore</v>
      </c>
      <c r="L195" s="1" t="str">
        <f t="shared" si="3"/>
        <v>Aug</v>
      </c>
      <c r="M195" s="8">
        <f>IF(Sales[[#This Row],[Profit]]&gt;0,Sales[[#This Row],[Profit]],0)</f>
        <v>0</v>
      </c>
      <c r="N195" s="8">
        <f>IF(Sales[[#This Row],[Profit]]&lt;0,Sales[[#This Row],[Profit]],0)</f>
        <v>0</v>
      </c>
    </row>
    <row r="196" spans="1:14" x14ac:dyDescent="0.3">
      <c r="A196" t="s">
        <v>196</v>
      </c>
      <c r="B196" s="6">
        <v>24</v>
      </c>
      <c r="C196" s="6">
        <v>8</v>
      </c>
      <c r="D196">
        <v>2</v>
      </c>
      <c r="E196" t="s">
        <v>23</v>
      </c>
      <c r="F196" t="s">
        <v>43</v>
      </c>
      <c r="G196" t="s">
        <v>82</v>
      </c>
      <c r="H196" s="3">
        <f>INDEX(Orders!$A$1:$G$501,MATCH($A196,Orders!$A$1:$A$501,0),MATCH(H$1,Orders!$A$1:$G$1,0))</f>
        <v>43428</v>
      </c>
      <c r="I196" s="3" t="str">
        <f>INDEX(Orders!$A$1:$G$501,MATCH($A196,Orders!$A$1:$A$501,0),MATCH(I$1,Orders!$A$1:$G$1,0))</f>
        <v>Dashyam</v>
      </c>
      <c r="J196" s="3" t="str">
        <f>INDEX(Orders!$A$1:$G$501,MATCH($A196,Orders!$A$1:$A$501,0),MATCH(J$1,Orders!$A$1:$G$1,0))</f>
        <v>Gujarat</v>
      </c>
      <c r="K196" s="3" t="str">
        <f>INDEX(Orders!$A$1:$G$501,MATCH($A196,Orders!$A$1:$A$501,0),MATCH(K$1,Orders!$A$1:$G$1,0))</f>
        <v>Surat</v>
      </c>
      <c r="L196" s="1" t="str">
        <f t="shared" si="3"/>
        <v>Nov</v>
      </c>
      <c r="M196" s="8">
        <f>IF(Sales[[#This Row],[Profit]]&gt;0,Sales[[#This Row],[Profit]],0)</f>
        <v>8</v>
      </c>
      <c r="N196" s="8">
        <f>IF(Sales[[#This Row],[Profit]]&lt;0,Sales[[#This Row],[Profit]],0)</f>
        <v>0</v>
      </c>
    </row>
    <row r="197" spans="1:14" x14ac:dyDescent="0.3">
      <c r="A197" t="s">
        <v>87</v>
      </c>
      <c r="B197" s="6">
        <v>476</v>
      </c>
      <c r="C197" s="6">
        <v>0</v>
      </c>
      <c r="D197">
        <v>3</v>
      </c>
      <c r="E197" t="s">
        <v>12</v>
      </c>
      <c r="F197" t="s">
        <v>13</v>
      </c>
      <c r="G197" t="s">
        <v>10</v>
      </c>
      <c r="H197" s="3">
        <f>INDEX(Orders!$A$1:$G$501,MATCH($A197,Orders!$A$1:$A$501,0),MATCH(H$1,Orders!$A$1:$G$1,0))</f>
        <v>43316</v>
      </c>
      <c r="I197" s="3" t="str">
        <f>INDEX(Orders!$A$1:$G$501,MATCH($A197,Orders!$A$1:$A$501,0),MATCH(I$1,Orders!$A$1:$G$1,0))</f>
        <v>Aarushi</v>
      </c>
      <c r="J197" s="3" t="str">
        <f>INDEX(Orders!$A$1:$G$501,MATCH($A197,Orders!$A$1:$A$501,0),MATCH(J$1,Orders!$A$1:$G$1,0))</f>
        <v>Tamil Nadu</v>
      </c>
      <c r="K197" s="3" t="str">
        <f>INDEX(Orders!$A$1:$G$501,MATCH($A197,Orders!$A$1:$A$501,0),MATCH(K$1,Orders!$A$1:$G$1,0))</f>
        <v>Chennai</v>
      </c>
      <c r="L197" s="1" t="str">
        <f t="shared" si="3"/>
        <v>Aug</v>
      </c>
      <c r="M197" s="8">
        <f>IF(Sales[[#This Row],[Profit]]&gt;0,Sales[[#This Row],[Profit]],0)</f>
        <v>0</v>
      </c>
      <c r="N197" s="8">
        <f>IF(Sales[[#This Row],[Profit]]&lt;0,Sales[[#This Row],[Profit]],0)</f>
        <v>0</v>
      </c>
    </row>
    <row r="198" spans="1:14" x14ac:dyDescent="0.3">
      <c r="A198" t="s">
        <v>185</v>
      </c>
      <c r="B198" s="6">
        <v>24</v>
      </c>
      <c r="C198" s="6">
        <v>11</v>
      </c>
      <c r="D198">
        <v>5</v>
      </c>
      <c r="E198" t="s">
        <v>23</v>
      </c>
      <c r="F198" t="s">
        <v>30</v>
      </c>
      <c r="G198" t="s">
        <v>82</v>
      </c>
      <c r="H198" s="3">
        <f>INDEX(Orders!$A$1:$G$501,MATCH($A198,Orders!$A$1:$A$501,0),MATCH(H$1,Orders!$A$1:$G$1,0))</f>
        <v>43263</v>
      </c>
      <c r="I198" s="3" t="str">
        <f>INDEX(Orders!$A$1:$G$501,MATCH($A198,Orders!$A$1:$A$501,0),MATCH(I$1,Orders!$A$1:$G$1,0))</f>
        <v>Rohan</v>
      </c>
      <c r="J198" s="3" t="str">
        <f>INDEX(Orders!$A$1:$G$501,MATCH($A198,Orders!$A$1:$A$501,0),MATCH(J$1,Orders!$A$1:$G$1,0))</f>
        <v>Madhya Pradesh</v>
      </c>
      <c r="K198" s="3" t="str">
        <f>INDEX(Orders!$A$1:$G$501,MATCH($A198,Orders!$A$1:$A$501,0),MATCH(K$1,Orders!$A$1:$G$1,0))</f>
        <v>Indore</v>
      </c>
      <c r="L198" s="1" t="str">
        <f t="shared" si="3"/>
        <v>Jun</v>
      </c>
      <c r="M198" s="8">
        <f>IF(Sales[[#This Row],[Profit]]&gt;0,Sales[[#This Row],[Profit]],0)</f>
        <v>11</v>
      </c>
      <c r="N198" s="8">
        <f>IF(Sales[[#This Row],[Profit]]&lt;0,Sales[[#This Row],[Profit]],0)</f>
        <v>0</v>
      </c>
    </row>
    <row r="199" spans="1:14" x14ac:dyDescent="0.3">
      <c r="A199" t="s">
        <v>22</v>
      </c>
      <c r="B199" s="6">
        <v>37</v>
      </c>
      <c r="C199" s="6">
        <v>3</v>
      </c>
      <c r="D199">
        <v>3</v>
      </c>
      <c r="E199" t="s">
        <v>23</v>
      </c>
      <c r="F199" t="s">
        <v>30</v>
      </c>
      <c r="G199" t="s">
        <v>10</v>
      </c>
      <c r="H199" s="3">
        <f>INDEX(Orders!$A$1:$G$501,MATCH($A199,Orders!$A$1:$A$501,0),MATCH(H$1,Orders!$A$1:$G$1,0))</f>
        <v>43429</v>
      </c>
      <c r="I199" s="3" t="str">
        <f>INDEX(Orders!$A$1:$G$501,MATCH($A199,Orders!$A$1:$A$501,0),MATCH(I$1,Orders!$A$1:$G$1,0))</f>
        <v>Lalita</v>
      </c>
      <c r="J199" s="3" t="str">
        <f>INDEX(Orders!$A$1:$G$501,MATCH($A199,Orders!$A$1:$A$501,0),MATCH(J$1,Orders!$A$1:$G$1,0))</f>
        <v>Uttar Pradesh</v>
      </c>
      <c r="K199" s="3" t="str">
        <f>INDEX(Orders!$A$1:$G$501,MATCH($A199,Orders!$A$1:$A$501,0),MATCH(K$1,Orders!$A$1:$G$1,0))</f>
        <v>Mathura</v>
      </c>
      <c r="L199" s="1" t="str">
        <f t="shared" si="3"/>
        <v>Nov</v>
      </c>
      <c r="M199" s="8">
        <f>IF(Sales[[#This Row],[Profit]]&gt;0,Sales[[#This Row],[Profit]],0)</f>
        <v>3</v>
      </c>
      <c r="N199" s="8">
        <f>IF(Sales[[#This Row],[Profit]]&lt;0,Sales[[#This Row],[Profit]],0)</f>
        <v>0</v>
      </c>
    </row>
    <row r="200" spans="1:14" x14ac:dyDescent="0.3">
      <c r="A200" t="s">
        <v>197</v>
      </c>
      <c r="B200" s="6">
        <v>152</v>
      </c>
      <c r="C200" s="6">
        <v>50</v>
      </c>
      <c r="D200">
        <v>6</v>
      </c>
      <c r="E200" t="s">
        <v>23</v>
      </c>
      <c r="F200" t="s">
        <v>57</v>
      </c>
      <c r="G200" t="s">
        <v>28</v>
      </c>
      <c r="H200" s="3">
        <f>INDEX(Orders!$A$1:$G$501,MATCH($A200,Orders!$A$1:$A$501,0),MATCH(H$1,Orders!$A$1:$G$1,0))</f>
        <v>43416</v>
      </c>
      <c r="I200" s="3" t="str">
        <f>INDEX(Orders!$A$1:$G$501,MATCH($A200,Orders!$A$1:$A$501,0),MATCH(I$1,Orders!$A$1:$G$1,0))</f>
        <v>Bhargav</v>
      </c>
      <c r="J200" s="3" t="str">
        <f>INDEX(Orders!$A$1:$G$501,MATCH($A200,Orders!$A$1:$A$501,0),MATCH(J$1,Orders!$A$1:$G$1,0))</f>
        <v>Delhi</v>
      </c>
      <c r="K200" s="3" t="str">
        <f>INDEX(Orders!$A$1:$G$501,MATCH($A200,Orders!$A$1:$A$501,0),MATCH(K$1,Orders!$A$1:$G$1,0))</f>
        <v>Delhi</v>
      </c>
      <c r="L200" s="1" t="str">
        <f t="shared" si="3"/>
        <v>Nov</v>
      </c>
      <c r="M200" s="8">
        <f>IF(Sales[[#This Row],[Profit]]&gt;0,Sales[[#This Row],[Profit]],0)</f>
        <v>50</v>
      </c>
      <c r="N200" s="8">
        <f>IF(Sales[[#This Row],[Profit]]&lt;0,Sales[[#This Row],[Profit]],0)</f>
        <v>0</v>
      </c>
    </row>
    <row r="201" spans="1:14" x14ac:dyDescent="0.3">
      <c r="A201" t="s">
        <v>198</v>
      </c>
      <c r="B201" s="6">
        <v>32</v>
      </c>
      <c r="C201" s="6">
        <v>11</v>
      </c>
      <c r="D201">
        <v>2</v>
      </c>
      <c r="E201" t="s">
        <v>23</v>
      </c>
      <c r="F201" t="s">
        <v>63</v>
      </c>
      <c r="G201" t="s">
        <v>28</v>
      </c>
      <c r="H201" s="3">
        <f>INDEX(Orders!$A$1:$G$501,MATCH($A201,Orders!$A$1:$A$501,0),MATCH(H$1,Orders!$A$1:$G$1,0))</f>
        <v>43387</v>
      </c>
      <c r="I201" s="3" t="str">
        <f>INDEX(Orders!$A$1:$G$501,MATCH($A201,Orders!$A$1:$A$501,0),MATCH(I$1,Orders!$A$1:$G$1,0))</f>
        <v>Sandeep</v>
      </c>
      <c r="J201" s="3" t="str">
        <f>INDEX(Orders!$A$1:$G$501,MATCH($A201,Orders!$A$1:$A$501,0),MATCH(J$1,Orders!$A$1:$G$1,0))</f>
        <v>Madhya Pradesh</v>
      </c>
      <c r="K201" s="3" t="str">
        <f>INDEX(Orders!$A$1:$G$501,MATCH($A201,Orders!$A$1:$A$501,0),MATCH(K$1,Orders!$A$1:$G$1,0))</f>
        <v>Indore</v>
      </c>
      <c r="L201" s="1" t="str">
        <f t="shared" si="3"/>
        <v>Oct</v>
      </c>
      <c r="M201" s="8">
        <f>IF(Sales[[#This Row],[Profit]]&gt;0,Sales[[#This Row],[Profit]],0)</f>
        <v>11</v>
      </c>
      <c r="N201" s="8">
        <f>IF(Sales[[#This Row],[Profit]]&lt;0,Sales[[#This Row],[Profit]],0)</f>
        <v>0</v>
      </c>
    </row>
    <row r="202" spans="1:14" x14ac:dyDescent="0.3">
      <c r="A202" t="s">
        <v>199</v>
      </c>
      <c r="B202" s="6">
        <v>52</v>
      </c>
      <c r="C202" s="6">
        <v>11</v>
      </c>
      <c r="D202">
        <v>5</v>
      </c>
      <c r="E202" t="s">
        <v>23</v>
      </c>
      <c r="F202" t="s">
        <v>63</v>
      </c>
      <c r="G202" t="s">
        <v>10</v>
      </c>
      <c r="H202" s="3">
        <f>INDEX(Orders!$A$1:$G$501,MATCH($A202,Orders!$A$1:$A$501,0),MATCH(H$1,Orders!$A$1:$G$1,0))</f>
        <v>43402</v>
      </c>
      <c r="I202" s="3" t="str">
        <f>INDEX(Orders!$A$1:$G$501,MATCH($A202,Orders!$A$1:$A$501,0),MATCH(I$1,Orders!$A$1:$G$1,0))</f>
        <v>Moumita</v>
      </c>
      <c r="J202" s="3" t="str">
        <f>INDEX(Orders!$A$1:$G$501,MATCH($A202,Orders!$A$1:$A$501,0),MATCH(J$1,Orders!$A$1:$G$1,0))</f>
        <v>Gujarat</v>
      </c>
      <c r="K202" s="3" t="str">
        <f>INDEX(Orders!$A$1:$G$501,MATCH($A202,Orders!$A$1:$A$501,0),MATCH(K$1,Orders!$A$1:$G$1,0))</f>
        <v>Ahmedabad</v>
      </c>
      <c r="L202" s="1" t="str">
        <f t="shared" si="3"/>
        <v>Oct</v>
      </c>
      <c r="M202" s="8">
        <f>IF(Sales[[#This Row],[Profit]]&gt;0,Sales[[#This Row],[Profit]],0)</f>
        <v>11</v>
      </c>
      <c r="N202" s="8">
        <f>IF(Sales[[#This Row],[Profit]]&lt;0,Sales[[#This Row],[Profit]],0)</f>
        <v>0</v>
      </c>
    </row>
    <row r="203" spans="1:14" x14ac:dyDescent="0.3">
      <c r="A203" t="s">
        <v>200</v>
      </c>
      <c r="B203" s="6">
        <v>24</v>
      </c>
      <c r="C203" s="6">
        <v>11</v>
      </c>
      <c r="D203">
        <v>3</v>
      </c>
      <c r="E203" t="s">
        <v>23</v>
      </c>
      <c r="F203" t="s">
        <v>30</v>
      </c>
      <c r="G203" t="s">
        <v>82</v>
      </c>
      <c r="H203" s="3">
        <f>INDEX(Orders!$A$1:$G$501,MATCH($A203,Orders!$A$1:$A$501,0),MATCH(H$1,Orders!$A$1:$G$1,0))</f>
        <v>43181</v>
      </c>
      <c r="I203" s="3" t="str">
        <f>INDEX(Orders!$A$1:$G$501,MATCH($A203,Orders!$A$1:$A$501,0),MATCH(I$1,Orders!$A$1:$G$1,0))</f>
        <v>Aarushi</v>
      </c>
      <c r="J203" s="3" t="str">
        <f>INDEX(Orders!$A$1:$G$501,MATCH($A203,Orders!$A$1:$A$501,0),MATCH(J$1,Orders!$A$1:$G$1,0))</f>
        <v>Tamil Nadu</v>
      </c>
      <c r="K203" s="3" t="str">
        <f>INDEX(Orders!$A$1:$G$501,MATCH($A203,Orders!$A$1:$A$501,0),MATCH(K$1,Orders!$A$1:$G$1,0))</f>
        <v>Chennai</v>
      </c>
      <c r="L203" s="1" t="str">
        <f t="shared" si="3"/>
        <v>Mar</v>
      </c>
      <c r="M203" s="8">
        <f>IF(Sales[[#This Row],[Profit]]&gt;0,Sales[[#This Row],[Profit]],0)</f>
        <v>11</v>
      </c>
      <c r="N203" s="8">
        <f>IF(Sales[[#This Row],[Profit]]&lt;0,Sales[[#This Row],[Profit]],0)</f>
        <v>0</v>
      </c>
    </row>
    <row r="204" spans="1:14" x14ac:dyDescent="0.3">
      <c r="A204" t="s">
        <v>121</v>
      </c>
      <c r="B204" s="6">
        <v>473</v>
      </c>
      <c r="C204" s="6">
        <v>42</v>
      </c>
      <c r="D204">
        <v>4</v>
      </c>
      <c r="E204" t="s">
        <v>12</v>
      </c>
      <c r="F204" t="s">
        <v>13</v>
      </c>
      <c r="G204" t="s">
        <v>10</v>
      </c>
      <c r="H204" s="3">
        <f>INDEX(Orders!$A$1:$G$501,MATCH($A204,Orders!$A$1:$A$501,0),MATCH(H$1,Orders!$A$1:$G$1,0))</f>
        <v>43303</v>
      </c>
      <c r="I204" s="3" t="str">
        <f>INDEX(Orders!$A$1:$G$501,MATCH($A204,Orders!$A$1:$A$501,0),MATCH(I$1,Orders!$A$1:$G$1,0))</f>
        <v>Rishabh</v>
      </c>
      <c r="J204" s="3" t="str">
        <f>INDEX(Orders!$A$1:$G$501,MATCH($A204,Orders!$A$1:$A$501,0),MATCH(J$1,Orders!$A$1:$G$1,0))</f>
        <v>Rajasthan</v>
      </c>
      <c r="K204" s="3" t="str">
        <f>INDEX(Orders!$A$1:$G$501,MATCH($A204,Orders!$A$1:$A$501,0),MATCH(K$1,Orders!$A$1:$G$1,0))</f>
        <v>Jaipur</v>
      </c>
      <c r="L204" s="1" t="str">
        <f t="shared" si="3"/>
        <v>Jul</v>
      </c>
      <c r="M204" s="8">
        <f>IF(Sales[[#This Row],[Profit]]&gt;0,Sales[[#This Row],[Profit]],0)</f>
        <v>42</v>
      </c>
      <c r="N204" s="8">
        <f>IF(Sales[[#This Row],[Profit]]&lt;0,Sales[[#This Row],[Profit]],0)</f>
        <v>0</v>
      </c>
    </row>
    <row r="205" spans="1:14" x14ac:dyDescent="0.3">
      <c r="A205" t="s">
        <v>201</v>
      </c>
      <c r="B205" s="6">
        <v>263</v>
      </c>
      <c r="C205" s="6">
        <v>50</v>
      </c>
      <c r="D205">
        <v>5</v>
      </c>
      <c r="E205" t="s">
        <v>23</v>
      </c>
      <c r="F205" t="s">
        <v>57</v>
      </c>
      <c r="G205" t="s">
        <v>10</v>
      </c>
      <c r="H205" s="3">
        <f>INDEX(Orders!$A$1:$G$501,MATCH($A205,Orders!$A$1:$A$501,0),MATCH(H$1,Orders!$A$1:$G$1,0))</f>
        <v>43402</v>
      </c>
      <c r="I205" s="3" t="str">
        <f>INDEX(Orders!$A$1:$G$501,MATCH($A205,Orders!$A$1:$A$501,0),MATCH(I$1,Orders!$A$1:$G$1,0))</f>
        <v>Palak</v>
      </c>
      <c r="J205" s="3" t="str">
        <f>INDEX(Orders!$A$1:$G$501,MATCH($A205,Orders!$A$1:$A$501,0),MATCH(J$1,Orders!$A$1:$G$1,0))</f>
        <v>Maharashtra</v>
      </c>
      <c r="K205" s="3" t="str">
        <f>INDEX(Orders!$A$1:$G$501,MATCH($A205,Orders!$A$1:$A$501,0),MATCH(K$1,Orders!$A$1:$G$1,0))</f>
        <v>Mumbai</v>
      </c>
      <c r="L205" s="1" t="str">
        <f t="shared" si="3"/>
        <v>Oct</v>
      </c>
      <c r="M205" s="8">
        <f>IF(Sales[[#This Row],[Profit]]&gt;0,Sales[[#This Row],[Profit]],0)</f>
        <v>50</v>
      </c>
      <c r="N205" s="8">
        <f>IF(Sales[[#This Row],[Profit]]&lt;0,Sales[[#This Row],[Profit]],0)</f>
        <v>0</v>
      </c>
    </row>
    <row r="206" spans="1:14" x14ac:dyDescent="0.3">
      <c r="A206" t="s">
        <v>202</v>
      </c>
      <c r="B206" s="6">
        <v>61</v>
      </c>
      <c r="C206" s="6">
        <v>11</v>
      </c>
      <c r="D206">
        <v>3</v>
      </c>
      <c r="E206" t="s">
        <v>23</v>
      </c>
      <c r="F206" t="s">
        <v>32</v>
      </c>
      <c r="G206" t="s">
        <v>10</v>
      </c>
      <c r="H206" s="3">
        <f>INDEX(Orders!$A$1:$G$501,MATCH($A206,Orders!$A$1:$A$501,0),MATCH(H$1,Orders!$A$1:$G$1,0))</f>
        <v>43202</v>
      </c>
      <c r="I206" s="3" t="str">
        <f>INDEX(Orders!$A$1:$G$501,MATCH($A206,Orders!$A$1:$A$501,0),MATCH(I$1,Orders!$A$1:$G$1,0))</f>
        <v>Vrinda</v>
      </c>
      <c r="J206" s="3" t="str">
        <f>INDEX(Orders!$A$1:$G$501,MATCH($A206,Orders!$A$1:$A$501,0),MATCH(J$1,Orders!$A$1:$G$1,0))</f>
        <v>Uttar Pradesh</v>
      </c>
      <c r="K206" s="3" t="str">
        <f>INDEX(Orders!$A$1:$G$501,MATCH($A206,Orders!$A$1:$A$501,0),MATCH(K$1,Orders!$A$1:$G$1,0))</f>
        <v>Mathura</v>
      </c>
      <c r="L206" s="1" t="str">
        <f t="shared" si="3"/>
        <v>Apr</v>
      </c>
      <c r="M206" s="8">
        <f>IF(Sales[[#This Row],[Profit]]&gt;0,Sales[[#This Row],[Profit]],0)</f>
        <v>11</v>
      </c>
      <c r="N206" s="8">
        <f>IF(Sales[[#This Row],[Profit]]&lt;0,Sales[[#This Row],[Profit]],0)</f>
        <v>0</v>
      </c>
    </row>
    <row r="207" spans="1:14" x14ac:dyDescent="0.3">
      <c r="A207" t="s">
        <v>203</v>
      </c>
      <c r="B207" s="6">
        <v>469</v>
      </c>
      <c r="C207" s="6">
        <v>-459</v>
      </c>
      <c r="D207">
        <v>3</v>
      </c>
      <c r="E207" t="s">
        <v>8</v>
      </c>
      <c r="F207" t="s">
        <v>9</v>
      </c>
      <c r="G207" t="s">
        <v>10</v>
      </c>
      <c r="H207" s="3">
        <f>INDEX(Orders!$A$1:$G$501,MATCH($A207,Orders!$A$1:$A$501,0),MATCH(H$1,Orders!$A$1:$G$1,0))</f>
        <v>43265</v>
      </c>
      <c r="I207" s="3" t="str">
        <f>INDEX(Orders!$A$1:$G$501,MATCH($A207,Orders!$A$1:$A$501,0),MATCH(I$1,Orders!$A$1:$G$1,0))</f>
        <v>Bhaggyasree</v>
      </c>
      <c r="J207" s="3" t="str">
        <f>INDEX(Orders!$A$1:$G$501,MATCH($A207,Orders!$A$1:$A$501,0),MATCH(J$1,Orders!$A$1:$G$1,0))</f>
        <v>Maharashtra</v>
      </c>
      <c r="K207" s="3" t="str">
        <f>INDEX(Orders!$A$1:$G$501,MATCH($A207,Orders!$A$1:$A$501,0),MATCH(K$1,Orders!$A$1:$G$1,0))</f>
        <v>Mumbai</v>
      </c>
      <c r="L207" s="1" t="str">
        <f t="shared" si="3"/>
        <v>Jun</v>
      </c>
      <c r="M207" s="8">
        <f>IF(Sales[[#This Row],[Profit]]&gt;0,Sales[[#This Row],[Profit]],0)</f>
        <v>0</v>
      </c>
      <c r="N207" s="8">
        <f>IF(Sales[[#This Row],[Profit]]&lt;0,Sales[[#This Row],[Profit]],0)</f>
        <v>-459</v>
      </c>
    </row>
    <row r="208" spans="1:14" x14ac:dyDescent="0.3">
      <c r="A208" t="s">
        <v>204</v>
      </c>
      <c r="B208" s="6">
        <v>1272</v>
      </c>
      <c r="C208" s="6">
        <v>547</v>
      </c>
      <c r="D208">
        <v>2</v>
      </c>
      <c r="E208" t="s">
        <v>8</v>
      </c>
      <c r="F208" t="s">
        <v>21</v>
      </c>
      <c r="G208" t="s">
        <v>10</v>
      </c>
      <c r="H208" s="3">
        <f>INDEX(Orders!$A$1:$G$501,MATCH($A208,Orders!$A$1:$A$501,0),MATCH(H$1,Orders!$A$1:$G$1,0))</f>
        <v>43151</v>
      </c>
      <c r="I208" s="3" t="str">
        <f>INDEX(Orders!$A$1:$G$501,MATCH($A208,Orders!$A$1:$A$501,0),MATCH(I$1,Orders!$A$1:$G$1,0))</f>
        <v>Manju</v>
      </c>
      <c r="J208" s="3" t="str">
        <f>INDEX(Orders!$A$1:$G$501,MATCH($A208,Orders!$A$1:$A$501,0),MATCH(J$1,Orders!$A$1:$G$1,0))</f>
        <v>Andhra Pradesh</v>
      </c>
      <c r="K208" s="3" t="str">
        <f>INDEX(Orders!$A$1:$G$501,MATCH($A208,Orders!$A$1:$A$501,0),MATCH(K$1,Orders!$A$1:$G$1,0))</f>
        <v>Hyderabad</v>
      </c>
      <c r="L208" s="1" t="str">
        <f t="shared" si="3"/>
        <v>Feb</v>
      </c>
      <c r="M208" s="8">
        <f>IF(Sales[[#This Row],[Profit]]&gt;0,Sales[[#This Row],[Profit]],0)</f>
        <v>547</v>
      </c>
      <c r="N208" s="8">
        <f>IF(Sales[[#This Row],[Profit]]&lt;0,Sales[[#This Row],[Profit]],0)</f>
        <v>0</v>
      </c>
    </row>
    <row r="209" spans="1:14" x14ac:dyDescent="0.3">
      <c r="A209" t="s">
        <v>200</v>
      </c>
      <c r="B209" s="6">
        <v>169</v>
      </c>
      <c r="C209" s="6">
        <v>0</v>
      </c>
      <c r="D209">
        <v>3</v>
      </c>
      <c r="E209" t="s">
        <v>8</v>
      </c>
      <c r="F209" t="s">
        <v>73</v>
      </c>
      <c r="G209" t="s">
        <v>10</v>
      </c>
      <c r="H209" s="3">
        <f>INDEX(Orders!$A$1:$G$501,MATCH($A209,Orders!$A$1:$A$501,0),MATCH(H$1,Orders!$A$1:$G$1,0))</f>
        <v>43181</v>
      </c>
      <c r="I209" s="3" t="str">
        <f>INDEX(Orders!$A$1:$G$501,MATCH($A209,Orders!$A$1:$A$501,0),MATCH(I$1,Orders!$A$1:$G$1,0))</f>
        <v>Aarushi</v>
      </c>
      <c r="J209" s="3" t="str">
        <f>INDEX(Orders!$A$1:$G$501,MATCH($A209,Orders!$A$1:$A$501,0),MATCH(J$1,Orders!$A$1:$G$1,0))</f>
        <v>Tamil Nadu</v>
      </c>
      <c r="K209" s="3" t="str">
        <f>INDEX(Orders!$A$1:$G$501,MATCH($A209,Orders!$A$1:$A$501,0),MATCH(K$1,Orders!$A$1:$G$1,0))</f>
        <v>Chennai</v>
      </c>
      <c r="L209" s="1" t="str">
        <f t="shared" si="3"/>
        <v>Mar</v>
      </c>
      <c r="M209" s="8">
        <f>IF(Sales[[#This Row],[Profit]]&gt;0,Sales[[#This Row],[Profit]],0)</f>
        <v>0</v>
      </c>
      <c r="N209" s="8">
        <f>IF(Sales[[#This Row],[Profit]]&lt;0,Sales[[#This Row],[Profit]],0)</f>
        <v>0</v>
      </c>
    </row>
    <row r="210" spans="1:14" x14ac:dyDescent="0.3">
      <c r="A210" t="s">
        <v>134</v>
      </c>
      <c r="B210" s="6">
        <v>25</v>
      </c>
      <c r="C210" s="6">
        <v>11</v>
      </c>
      <c r="D210">
        <v>3</v>
      </c>
      <c r="E210" t="s">
        <v>23</v>
      </c>
      <c r="F210" t="s">
        <v>63</v>
      </c>
      <c r="G210" t="s">
        <v>82</v>
      </c>
      <c r="H210" s="3">
        <f>INDEX(Orders!$A$1:$G$501,MATCH($A210,Orders!$A$1:$A$501,0),MATCH(H$1,Orders!$A$1:$G$1,0))</f>
        <v>43385</v>
      </c>
      <c r="I210" s="3" t="str">
        <f>INDEX(Orders!$A$1:$G$501,MATCH($A210,Orders!$A$1:$A$501,0),MATCH(I$1,Orders!$A$1:$G$1,0))</f>
        <v>Amlan</v>
      </c>
      <c r="J210" s="3" t="str">
        <f>INDEX(Orders!$A$1:$G$501,MATCH($A210,Orders!$A$1:$A$501,0),MATCH(J$1,Orders!$A$1:$G$1,0))</f>
        <v>Madhya Pradesh</v>
      </c>
      <c r="K210" s="3" t="str">
        <f>INDEX(Orders!$A$1:$G$501,MATCH($A210,Orders!$A$1:$A$501,0),MATCH(K$1,Orders!$A$1:$G$1,0))</f>
        <v>Indore</v>
      </c>
      <c r="L210" s="1" t="str">
        <f t="shared" si="3"/>
        <v>Oct</v>
      </c>
      <c r="M210" s="8">
        <f>IF(Sales[[#This Row],[Profit]]&gt;0,Sales[[#This Row],[Profit]],0)</f>
        <v>11</v>
      </c>
      <c r="N210" s="8">
        <f>IF(Sales[[#This Row],[Profit]]&lt;0,Sales[[#This Row],[Profit]],0)</f>
        <v>0</v>
      </c>
    </row>
    <row r="211" spans="1:14" x14ac:dyDescent="0.3">
      <c r="A211" t="s">
        <v>119</v>
      </c>
      <c r="B211" s="6">
        <v>457</v>
      </c>
      <c r="C211" s="6">
        <v>-41</v>
      </c>
      <c r="D211">
        <v>4</v>
      </c>
      <c r="E211" t="s">
        <v>23</v>
      </c>
      <c r="F211" t="s">
        <v>26</v>
      </c>
      <c r="G211" t="s">
        <v>10</v>
      </c>
      <c r="H211" s="3">
        <f>INDEX(Orders!$A$1:$G$501,MATCH($A211,Orders!$A$1:$A$501,0),MATCH(H$1,Orders!$A$1:$G$1,0))</f>
        <v>43286</v>
      </c>
      <c r="I211" s="3" t="str">
        <f>INDEX(Orders!$A$1:$G$501,MATCH($A211,Orders!$A$1:$A$501,0),MATCH(I$1,Orders!$A$1:$G$1,0))</f>
        <v>Anurag</v>
      </c>
      <c r="J211" s="3" t="str">
        <f>INDEX(Orders!$A$1:$G$501,MATCH($A211,Orders!$A$1:$A$501,0),MATCH(J$1,Orders!$A$1:$G$1,0))</f>
        <v>Madhya Pradesh</v>
      </c>
      <c r="K211" s="3" t="str">
        <f>INDEX(Orders!$A$1:$G$501,MATCH($A211,Orders!$A$1:$A$501,0),MATCH(K$1,Orders!$A$1:$G$1,0))</f>
        <v>Indore</v>
      </c>
      <c r="L211" s="1" t="str">
        <f t="shared" si="3"/>
        <v>Jul</v>
      </c>
      <c r="M211" s="8">
        <f>IF(Sales[[#This Row],[Profit]]&gt;0,Sales[[#This Row],[Profit]],0)</f>
        <v>0</v>
      </c>
      <c r="N211" s="8">
        <f>IF(Sales[[#This Row],[Profit]]&lt;0,Sales[[#This Row],[Profit]],0)</f>
        <v>-41</v>
      </c>
    </row>
    <row r="212" spans="1:14" x14ac:dyDescent="0.3">
      <c r="A212" t="s">
        <v>134</v>
      </c>
      <c r="B212" s="6">
        <v>455</v>
      </c>
      <c r="C212" s="6">
        <v>77</v>
      </c>
      <c r="D212">
        <v>8</v>
      </c>
      <c r="E212" t="s">
        <v>8</v>
      </c>
      <c r="F212" t="s">
        <v>73</v>
      </c>
      <c r="G212" t="s">
        <v>10</v>
      </c>
      <c r="H212" s="3">
        <f>INDEX(Orders!$A$1:$G$501,MATCH($A212,Orders!$A$1:$A$501,0),MATCH(H$1,Orders!$A$1:$G$1,0))</f>
        <v>43385</v>
      </c>
      <c r="I212" s="3" t="str">
        <f>INDEX(Orders!$A$1:$G$501,MATCH($A212,Orders!$A$1:$A$501,0),MATCH(I$1,Orders!$A$1:$G$1,0))</f>
        <v>Amlan</v>
      </c>
      <c r="J212" s="3" t="str">
        <f>INDEX(Orders!$A$1:$G$501,MATCH($A212,Orders!$A$1:$A$501,0),MATCH(J$1,Orders!$A$1:$G$1,0))</f>
        <v>Madhya Pradesh</v>
      </c>
      <c r="K212" s="3" t="str">
        <f>INDEX(Orders!$A$1:$G$501,MATCH($A212,Orders!$A$1:$A$501,0),MATCH(K$1,Orders!$A$1:$G$1,0))</f>
        <v>Indore</v>
      </c>
      <c r="L212" s="1" t="str">
        <f t="shared" si="3"/>
        <v>Oct</v>
      </c>
      <c r="M212" s="8">
        <f>IF(Sales[[#This Row],[Profit]]&gt;0,Sales[[#This Row],[Profit]],0)</f>
        <v>77</v>
      </c>
      <c r="N212" s="8">
        <f>IF(Sales[[#This Row],[Profit]]&lt;0,Sales[[#This Row],[Profit]],0)</f>
        <v>0</v>
      </c>
    </row>
    <row r="213" spans="1:14" x14ac:dyDescent="0.3">
      <c r="A213" t="s">
        <v>126</v>
      </c>
      <c r="B213" s="6">
        <v>25</v>
      </c>
      <c r="C213" s="6">
        <v>2</v>
      </c>
      <c r="D213">
        <v>2</v>
      </c>
      <c r="E213" t="s">
        <v>23</v>
      </c>
      <c r="F213" t="s">
        <v>30</v>
      </c>
      <c r="G213" t="s">
        <v>82</v>
      </c>
      <c r="H213" s="3">
        <f>INDEX(Orders!$A$1:$G$501,MATCH($A213,Orders!$A$1:$A$501,0),MATCH(H$1,Orders!$A$1:$G$1,0))</f>
        <v>43185</v>
      </c>
      <c r="I213" s="3" t="str">
        <f>INDEX(Orders!$A$1:$G$501,MATCH($A213,Orders!$A$1:$A$501,0),MATCH(I$1,Orders!$A$1:$G$1,0))</f>
        <v>Mukesh</v>
      </c>
      <c r="J213" s="3" t="str">
        <f>INDEX(Orders!$A$1:$G$501,MATCH($A213,Orders!$A$1:$A$501,0),MATCH(J$1,Orders!$A$1:$G$1,0))</f>
        <v>Haryana</v>
      </c>
      <c r="K213" s="3" t="str">
        <f>INDEX(Orders!$A$1:$G$501,MATCH($A213,Orders!$A$1:$A$501,0),MATCH(K$1,Orders!$A$1:$G$1,0))</f>
        <v>Chandigarh</v>
      </c>
      <c r="L213" s="1" t="str">
        <f t="shared" si="3"/>
        <v>Mar</v>
      </c>
      <c r="M213" s="8">
        <f>IF(Sales[[#This Row],[Profit]]&gt;0,Sales[[#This Row],[Profit]],0)</f>
        <v>2</v>
      </c>
      <c r="N213" s="8">
        <f>IF(Sales[[#This Row],[Profit]]&lt;0,Sales[[#This Row],[Profit]],0)</f>
        <v>0</v>
      </c>
    </row>
    <row r="214" spans="1:14" x14ac:dyDescent="0.3">
      <c r="A214" t="s">
        <v>205</v>
      </c>
      <c r="B214" s="6">
        <v>450</v>
      </c>
      <c r="C214" s="6">
        <v>-90</v>
      </c>
      <c r="D214">
        <v>3</v>
      </c>
      <c r="E214" t="s">
        <v>8</v>
      </c>
      <c r="F214" t="s">
        <v>18</v>
      </c>
      <c r="G214" t="s">
        <v>10</v>
      </c>
      <c r="H214" s="3">
        <f>INDEX(Orders!$A$1:$G$501,MATCH($A214,Orders!$A$1:$A$501,0),MATCH(H$1,Orders!$A$1:$G$1,0))</f>
        <v>43378</v>
      </c>
      <c r="I214" s="3" t="str">
        <f>INDEX(Orders!$A$1:$G$501,MATCH($A214,Orders!$A$1:$A$501,0),MATCH(I$1,Orders!$A$1:$G$1,0))</f>
        <v>Sabah</v>
      </c>
      <c r="J214" s="3" t="str">
        <f>INDEX(Orders!$A$1:$G$501,MATCH($A214,Orders!$A$1:$A$501,0),MATCH(J$1,Orders!$A$1:$G$1,0))</f>
        <v>Maharashtra</v>
      </c>
      <c r="K214" s="3" t="str">
        <f>INDEX(Orders!$A$1:$G$501,MATCH($A214,Orders!$A$1:$A$501,0),MATCH(K$1,Orders!$A$1:$G$1,0))</f>
        <v>Mumbai</v>
      </c>
      <c r="L214" s="1" t="str">
        <f t="shared" si="3"/>
        <v>Oct</v>
      </c>
      <c r="M214" s="8">
        <f>IF(Sales[[#This Row],[Profit]]&gt;0,Sales[[#This Row],[Profit]],0)</f>
        <v>0</v>
      </c>
      <c r="N214" s="8">
        <f>IF(Sales[[#This Row],[Profit]]&lt;0,Sales[[#This Row],[Profit]],0)</f>
        <v>-90</v>
      </c>
    </row>
    <row r="215" spans="1:14" x14ac:dyDescent="0.3">
      <c r="A215" t="s">
        <v>206</v>
      </c>
      <c r="B215" s="6">
        <v>30</v>
      </c>
      <c r="C215" s="6">
        <v>-35</v>
      </c>
      <c r="D215">
        <v>1</v>
      </c>
      <c r="E215" t="s">
        <v>12</v>
      </c>
      <c r="F215" t="s">
        <v>13</v>
      </c>
      <c r="G215" t="s">
        <v>10</v>
      </c>
      <c r="H215" s="3">
        <f>INDEX(Orders!$A$1:$G$501,MATCH($A215,Orders!$A$1:$A$501,0),MATCH(H$1,Orders!$A$1:$G$1,0))</f>
        <v>43296</v>
      </c>
      <c r="I215" s="3" t="str">
        <f>INDEX(Orders!$A$1:$G$501,MATCH($A215,Orders!$A$1:$A$501,0),MATCH(I$1,Orders!$A$1:$G$1,0))</f>
        <v>Namrata</v>
      </c>
      <c r="J215" s="3" t="str">
        <f>INDEX(Orders!$A$1:$G$501,MATCH($A215,Orders!$A$1:$A$501,0),MATCH(J$1,Orders!$A$1:$G$1,0))</f>
        <v>Punjab</v>
      </c>
      <c r="K215" s="3" t="str">
        <f>INDEX(Orders!$A$1:$G$501,MATCH($A215,Orders!$A$1:$A$501,0),MATCH(K$1,Orders!$A$1:$G$1,0))</f>
        <v>Chandigarh</v>
      </c>
      <c r="L215" s="1" t="str">
        <f t="shared" si="3"/>
        <v>Jul</v>
      </c>
      <c r="M215" s="8">
        <f>IF(Sales[[#This Row],[Profit]]&gt;0,Sales[[#This Row],[Profit]],0)</f>
        <v>0</v>
      </c>
      <c r="N215" s="8">
        <f>IF(Sales[[#This Row],[Profit]]&lt;0,Sales[[#This Row],[Profit]],0)</f>
        <v>-35</v>
      </c>
    </row>
    <row r="216" spans="1:14" x14ac:dyDescent="0.3">
      <c r="A216" t="s">
        <v>207</v>
      </c>
      <c r="B216" s="6">
        <v>659</v>
      </c>
      <c r="C216" s="6">
        <v>-37</v>
      </c>
      <c r="D216">
        <v>2</v>
      </c>
      <c r="E216" t="s">
        <v>12</v>
      </c>
      <c r="F216" t="s">
        <v>16</v>
      </c>
      <c r="G216" t="s">
        <v>19</v>
      </c>
      <c r="H216" s="3">
        <f>INDEX(Orders!$A$1:$G$501,MATCH($A216,Orders!$A$1:$A$501,0),MATCH(H$1,Orders!$A$1:$G$1,0))</f>
        <v>43376</v>
      </c>
      <c r="I216" s="3" t="str">
        <f>INDEX(Orders!$A$1:$G$501,MATCH($A216,Orders!$A$1:$A$501,0),MATCH(I$1,Orders!$A$1:$G$1,0))</f>
        <v>Sharda</v>
      </c>
      <c r="J216" s="3" t="str">
        <f>INDEX(Orders!$A$1:$G$501,MATCH($A216,Orders!$A$1:$A$501,0),MATCH(J$1,Orders!$A$1:$G$1,0))</f>
        <v xml:space="preserve">Kerala </v>
      </c>
      <c r="K216" s="3" t="str">
        <f>INDEX(Orders!$A$1:$G$501,MATCH($A216,Orders!$A$1:$A$501,0),MATCH(K$1,Orders!$A$1:$G$1,0))</f>
        <v>Thiruvananthapuram</v>
      </c>
      <c r="L216" s="1" t="str">
        <f t="shared" si="3"/>
        <v>Oct</v>
      </c>
      <c r="M216" s="8">
        <f>IF(Sales[[#This Row],[Profit]]&gt;0,Sales[[#This Row],[Profit]],0)</f>
        <v>0</v>
      </c>
      <c r="N216" s="8">
        <f>IF(Sales[[#This Row],[Profit]]&lt;0,Sales[[#This Row],[Profit]],0)</f>
        <v>-37</v>
      </c>
    </row>
    <row r="217" spans="1:14" x14ac:dyDescent="0.3">
      <c r="A217" t="s">
        <v>208</v>
      </c>
      <c r="B217" s="6">
        <v>448</v>
      </c>
      <c r="C217" s="6">
        <v>148</v>
      </c>
      <c r="D217">
        <v>2</v>
      </c>
      <c r="E217" t="s">
        <v>8</v>
      </c>
      <c r="F217" t="s">
        <v>18</v>
      </c>
      <c r="G217" t="s">
        <v>10</v>
      </c>
      <c r="H217" s="3">
        <f>INDEX(Orders!$A$1:$G$501,MATCH($A217,Orders!$A$1:$A$501,0),MATCH(H$1,Orders!$A$1:$G$1,0))</f>
        <v>43110</v>
      </c>
      <c r="I217" s="3" t="str">
        <f>INDEX(Orders!$A$1:$G$501,MATCH($A217,Orders!$A$1:$A$501,0),MATCH(I$1,Orders!$A$1:$G$1,0))</f>
        <v>Shishu</v>
      </c>
      <c r="J217" s="3" t="str">
        <f>INDEX(Orders!$A$1:$G$501,MATCH($A217,Orders!$A$1:$A$501,0),MATCH(J$1,Orders!$A$1:$G$1,0))</f>
        <v>Andhra Pradesh</v>
      </c>
      <c r="K217" s="3" t="str">
        <f>INDEX(Orders!$A$1:$G$501,MATCH($A217,Orders!$A$1:$A$501,0),MATCH(K$1,Orders!$A$1:$G$1,0))</f>
        <v>Hyderabad</v>
      </c>
      <c r="L217" s="1" t="str">
        <f t="shared" si="3"/>
        <v>Jan</v>
      </c>
      <c r="M217" s="8">
        <f>IF(Sales[[#This Row],[Profit]]&gt;0,Sales[[#This Row],[Profit]],0)</f>
        <v>148</v>
      </c>
      <c r="N217" s="8">
        <f>IF(Sales[[#This Row],[Profit]]&lt;0,Sales[[#This Row],[Profit]],0)</f>
        <v>0</v>
      </c>
    </row>
    <row r="218" spans="1:14" x14ac:dyDescent="0.3">
      <c r="A218" t="s">
        <v>209</v>
      </c>
      <c r="B218" s="6">
        <v>446</v>
      </c>
      <c r="C218" s="6">
        <v>53</v>
      </c>
      <c r="D218">
        <v>3</v>
      </c>
      <c r="E218" t="s">
        <v>8</v>
      </c>
      <c r="F218" t="s">
        <v>18</v>
      </c>
      <c r="G218" t="s">
        <v>10</v>
      </c>
      <c r="H218" s="3">
        <f>INDEX(Orders!$A$1:$G$501,MATCH($A218,Orders!$A$1:$A$501,0),MATCH(H$1,Orders!$A$1:$G$1,0))</f>
        <v>43118</v>
      </c>
      <c r="I218" s="3" t="str">
        <f>INDEX(Orders!$A$1:$G$501,MATCH($A218,Orders!$A$1:$A$501,0),MATCH(I$1,Orders!$A$1:$G$1,0))</f>
        <v>Surbhi</v>
      </c>
      <c r="J218" s="3" t="str">
        <f>INDEX(Orders!$A$1:$G$501,MATCH($A218,Orders!$A$1:$A$501,0),MATCH(J$1,Orders!$A$1:$G$1,0))</f>
        <v>Gujarat</v>
      </c>
      <c r="K218" s="3" t="str">
        <f>INDEX(Orders!$A$1:$G$501,MATCH($A218,Orders!$A$1:$A$501,0),MATCH(K$1,Orders!$A$1:$G$1,0))</f>
        <v>Ahmedabad</v>
      </c>
      <c r="L218" s="1" t="str">
        <f t="shared" si="3"/>
        <v>Jan</v>
      </c>
      <c r="M218" s="8">
        <f>IF(Sales[[#This Row],[Profit]]&gt;0,Sales[[#This Row],[Profit]],0)</f>
        <v>53</v>
      </c>
      <c r="N218" s="8">
        <f>IF(Sales[[#This Row],[Profit]]&lt;0,Sales[[#This Row],[Profit]],0)</f>
        <v>0</v>
      </c>
    </row>
    <row r="219" spans="1:14" x14ac:dyDescent="0.3">
      <c r="A219" t="s">
        <v>210</v>
      </c>
      <c r="B219" s="6">
        <v>98</v>
      </c>
      <c r="C219" s="6">
        <v>-45</v>
      </c>
      <c r="D219">
        <v>2</v>
      </c>
      <c r="E219" t="s">
        <v>12</v>
      </c>
      <c r="F219" t="s">
        <v>13</v>
      </c>
      <c r="G219" t="s">
        <v>28</v>
      </c>
      <c r="H219" s="3">
        <f>INDEX(Orders!$A$1:$G$501,MATCH($A219,Orders!$A$1:$A$501,0),MATCH(H$1,Orders!$A$1:$G$1,0))</f>
        <v>43277</v>
      </c>
      <c r="I219" s="3" t="str">
        <f>INDEX(Orders!$A$1:$G$501,MATCH($A219,Orders!$A$1:$A$501,0),MATCH(I$1,Orders!$A$1:$G$1,0))</f>
        <v>Maithilee</v>
      </c>
      <c r="J219" s="3" t="str">
        <f>INDEX(Orders!$A$1:$G$501,MATCH($A219,Orders!$A$1:$A$501,0),MATCH(J$1,Orders!$A$1:$G$1,0))</f>
        <v>Madhya Pradesh</v>
      </c>
      <c r="K219" s="3" t="str">
        <f>INDEX(Orders!$A$1:$G$501,MATCH($A219,Orders!$A$1:$A$501,0),MATCH(K$1,Orders!$A$1:$G$1,0))</f>
        <v>Indore</v>
      </c>
      <c r="L219" s="1" t="str">
        <f t="shared" si="3"/>
        <v>Jun</v>
      </c>
      <c r="M219" s="8">
        <f>IF(Sales[[#This Row],[Profit]]&gt;0,Sales[[#This Row],[Profit]],0)</f>
        <v>0</v>
      </c>
      <c r="N219" s="8">
        <f>IF(Sales[[#This Row],[Profit]]&lt;0,Sales[[#This Row],[Profit]],0)</f>
        <v>-45</v>
      </c>
    </row>
    <row r="220" spans="1:14" x14ac:dyDescent="0.3">
      <c r="A220" t="s">
        <v>11</v>
      </c>
      <c r="B220" s="6">
        <v>443</v>
      </c>
      <c r="C220" s="6">
        <v>11</v>
      </c>
      <c r="D220">
        <v>1</v>
      </c>
      <c r="E220" t="s">
        <v>23</v>
      </c>
      <c r="F220" t="s">
        <v>26</v>
      </c>
      <c r="G220" t="s">
        <v>10</v>
      </c>
      <c r="H220" s="3">
        <f>INDEX(Orders!$A$1:$G$501,MATCH($A220,Orders!$A$1:$A$501,0),MATCH(H$1,Orders!$A$1:$G$1,0))</f>
        <v>43376</v>
      </c>
      <c r="I220" s="3" t="str">
        <f>INDEX(Orders!$A$1:$G$501,MATCH($A220,Orders!$A$1:$A$501,0),MATCH(I$1,Orders!$A$1:$G$1,0))</f>
        <v>Harivansh</v>
      </c>
      <c r="J220" s="3" t="str">
        <f>INDEX(Orders!$A$1:$G$501,MATCH($A220,Orders!$A$1:$A$501,0),MATCH(J$1,Orders!$A$1:$G$1,0))</f>
        <v>Uttar Pradesh</v>
      </c>
      <c r="K220" s="3" t="str">
        <f>INDEX(Orders!$A$1:$G$501,MATCH($A220,Orders!$A$1:$A$501,0),MATCH(K$1,Orders!$A$1:$G$1,0))</f>
        <v>Mathura</v>
      </c>
      <c r="L220" s="1" t="str">
        <f t="shared" si="3"/>
        <v>Oct</v>
      </c>
      <c r="M220" s="8">
        <f>IF(Sales[[#This Row],[Profit]]&gt;0,Sales[[#This Row],[Profit]],0)</f>
        <v>11</v>
      </c>
      <c r="N220" s="8">
        <f>IF(Sales[[#This Row],[Profit]]&lt;0,Sales[[#This Row],[Profit]],0)</f>
        <v>0</v>
      </c>
    </row>
    <row r="221" spans="1:14" x14ac:dyDescent="0.3">
      <c r="A221" t="s">
        <v>117</v>
      </c>
      <c r="B221" s="6">
        <v>427</v>
      </c>
      <c r="C221" s="6">
        <v>-50</v>
      </c>
      <c r="D221">
        <v>7</v>
      </c>
      <c r="E221" t="s">
        <v>8</v>
      </c>
      <c r="F221" t="s">
        <v>21</v>
      </c>
      <c r="G221" t="s">
        <v>10</v>
      </c>
      <c r="H221" s="3">
        <f>INDEX(Orders!$A$1:$G$501,MATCH($A221,Orders!$A$1:$A$501,0),MATCH(H$1,Orders!$A$1:$G$1,0))</f>
        <v>43317</v>
      </c>
      <c r="I221" s="3" t="str">
        <f>INDEX(Orders!$A$1:$G$501,MATCH($A221,Orders!$A$1:$A$501,0),MATCH(I$1,Orders!$A$1:$G$1,0))</f>
        <v>Farah</v>
      </c>
      <c r="J221" s="3" t="str">
        <f>INDEX(Orders!$A$1:$G$501,MATCH($A221,Orders!$A$1:$A$501,0),MATCH(J$1,Orders!$A$1:$G$1,0))</f>
        <v>Nagaland</v>
      </c>
      <c r="K221" s="3" t="str">
        <f>INDEX(Orders!$A$1:$G$501,MATCH($A221,Orders!$A$1:$A$501,0),MATCH(K$1,Orders!$A$1:$G$1,0))</f>
        <v>Kohima</v>
      </c>
      <c r="L221" s="1" t="str">
        <f t="shared" si="3"/>
        <v>Aug</v>
      </c>
      <c r="M221" s="8">
        <f>IF(Sales[[#This Row],[Profit]]&gt;0,Sales[[#This Row],[Profit]],0)</f>
        <v>0</v>
      </c>
      <c r="N221" s="8">
        <f>IF(Sales[[#This Row],[Profit]]&lt;0,Sales[[#This Row],[Profit]],0)</f>
        <v>-50</v>
      </c>
    </row>
    <row r="222" spans="1:14" x14ac:dyDescent="0.3">
      <c r="A222" t="s">
        <v>155</v>
      </c>
      <c r="B222" s="6">
        <v>656</v>
      </c>
      <c r="C222" s="6">
        <v>-36</v>
      </c>
      <c r="D222">
        <v>2</v>
      </c>
      <c r="E222" t="s">
        <v>12</v>
      </c>
      <c r="F222" t="s">
        <v>16</v>
      </c>
      <c r="G222" t="s">
        <v>19</v>
      </c>
      <c r="H222" s="3">
        <f>INDEX(Orders!$A$1:$G$501,MATCH($A222,Orders!$A$1:$A$501,0),MATCH(H$1,Orders!$A$1:$G$1,0))</f>
        <v>43245</v>
      </c>
      <c r="I222" s="3" t="str">
        <f>INDEX(Orders!$A$1:$G$501,MATCH($A222,Orders!$A$1:$A$501,0),MATCH(I$1,Orders!$A$1:$G$1,0))</f>
        <v>Charika</v>
      </c>
      <c r="J222" s="3" t="str">
        <f>INDEX(Orders!$A$1:$G$501,MATCH($A222,Orders!$A$1:$A$501,0),MATCH(J$1,Orders!$A$1:$G$1,0))</f>
        <v>Goa</v>
      </c>
      <c r="K222" s="3" t="str">
        <f>INDEX(Orders!$A$1:$G$501,MATCH($A222,Orders!$A$1:$A$501,0),MATCH(K$1,Orders!$A$1:$G$1,0))</f>
        <v>Goa</v>
      </c>
      <c r="L222" s="1" t="str">
        <f t="shared" si="3"/>
        <v>May</v>
      </c>
      <c r="M222" s="8">
        <f>IF(Sales[[#This Row],[Profit]]&gt;0,Sales[[#This Row],[Profit]],0)</f>
        <v>0</v>
      </c>
      <c r="N222" s="8">
        <f>IF(Sales[[#This Row],[Profit]]&lt;0,Sales[[#This Row],[Profit]],0)</f>
        <v>-36</v>
      </c>
    </row>
    <row r="223" spans="1:14" x14ac:dyDescent="0.3">
      <c r="A223" t="s">
        <v>211</v>
      </c>
      <c r="B223" s="6">
        <v>424</v>
      </c>
      <c r="C223" s="6">
        <v>161</v>
      </c>
      <c r="D223">
        <v>2</v>
      </c>
      <c r="E223" t="s">
        <v>23</v>
      </c>
      <c r="F223" t="s">
        <v>26</v>
      </c>
      <c r="G223" t="s">
        <v>10</v>
      </c>
      <c r="H223" s="3">
        <f>INDEX(Orders!$A$1:$G$501,MATCH($A223,Orders!$A$1:$A$501,0),MATCH(H$1,Orders!$A$1:$G$1,0))</f>
        <v>43376</v>
      </c>
      <c r="I223" s="3" t="str">
        <f>INDEX(Orders!$A$1:$G$501,MATCH($A223,Orders!$A$1:$A$501,0),MATCH(I$1,Orders!$A$1:$G$1,0))</f>
        <v>Sonal</v>
      </c>
      <c r="J223" s="3" t="str">
        <f>INDEX(Orders!$A$1:$G$501,MATCH($A223,Orders!$A$1:$A$501,0),MATCH(J$1,Orders!$A$1:$G$1,0))</f>
        <v>Bihar</v>
      </c>
      <c r="K223" s="3" t="str">
        <f>INDEX(Orders!$A$1:$G$501,MATCH($A223,Orders!$A$1:$A$501,0),MATCH(K$1,Orders!$A$1:$G$1,0))</f>
        <v>Patna</v>
      </c>
      <c r="L223" s="1" t="str">
        <f t="shared" si="3"/>
        <v>Oct</v>
      </c>
      <c r="M223" s="8">
        <f>IF(Sales[[#This Row],[Profit]]&gt;0,Sales[[#This Row],[Profit]],0)</f>
        <v>161</v>
      </c>
      <c r="N223" s="8">
        <f>IF(Sales[[#This Row],[Profit]]&lt;0,Sales[[#This Row],[Profit]],0)</f>
        <v>0</v>
      </c>
    </row>
    <row r="224" spans="1:14" x14ac:dyDescent="0.3">
      <c r="A224" t="s">
        <v>106</v>
      </c>
      <c r="B224" s="6">
        <v>27</v>
      </c>
      <c r="C224" s="6">
        <v>8</v>
      </c>
      <c r="D224">
        <v>2</v>
      </c>
      <c r="E224" t="s">
        <v>23</v>
      </c>
      <c r="F224" t="s">
        <v>81</v>
      </c>
      <c r="G224" t="s">
        <v>82</v>
      </c>
      <c r="H224" s="3">
        <f>INDEX(Orders!$A$1:$G$501,MATCH($A224,Orders!$A$1:$A$501,0),MATCH(H$1,Orders!$A$1:$G$1,0))</f>
        <v>43173</v>
      </c>
      <c r="I224" s="3" t="str">
        <f>INDEX(Orders!$A$1:$G$501,MATCH($A224,Orders!$A$1:$A$501,0),MATCH(I$1,Orders!$A$1:$G$1,0))</f>
        <v>Anurag</v>
      </c>
      <c r="J224" s="3" t="str">
        <f>INDEX(Orders!$A$1:$G$501,MATCH($A224,Orders!$A$1:$A$501,0),MATCH(J$1,Orders!$A$1:$G$1,0))</f>
        <v>Madhya Pradesh</v>
      </c>
      <c r="K224" s="3" t="str">
        <f>INDEX(Orders!$A$1:$G$501,MATCH($A224,Orders!$A$1:$A$501,0),MATCH(K$1,Orders!$A$1:$G$1,0))</f>
        <v>Indore</v>
      </c>
      <c r="L224" s="1" t="str">
        <f t="shared" si="3"/>
        <v>Mar</v>
      </c>
      <c r="M224" s="8">
        <f>IF(Sales[[#This Row],[Profit]]&gt;0,Sales[[#This Row],[Profit]],0)</f>
        <v>8</v>
      </c>
      <c r="N224" s="8">
        <f>IF(Sales[[#This Row],[Profit]]&lt;0,Sales[[#This Row],[Profit]],0)</f>
        <v>0</v>
      </c>
    </row>
    <row r="225" spans="1:14" x14ac:dyDescent="0.3">
      <c r="A225" t="s">
        <v>20</v>
      </c>
      <c r="B225" s="6">
        <v>424</v>
      </c>
      <c r="C225" s="6">
        <v>-272</v>
      </c>
      <c r="D225">
        <v>5</v>
      </c>
      <c r="E225" t="s">
        <v>8</v>
      </c>
      <c r="F225" t="s">
        <v>21</v>
      </c>
      <c r="G225" t="s">
        <v>10</v>
      </c>
      <c r="H225" s="3">
        <f>INDEX(Orders!$A$1:$G$501,MATCH($A225,Orders!$A$1:$A$501,0),MATCH(H$1,Orders!$A$1:$G$1,0))</f>
        <v>43104</v>
      </c>
      <c r="I225" s="3" t="str">
        <f>INDEX(Orders!$A$1:$G$501,MATCH($A225,Orders!$A$1:$A$501,0),MATCH(I$1,Orders!$A$1:$G$1,0))</f>
        <v>Vrinda</v>
      </c>
      <c r="J225" s="3" t="str">
        <f>INDEX(Orders!$A$1:$G$501,MATCH($A225,Orders!$A$1:$A$501,0),MATCH(J$1,Orders!$A$1:$G$1,0))</f>
        <v>Maharashtra</v>
      </c>
      <c r="K225" s="3" t="str">
        <f>INDEX(Orders!$A$1:$G$501,MATCH($A225,Orders!$A$1:$A$501,0),MATCH(K$1,Orders!$A$1:$G$1,0))</f>
        <v>Pune</v>
      </c>
      <c r="L225" s="1" t="str">
        <f t="shared" si="3"/>
        <v>Jan</v>
      </c>
      <c r="M225" s="8">
        <f>IF(Sales[[#This Row],[Profit]]&gt;0,Sales[[#This Row],[Profit]],0)</f>
        <v>0</v>
      </c>
      <c r="N225" s="8">
        <f>IF(Sales[[#This Row],[Profit]]&lt;0,Sales[[#This Row],[Profit]],0)</f>
        <v>-272</v>
      </c>
    </row>
    <row r="226" spans="1:14" x14ac:dyDescent="0.3">
      <c r="A226" t="s">
        <v>212</v>
      </c>
      <c r="B226" s="6">
        <v>202</v>
      </c>
      <c r="C226" s="6">
        <v>4</v>
      </c>
      <c r="D226">
        <v>4</v>
      </c>
      <c r="E226" t="s">
        <v>23</v>
      </c>
      <c r="F226" t="s">
        <v>30</v>
      </c>
      <c r="G226" t="s">
        <v>10</v>
      </c>
      <c r="H226" s="3">
        <f>INDEX(Orders!$A$1:$G$501,MATCH($A226,Orders!$A$1:$A$501,0),MATCH(H$1,Orders!$A$1:$G$1,0))</f>
        <v>43145</v>
      </c>
      <c r="I226" s="3" t="str">
        <f>INDEX(Orders!$A$1:$G$501,MATCH($A226,Orders!$A$1:$A$501,0),MATCH(I$1,Orders!$A$1:$G$1,0))</f>
        <v>Hazel</v>
      </c>
      <c r="J226" s="3" t="str">
        <f>INDEX(Orders!$A$1:$G$501,MATCH($A226,Orders!$A$1:$A$501,0),MATCH(J$1,Orders!$A$1:$G$1,0))</f>
        <v>Karnataka</v>
      </c>
      <c r="K226" s="3" t="str">
        <f>INDEX(Orders!$A$1:$G$501,MATCH($A226,Orders!$A$1:$A$501,0),MATCH(K$1,Orders!$A$1:$G$1,0))</f>
        <v>Bangalore</v>
      </c>
      <c r="L226" s="1" t="str">
        <f t="shared" si="3"/>
        <v>Feb</v>
      </c>
      <c r="M226" s="8">
        <f>IF(Sales[[#This Row],[Profit]]&gt;0,Sales[[#This Row],[Profit]],0)</f>
        <v>4</v>
      </c>
      <c r="N226" s="8">
        <f>IF(Sales[[#This Row],[Profit]]&lt;0,Sales[[#This Row],[Profit]],0)</f>
        <v>0</v>
      </c>
    </row>
    <row r="227" spans="1:14" x14ac:dyDescent="0.3">
      <c r="A227" t="s">
        <v>186</v>
      </c>
      <c r="B227" s="6">
        <v>1275</v>
      </c>
      <c r="C227" s="6">
        <v>357</v>
      </c>
      <c r="D227">
        <v>2</v>
      </c>
      <c r="E227" t="s">
        <v>8</v>
      </c>
      <c r="F227" t="s">
        <v>21</v>
      </c>
      <c r="G227" t="s">
        <v>28</v>
      </c>
      <c r="H227" s="3">
        <f>INDEX(Orders!$A$1:$G$501,MATCH($A227,Orders!$A$1:$A$501,0),MATCH(H$1,Orders!$A$1:$G$1,0))</f>
        <v>43427</v>
      </c>
      <c r="I227" s="3" t="str">
        <f>INDEX(Orders!$A$1:$G$501,MATCH($A227,Orders!$A$1:$A$501,0),MATCH(I$1,Orders!$A$1:$G$1,0))</f>
        <v>Divyeta</v>
      </c>
      <c r="J227" s="3" t="str">
        <f>INDEX(Orders!$A$1:$G$501,MATCH($A227,Orders!$A$1:$A$501,0),MATCH(J$1,Orders!$A$1:$G$1,0))</f>
        <v>Madhya Pradesh</v>
      </c>
      <c r="K227" s="3" t="str">
        <f>INDEX(Orders!$A$1:$G$501,MATCH($A227,Orders!$A$1:$A$501,0),MATCH(K$1,Orders!$A$1:$G$1,0))</f>
        <v>Indore</v>
      </c>
      <c r="L227" s="1" t="str">
        <f t="shared" si="3"/>
        <v>Nov</v>
      </c>
      <c r="M227" s="8">
        <f>IF(Sales[[#This Row],[Profit]]&gt;0,Sales[[#This Row],[Profit]],0)</f>
        <v>357</v>
      </c>
      <c r="N227" s="8">
        <f>IF(Sales[[#This Row],[Profit]]&lt;0,Sales[[#This Row],[Profit]],0)</f>
        <v>0</v>
      </c>
    </row>
    <row r="228" spans="1:14" x14ac:dyDescent="0.3">
      <c r="A228" t="s">
        <v>37</v>
      </c>
      <c r="B228" s="6">
        <v>418</v>
      </c>
      <c r="C228" s="6">
        <v>70</v>
      </c>
      <c r="D228">
        <v>7</v>
      </c>
      <c r="E228" t="s">
        <v>8</v>
      </c>
      <c r="F228" t="s">
        <v>21</v>
      </c>
      <c r="G228" t="s">
        <v>10</v>
      </c>
      <c r="H228" s="3">
        <f>INDEX(Orders!$A$1:$G$501,MATCH($A228,Orders!$A$1:$A$501,0),MATCH(H$1,Orders!$A$1:$G$1,0))</f>
        <v>43337</v>
      </c>
      <c r="I228" s="3" t="str">
        <f>INDEX(Orders!$A$1:$G$501,MATCH($A228,Orders!$A$1:$A$501,0),MATCH(I$1,Orders!$A$1:$G$1,0))</f>
        <v>Madhav</v>
      </c>
      <c r="J228" s="3" t="str">
        <f>INDEX(Orders!$A$1:$G$501,MATCH($A228,Orders!$A$1:$A$501,0),MATCH(J$1,Orders!$A$1:$G$1,0))</f>
        <v>Uttar Pradesh</v>
      </c>
      <c r="K228" s="3" t="str">
        <f>INDEX(Orders!$A$1:$G$501,MATCH($A228,Orders!$A$1:$A$501,0),MATCH(K$1,Orders!$A$1:$G$1,0))</f>
        <v>Mathura</v>
      </c>
      <c r="L228" s="1" t="str">
        <f t="shared" si="3"/>
        <v>Aug</v>
      </c>
      <c r="M228" s="8">
        <f>IF(Sales[[#This Row],[Profit]]&gt;0,Sales[[#This Row],[Profit]],0)</f>
        <v>70</v>
      </c>
      <c r="N228" s="8">
        <f>IF(Sales[[#This Row],[Profit]]&lt;0,Sales[[#This Row],[Profit]],0)</f>
        <v>0</v>
      </c>
    </row>
    <row r="229" spans="1:14" x14ac:dyDescent="0.3">
      <c r="A229" t="s">
        <v>213</v>
      </c>
      <c r="B229" s="6">
        <v>417</v>
      </c>
      <c r="C229" s="6">
        <v>49</v>
      </c>
      <c r="D229">
        <v>3</v>
      </c>
      <c r="E229" t="s">
        <v>8</v>
      </c>
      <c r="F229" t="s">
        <v>9</v>
      </c>
      <c r="G229" t="s">
        <v>10</v>
      </c>
      <c r="H229" s="3">
        <f>INDEX(Orders!$A$1:$G$501,MATCH($A229,Orders!$A$1:$A$501,0),MATCH(H$1,Orders!$A$1:$G$1,0))</f>
        <v>43388</v>
      </c>
      <c r="I229" s="3" t="str">
        <f>INDEX(Orders!$A$1:$G$501,MATCH($A229,Orders!$A$1:$A$501,0),MATCH(I$1,Orders!$A$1:$G$1,0))</f>
        <v>Ankur</v>
      </c>
      <c r="J229" s="3" t="str">
        <f>INDEX(Orders!$A$1:$G$501,MATCH($A229,Orders!$A$1:$A$501,0),MATCH(J$1,Orders!$A$1:$G$1,0))</f>
        <v>Madhya Pradesh</v>
      </c>
      <c r="K229" s="3" t="str">
        <f>INDEX(Orders!$A$1:$G$501,MATCH($A229,Orders!$A$1:$A$501,0),MATCH(K$1,Orders!$A$1:$G$1,0))</f>
        <v>Bhopal</v>
      </c>
      <c r="L229" s="1" t="str">
        <f t="shared" si="3"/>
        <v>Oct</v>
      </c>
      <c r="M229" s="8">
        <f>IF(Sales[[#This Row],[Profit]]&gt;0,Sales[[#This Row],[Profit]],0)</f>
        <v>49</v>
      </c>
      <c r="N229" s="8">
        <f>IF(Sales[[#This Row],[Profit]]&lt;0,Sales[[#This Row],[Profit]],0)</f>
        <v>0</v>
      </c>
    </row>
    <row r="230" spans="1:14" x14ac:dyDescent="0.3">
      <c r="A230" t="s">
        <v>41</v>
      </c>
      <c r="B230" s="6">
        <v>199</v>
      </c>
      <c r="C230" s="6">
        <v>48</v>
      </c>
      <c r="D230">
        <v>4</v>
      </c>
      <c r="E230" t="s">
        <v>23</v>
      </c>
      <c r="F230" t="s">
        <v>57</v>
      </c>
      <c r="G230" t="s">
        <v>28</v>
      </c>
      <c r="H230" s="3">
        <f>INDEX(Orders!$A$1:$G$501,MATCH($A230,Orders!$A$1:$A$501,0),MATCH(H$1,Orders!$A$1:$G$1,0))</f>
        <v>43323</v>
      </c>
      <c r="I230" s="3" t="str">
        <f>INDEX(Orders!$A$1:$G$501,MATCH($A230,Orders!$A$1:$A$501,0),MATCH(I$1,Orders!$A$1:$G$1,0))</f>
        <v>Gaurav</v>
      </c>
      <c r="J230" s="3" t="str">
        <f>INDEX(Orders!$A$1:$G$501,MATCH($A230,Orders!$A$1:$A$501,0),MATCH(J$1,Orders!$A$1:$G$1,0))</f>
        <v>Gujarat</v>
      </c>
      <c r="K230" s="3" t="str">
        <f>INDEX(Orders!$A$1:$G$501,MATCH($A230,Orders!$A$1:$A$501,0),MATCH(K$1,Orders!$A$1:$G$1,0))</f>
        <v>Ahmedabad</v>
      </c>
      <c r="L230" s="1" t="str">
        <f t="shared" si="3"/>
        <v>Aug</v>
      </c>
      <c r="M230" s="8">
        <f>IF(Sales[[#This Row],[Profit]]&gt;0,Sales[[#This Row],[Profit]],0)</f>
        <v>48</v>
      </c>
      <c r="N230" s="8">
        <f>IF(Sales[[#This Row],[Profit]]&lt;0,Sales[[#This Row],[Profit]],0)</f>
        <v>0</v>
      </c>
    </row>
    <row r="231" spans="1:14" x14ac:dyDescent="0.3">
      <c r="A231" t="s">
        <v>161</v>
      </c>
      <c r="B231" s="6">
        <v>385</v>
      </c>
      <c r="C231" s="6">
        <v>-77</v>
      </c>
      <c r="D231">
        <v>11</v>
      </c>
      <c r="E231" t="s">
        <v>12</v>
      </c>
      <c r="F231" t="s">
        <v>131</v>
      </c>
      <c r="G231" t="s">
        <v>28</v>
      </c>
      <c r="H231" s="3">
        <f>INDEX(Orders!$A$1:$G$501,MATCH($A231,Orders!$A$1:$A$501,0),MATCH(H$1,Orders!$A$1:$G$1,0))</f>
        <v>43237</v>
      </c>
      <c r="I231" s="3" t="str">
        <f>INDEX(Orders!$A$1:$G$501,MATCH($A231,Orders!$A$1:$A$501,0),MATCH(I$1,Orders!$A$1:$G$1,0))</f>
        <v>Sweta</v>
      </c>
      <c r="J231" s="3" t="str">
        <f>INDEX(Orders!$A$1:$G$501,MATCH($A231,Orders!$A$1:$A$501,0),MATCH(J$1,Orders!$A$1:$G$1,0))</f>
        <v>Maharashtra</v>
      </c>
      <c r="K231" s="3" t="str">
        <f>INDEX(Orders!$A$1:$G$501,MATCH($A231,Orders!$A$1:$A$501,0),MATCH(K$1,Orders!$A$1:$G$1,0))</f>
        <v>Mumbai</v>
      </c>
      <c r="L231" s="1" t="str">
        <f t="shared" si="3"/>
        <v>May</v>
      </c>
      <c r="M231" s="8">
        <f>IF(Sales[[#This Row],[Profit]]&gt;0,Sales[[#This Row],[Profit]],0)</f>
        <v>0</v>
      </c>
      <c r="N231" s="8">
        <f>IF(Sales[[#This Row],[Profit]]&lt;0,Sales[[#This Row],[Profit]],0)</f>
        <v>-77</v>
      </c>
    </row>
    <row r="232" spans="1:14" x14ac:dyDescent="0.3">
      <c r="A232" t="s">
        <v>164</v>
      </c>
      <c r="B232" s="6">
        <v>414</v>
      </c>
      <c r="C232" s="6">
        <v>199</v>
      </c>
      <c r="D232">
        <v>3</v>
      </c>
      <c r="E232" t="s">
        <v>8</v>
      </c>
      <c r="F232" t="s">
        <v>21</v>
      </c>
      <c r="G232" t="s">
        <v>10</v>
      </c>
      <c r="H232" s="3">
        <f>INDEX(Orders!$A$1:$G$501,MATCH($A232,Orders!$A$1:$A$501,0),MATCH(H$1,Orders!$A$1:$G$1,0))</f>
        <v>43161</v>
      </c>
      <c r="I232" s="3" t="str">
        <f>INDEX(Orders!$A$1:$G$501,MATCH($A232,Orders!$A$1:$A$501,0),MATCH(I$1,Orders!$A$1:$G$1,0))</f>
        <v>Madhav</v>
      </c>
      <c r="J232" s="3" t="str">
        <f>INDEX(Orders!$A$1:$G$501,MATCH($A232,Orders!$A$1:$A$501,0),MATCH(J$1,Orders!$A$1:$G$1,0))</f>
        <v>Delhi</v>
      </c>
      <c r="K232" s="3" t="str">
        <f>INDEX(Orders!$A$1:$G$501,MATCH($A232,Orders!$A$1:$A$501,0),MATCH(K$1,Orders!$A$1:$G$1,0))</f>
        <v>Delhi</v>
      </c>
      <c r="L232" s="1" t="str">
        <f t="shared" si="3"/>
        <v>Mar</v>
      </c>
      <c r="M232" s="8">
        <f>IF(Sales[[#This Row],[Profit]]&gt;0,Sales[[#This Row],[Profit]],0)</f>
        <v>199</v>
      </c>
      <c r="N232" s="8">
        <f>IF(Sales[[#This Row],[Profit]]&lt;0,Sales[[#This Row],[Profit]],0)</f>
        <v>0</v>
      </c>
    </row>
    <row r="233" spans="1:14" x14ac:dyDescent="0.3">
      <c r="A233" t="s">
        <v>33</v>
      </c>
      <c r="B233" s="6">
        <v>97</v>
      </c>
      <c r="C233" s="6">
        <v>-45</v>
      </c>
      <c r="D233">
        <v>4</v>
      </c>
      <c r="E233" t="s">
        <v>23</v>
      </c>
      <c r="F233" t="s">
        <v>26</v>
      </c>
      <c r="G233" t="s">
        <v>10</v>
      </c>
      <c r="H233" s="3">
        <f>INDEX(Orders!$A$1:$G$501,MATCH($A233,Orders!$A$1:$A$501,0),MATCH(H$1,Orders!$A$1:$G$1,0))</f>
        <v>43279</v>
      </c>
      <c r="I233" s="3" t="str">
        <f>INDEX(Orders!$A$1:$G$501,MATCH($A233,Orders!$A$1:$A$501,0),MATCH(I$1,Orders!$A$1:$G$1,0))</f>
        <v>Ekta</v>
      </c>
      <c r="J233" s="3" t="str">
        <f>INDEX(Orders!$A$1:$G$501,MATCH($A233,Orders!$A$1:$A$501,0),MATCH(J$1,Orders!$A$1:$G$1,0))</f>
        <v>Madhya Pradesh</v>
      </c>
      <c r="K233" s="3" t="str">
        <f>INDEX(Orders!$A$1:$G$501,MATCH($A233,Orders!$A$1:$A$501,0),MATCH(K$1,Orders!$A$1:$G$1,0))</f>
        <v>Indore</v>
      </c>
      <c r="L233" s="1" t="str">
        <f t="shared" si="3"/>
        <v>Jun</v>
      </c>
      <c r="M233" s="8">
        <f>IF(Sales[[#This Row],[Profit]]&gt;0,Sales[[#This Row],[Profit]],0)</f>
        <v>0</v>
      </c>
      <c r="N233" s="8">
        <f>IF(Sales[[#This Row],[Profit]]&lt;0,Sales[[#This Row],[Profit]],0)</f>
        <v>-45</v>
      </c>
    </row>
    <row r="234" spans="1:14" x14ac:dyDescent="0.3">
      <c r="A234" t="s">
        <v>214</v>
      </c>
      <c r="B234" s="6">
        <v>648</v>
      </c>
      <c r="C234" s="6">
        <v>50</v>
      </c>
      <c r="D234">
        <v>6</v>
      </c>
      <c r="E234" t="s">
        <v>8</v>
      </c>
      <c r="F234" t="s">
        <v>9</v>
      </c>
      <c r="G234" t="s">
        <v>19</v>
      </c>
      <c r="H234" s="3">
        <f>INDEX(Orders!$A$1:$G$501,MATCH($A234,Orders!$A$1:$A$501,0),MATCH(H$1,Orders!$A$1:$G$1,0))</f>
        <v>43170</v>
      </c>
      <c r="I234" s="3" t="str">
        <f>INDEX(Orders!$A$1:$G$501,MATCH($A234,Orders!$A$1:$A$501,0),MATCH(I$1,Orders!$A$1:$G$1,0))</f>
        <v>Rohan</v>
      </c>
      <c r="J234" s="3" t="str">
        <f>INDEX(Orders!$A$1:$G$501,MATCH($A234,Orders!$A$1:$A$501,0),MATCH(J$1,Orders!$A$1:$G$1,0))</f>
        <v>Himachal Pradesh</v>
      </c>
      <c r="K234" s="3" t="str">
        <f>INDEX(Orders!$A$1:$G$501,MATCH($A234,Orders!$A$1:$A$501,0),MATCH(K$1,Orders!$A$1:$G$1,0))</f>
        <v>Simla</v>
      </c>
      <c r="L234" s="1" t="str">
        <f t="shared" si="3"/>
        <v>Mar</v>
      </c>
      <c r="M234" s="8">
        <f>IF(Sales[[#This Row],[Profit]]&gt;0,Sales[[#This Row],[Profit]],0)</f>
        <v>50</v>
      </c>
      <c r="N234" s="8">
        <f>IF(Sales[[#This Row],[Profit]]&lt;0,Sales[[#This Row],[Profit]],0)</f>
        <v>0</v>
      </c>
    </row>
    <row r="235" spans="1:14" x14ac:dyDescent="0.3">
      <c r="A235" t="s">
        <v>215</v>
      </c>
      <c r="B235" s="6">
        <v>27</v>
      </c>
      <c r="C235" s="6">
        <v>-25</v>
      </c>
      <c r="D235">
        <v>2</v>
      </c>
      <c r="E235" t="s">
        <v>23</v>
      </c>
      <c r="F235" t="s">
        <v>142</v>
      </c>
      <c r="G235" t="s">
        <v>82</v>
      </c>
      <c r="H235" s="3">
        <f>INDEX(Orders!$A$1:$G$501,MATCH($A235,Orders!$A$1:$A$501,0),MATCH(H$1,Orders!$A$1:$G$1,0))</f>
        <v>43165</v>
      </c>
      <c r="I235" s="3" t="str">
        <f>INDEX(Orders!$A$1:$G$501,MATCH($A235,Orders!$A$1:$A$501,0),MATCH(I$1,Orders!$A$1:$G$1,0))</f>
        <v>Bathina</v>
      </c>
      <c r="J235" s="3" t="str">
        <f>INDEX(Orders!$A$1:$G$501,MATCH($A235,Orders!$A$1:$A$501,0),MATCH(J$1,Orders!$A$1:$G$1,0))</f>
        <v>Karnataka</v>
      </c>
      <c r="K235" s="3" t="str">
        <f>INDEX(Orders!$A$1:$G$501,MATCH($A235,Orders!$A$1:$A$501,0),MATCH(K$1,Orders!$A$1:$G$1,0))</f>
        <v>Bangalore</v>
      </c>
      <c r="L235" s="1" t="str">
        <f t="shared" si="3"/>
        <v>Mar</v>
      </c>
      <c r="M235" s="8">
        <f>IF(Sales[[#This Row],[Profit]]&gt;0,Sales[[#This Row],[Profit]],0)</f>
        <v>0</v>
      </c>
      <c r="N235" s="8">
        <f>IF(Sales[[#This Row],[Profit]]&lt;0,Sales[[#This Row],[Profit]],0)</f>
        <v>-25</v>
      </c>
    </row>
    <row r="236" spans="1:14" x14ac:dyDescent="0.3">
      <c r="A236" t="s">
        <v>216</v>
      </c>
      <c r="B236" s="6">
        <v>27</v>
      </c>
      <c r="C236" s="6">
        <v>12</v>
      </c>
      <c r="D236">
        <v>1</v>
      </c>
      <c r="E236" t="s">
        <v>23</v>
      </c>
      <c r="F236" t="s">
        <v>57</v>
      </c>
      <c r="G236" t="s">
        <v>82</v>
      </c>
      <c r="H236" s="3">
        <f>INDEX(Orders!$A$1:$G$501,MATCH($A236,Orders!$A$1:$A$501,0),MATCH(H$1,Orders!$A$1:$G$1,0))</f>
        <v>43463</v>
      </c>
      <c r="I236" s="3" t="str">
        <f>INDEX(Orders!$A$1:$G$501,MATCH($A236,Orders!$A$1:$A$501,0),MATCH(I$1,Orders!$A$1:$G$1,0))</f>
        <v>Shruti</v>
      </c>
      <c r="J236" s="3" t="str">
        <f>INDEX(Orders!$A$1:$G$501,MATCH($A236,Orders!$A$1:$A$501,0),MATCH(J$1,Orders!$A$1:$G$1,0))</f>
        <v>Maharashtra</v>
      </c>
      <c r="K236" s="3" t="str">
        <f>INDEX(Orders!$A$1:$G$501,MATCH($A236,Orders!$A$1:$A$501,0),MATCH(K$1,Orders!$A$1:$G$1,0))</f>
        <v>Mumbai</v>
      </c>
      <c r="L236" s="1" t="str">
        <f t="shared" si="3"/>
        <v>Dec</v>
      </c>
      <c r="M236" s="8">
        <f>IF(Sales[[#This Row],[Profit]]&gt;0,Sales[[#This Row],[Profit]],0)</f>
        <v>12</v>
      </c>
      <c r="N236" s="8">
        <f>IF(Sales[[#This Row],[Profit]]&lt;0,Sales[[#This Row],[Profit]],0)</f>
        <v>0</v>
      </c>
    </row>
    <row r="237" spans="1:14" x14ac:dyDescent="0.3">
      <c r="A237" t="s">
        <v>217</v>
      </c>
      <c r="B237" s="6">
        <v>27</v>
      </c>
      <c r="C237" s="6">
        <v>1</v>
      </c>
      <c r="D237">
        <v>1</v>
      </c>
      <c r="E237" t="s">
        <v>23</v>
      </c>
      <c r="F237" t="s">
        <v>57</v>
      </c>
      <c r="G237" t="s">
        <v>28</v>
      </c>
      <c r="H237" s="3">
        <f>INDEX(Orders!$A$1:$G$501,MATCH($A237,Orders!$A$1:$A$501,0),MATCH(H$1,Orders!$A$1:$G$1,0))</f>
        <v>43127</v>
      </c>
      <c r="I237" s="3" t="str">
        <f>INDEX(Orders!$A$1:$G$501,MATCH($A237,Orders!$A$1:$A$501,0),MATCH(I$1,Orders!$A$1:$G$1,0))</f>
        <v>Aayushi</v>
      </c>
      <c r="J237" s="3" t="str">
        <f>INDEX(Orders!$A$1:$G$501,MATCH($A237,Orders!$A$1:$A$501,0),MATCH(J$1,Orders!$A$1:$G$1,0))</f>
        <v>Gujarat</v>
      </c>
      <c r="K237" s="3" t="str">
        <f>INDEX(Orders!$A$1:$G$501,MATCH($A237,Orders!$A$1:$A$501,0),MATCH(K$1,Orders!$A$1:$G$1,0))</f>
        <v>Surat</v>
      </c>
      <c r="L237" s="1" t="str">
        <f t="shared" si="3"/>
        <v>Jan</v>
      </c>
      <c r="M237" s="8">
        <f>IF(Sales[[#This Row],[Profit]]&gt;0,Sales[[#This Row],[Profit]],0)</f>
        <v>1</v>
      </c>
      <c r="N237" s="8">
        <f>IF(Sales[[#This Row],[Profit]]&lt;0,Sales[[#This Row],[Profit]],0)</f>
        <v>0</v>
      </c>
    </row>
    <row r="238" spans="1:14" x14ac:dyDescent="0.3">
      <c r="A238" t="s">
        <v>64</v>
      </c>
      <c r="B238" s="6">
        <v>413</v>
      </c>
      <c r="C238" s="6">
        <v>-314</v>
      </c>
      <c r="D238">
        <v>9</v>
      </c>
      <c r="E238" t="s">
        <v>12</v>
      </c>
      <c r="F238" t="s">
        <v>13</v>
      </c>
      <c r="G238" t="s">
        <v>10</v>
      </c>
      <c r="H238" s="3">
        <f>INDEX(Orders!$A$1:$G$501,MATCH($A238,Orders!$A$1:$A$501,0),MATCH(H$1,Orders!$A$1:$G$1,0))</f>
        <v>43373</v>
      </c>
      <c r="I238" s="3" t="str">
        <f>INDEX(Orders!$A$1:$G$501,MATCH($A238,Orders!$A$1:$A$501,0),MATCH(I$1,Orders!$A$1:$G$1,0))</f>
        <v>Sauptik</v>
      </c>
      <c r="J238" s="3" t="str">
        <f>INDEX(Orders!$A$1:$G$501,MATCH($A238,Orders!$A$1:$A$501,0),MATCH(J$1,Orders!$A$1:$G$1,0))</f>
        <v>Madhya Pradesh</v>
      </c>
      <c r="K238" s="3" t="str">
        <f>INDEX(Orders!$A$1:$G$501,MATCH($A238,Orders!$A$1:$A$501,0),MATCH(K$1,Orders!$A$1:$G$1,0))</f>
        <v>Indore</v>
      </c>
      <c r="L238" s="1" t="str">
        <f t="shared" si="3"/>
        <v>Sep</v>
      </c>
      <c r="M238" s="8">
        <f>IF(Sales[[#This Row],[Profit]]&gt;0,Sales[[#This Row],[Profit]],0)</f>
        <v>0</v>
      </c>
      <c r="N238" s="8">
        <f>IF(Sales[[#This Row],[Profit]]&lt;0,Sales[[#This Row],[Profit]],0)</f>
        <v>-314</v>
      </c>
    </row>
    <row r="239" spans="1:14" x14ac:dyDescent="0.3">
      <c r="A239" t="s">
        <v>129</v>
      </c>
      <c r="B239" s="6">
        <v>53</v>
      </c>
      <c r="C239" s="6">
        <v>2</v>
      </c>
      <c r="D239">
        <v>4</v>
      </c>
      <c r="E239" t="s">
        <v>23</v>
      </c>
      <c r="F239" t="s">
        <v>30</v>
      </c>
      <c r="G239" t="s">
        <v>10</v>
      </c>
      <c r="H239" s="3">
        <f>INDEX(Orders!$A$1:$G$501,MATCH($A239,Orders!$A$1:$A$501,0),MATCH(H$1,Orders!$A$1:$G$1,0))</f>
        <v>43175</v>
      </c>
      <c r="I239" s="3" t="str">
        <f>INDEX(Orders!$A$1:$G$501,MATCH($A239,Orders!$A$1:$A$501,0),MATCH(I$1,Orders!$A$1:$G$1,0))</f>
        <v>Tulika</v>
      </c>
      <c r="J239" s="3" t="str">
        <f>INDEX(Orders!$A$1:$G$501,MATCH($A239,Orders!$A$1:$A$501,0),MATCH(J$1,Orders!$A$1:$G$1,0))</f>
        <v>Madhya Pradesh</v>
      </c>
      <c r="K239" s="3" t="str">
        <f>INDEX(Orders!$A$1:$G$501,MATCH($A239,Orders!$A$1:$A$501,0),MATCH(K$1,Orders!$A$1:$G$1,0))</f>
        <v>Bhopal</v>
      </c>
      <c r="L239" s="1" t="str">
        <f t="shared" si="3"/>
        <v>Mar</v>
      </c>
      <c r="M239" s="8">
        <f>IF(Sales[[#This Row],[Profit]]&gt;0,Sales[[#This Row],[Profit]],0)</f>
        <v>2</v>
      </c>
      <c r="N239" s="8">
        <f>IF(Sales[[#This Row],[Profit]]&lt;0,Sales[[#This Row],[Profit]],0)</f>
        <v>0</v>
      </c>
    </row>
    <row r="240" spans="1:14" x14ac:dyDescent="0.3">
      <c r="A240" t="s">
        <v>79</v>
      </c>
      <c r="B240" s="6">
        <v>29</v>
      </c>
      <c r="C240" s="6">
        <v>8</v>
      </c>
      <c r="D240">
        <v>5</v>
      </c>
      <c r="E240" t="s">
        <v>23</v>
      </c>
      <c r="F240" t="s">
        <v>30</v>
      </c>
      <c r="G240" t="s">
        <v>28</v>
      </c>
      <c r="H240" s="3">
        <f>INDEX(Orders!$A$1:$G$501,MATCH($A240,Orders!$A$1:$A$501,0),MATCH(H$1,Orders!$A$1:$G$1,0))</f>
        <v>43383</v>
      </c>
      <c r="I240" s="3" t="str">
        <f>INDEX(Orders!$A$1:$G$501,MATCH($A240,Orders!$A$1:$A$501,0),MATCH(I$1,Orders!$A$1:$G$1,0))</f>
        <v>Nripraj</v>
      </c>
      <c r="J240" s="3" t="str">
        <f>INDEX(Orders!$A$1:$G$501,MATCH($A240,Orders!$A$1:$A$501,0),MATCH(J$1,Orders!$A$1:$G$1,0))</f>
        <v>Punjab</v>
      </c>
      <c r="K240" s="3" t="str">
        <f>INDEX(Orders!$A$1:$G$501,MATCH($A240,Orders!$A$1:$A$501,0),MATCH(K$1,Orders!$A$1:$G$1,0))</f>
        <v>Chandigarh</v>
      </c>
      <c r="L240" s="1" t="str">
        <f t="shared" si="3"/>
        <v>Oct</v>
      </c>
      <c r="M240" s="8">
        <f>IF(Sales[[#This Row],[Profit]]&gt;0,Sales[[#This Row],[Profit]],0)</f>
        <v>8</v>
      </c>
      <c r="N240" s="8">
        <f>IF(Sales[[#This Row],[Profit]]&lt;0,Sales[[#This Row],[Profit]],0)</f>
        <v>0</v>
      </c>
    </row>
    <row r="241" spans="1:14" x14ac:dyDescent="0.3">
      <c r="A241" t="s">
        <v>218</v>
      </c>
      <c r="B241" s="6">
        <v>30</v>
      </c>
      <c r="C241" s="6">
        <v>13</v>
      </c>
      <c r="D241">
        <v>1</v>
      </c>
      <c r="E241" t="s">
        <v>23</v>
      </c>
      <c r="F241" t="s">
        <v>81</v>
      </c>
      <c r="G241" t="s">
        <v>28</v>
      </c>
      <c r="H241" s="3">
        <f>INDEX(Orders!$A$1:$G$501,MATCH($A241,Orders!$A$1:$A$501,0),MATCH(H$1,Orders!$A$1:$G$1,0))</f>
        <v>43195</v>
      </c>
      <c r="I241" s="3" t="str">
        <f>INDEX(Orders!$A$1:$G$501,MATCH($A241,Orders!$A$1:$A$501,0),MATCH(I$1,Orders!$A$1:$G$1,0))</f>
        <v>Aditya</v>
      </c>
      <c r="J241" s="3" t="str">
        <f>INDEX(Orders!$A$1:$G$501,MATCH($A241,Orders!$A$1:$A$501,0),MATCH(J$1,Orders!$A$1:$G$1,0))</f>
        <v>Punjab</v>
      </c>
      <c r="K241" s="3" t="str">
        <f>INDEX(Orders!$A$1:$G$501,MATCH($A241,Orders!$A$1:$A$501,0),MATCH(K$1,Orders!$A$1:$G$1,0))</f>
        <v>Chandigarh</v>
      </c>
      <c r="L241" s="1" t="str">
        <f t="shared" si="3"/>
        <v>Apr</v>
      </c>
      <c r="M241" s="8">
        <f>IF(Sales[[#This Row],[Profit]]&gt;0,Sales[[#This Row],[Profit]],0)</f>
        <v>13</v>
      </c>
      <c r="N241" s="8">
        <f>IF(Sales[[#This Row],[Profit]]&lt;0,Sales[[#This Row],[Profit]],0)</f>
        <v>0</v>
      </c>
    </row>
    <row r="242" spans="1:14" x14ac:dyDescent="0.3">
      <c r="A242" t="s">
        <v>219</v>
      </c>
      <c r="B242" s="6">
        <v>412</v>
      </c>
      <c r="C242" s="6">
        <v>412</v>
      </c>
      <c r="D242">
        <v>6</v>
      </c>
      <c r="E242" t="s">
        <v>23</v>
      </c>
      <c r="F242" t="s">
        <v>26</v>
      </c>
      <c r="G242" t="s">
        <v>10</v>
      </c>
      <c r="H242" s="3">
        <f>INDEX(Orders!$A$1:$G$501,MATCH($A242,Orders!$A$1:$A$501,0),MATCH(H$1,Orders!$A$1:$G$1,0))</f>
        <v>43191</v>
      </c>
      <c r="I242" s="3" t="str">
        <f>INDEX(Orders!$A$1:$G$501,MATCH($A242,Orders!$A$1:$A$501,0),MATCH(I$1,Orders!$A$1:$G$1,0))</f>
        <v>Shikhar</v>
      </c>
      <c r="J242" s="3" t="str">
        <f>INDEX(Orders!$A$1:$G$501,MATCH($A242,Orders!$A$1:$A$501,0),MATCH(J$1,Orders!$A$1:$G$1,0))</f>
        <v>Maharashtra</v>
      </c>
      <c r="K242" s="3" t="str">
        <f>INDEX(Orders!$A$1:$G$501,MATCH($A242,Orders!$A$1:$A$501,0),MATCH(K$1,Orders!$A$1:$G$1,0))</f>
        <v>Mumbai</v>
      </c>
      <c r="L242" s="1" t="str">
        <f t="shared" si="3"/>
        <v>Apr</v>
      </c>
      <c r="M242" s="8">
        <f>IF(Sales[[#This Row],[Profit]]&gt;0,Sales[[#This Row],[Profit]],0)</f>
        <v>412</v>
      </c>
      <c r="N242" s="8">
        <f>IF(Sales[[#This Row],[Profit]]&lt;0,Sales[[#This Row],[Profit]],0)</f>
        <v>0</v>
      </c>
    </row>
    <row r="243" spans="1:14" x14ac:dyDescent="0.3">
      <c r="A243" t="s">
        <v>220</v>
      </c>
      <c r="B243" s="6">
        <v>646</v>
      </c>
      <c r="C243" s="6">
        <v>-23</v>
      </c>
      <c r="D243">
        <v>2</v>
      </c>
      <c r="E243" t="s">
        <v>8</v>
      </c>
      <c r="F243" t="s">
        <v>18</v>
      </c>
      <c r="G243" t="s">
        <v>19</v>
      </c>
      <c r="H243" s="3">
        <f>INDEX(Orders!$A$1:$G$501,MATCH($A243,Orders!$A$1:$A$501,0),MATCH(H$1,Orders!$A$1:$G$1,0))</f>
        <v>43313</v>
      </c>
      <c r="I243" s="3" t="str">
        <f>INDEX(Orders!$A$1:$G$501,MATCH($A243,Orders!$A$1:$A$501,0),MATCH(I$1,Orders!$A$1:$G$1,0))</f>
        <v>Ankur</v>
      </c>
      <c r="J243" s="3" t="str">
        <f>INDEX(Orders!$A$1:$G$501,MATCH($A243,Orders!$A$1:$A$501,0),MATCH(J$1,Orders!$A$1:$G$1,0))</f>
        <v>Andhra Pradesh</v>
      </c>
      <c r="K243" s="3" t="str">
        <f>INDEX(Orders!$A$1:$G$501,MATCH($A243,Orders!$A$1:$A$501,0),MATCH(K$1,Orders!$A$1:$G$1,0))</f>
        <v>Hyderabad</v>
      </c>
      <c r="L243" s="1" t="str">
        <f t="shared" si="3"/>
        <v>Aug</v>
      </c>
      <c r="M243" s="8">
        <f>IF(Sales[[#This Row],[Profit]]&gt;0,Sales[[#This Row],[Profit]],0)</f>
        <v>0</v>
      </c>
      <c r="N243" s="8">
        <f>IF(Sales[[#This Row],[Profit]]&lt;0,Sales[[#This Row],[Profit]],0)</f>
        <v>-23</v>
      </c>
    </row>
    <row r="244" spans="1:14" x14ac:dyDescent="0.3">
      <c r="A244" t="s">
        <v>123</v>
      </c>
      <c r="B244" s="6">
        <v>30</v>
      </c>
      <c r="C244" s="6">
        <v>-5</v>
      </c>
      <c r="D244">
        <v>5</v>
      </c>
      <c r="E244" t="s">
        <v>23</v>
      </c>
      <c r="F244" t="s">
        <v>57</v>
      </c>
      <c r="G244" t="s">
        <v>28</v>
      </c>
      <c r="H244" s="3">
        <f>INDEX(Orders!$A$1:$G$501,MATCH($A244,Orders!$A$1:$A$501,0),MATCH(H$1,Orders!$A$1:$G$1,0))</f>
        <v>43409</v>
      </c>
      <c r="I244" s="3" t="str">
        <f>INDEX(Orders!$A$1:$G$501,MATCH($A244,Orders!$A$1:$A$501,0),MATCH(I$1,Orders!$A$1:$G$1,0))</f>
        <v>Priyanka</v>
      </c>
      <c r="J244" s="3" t="str">
        <f>INDEX(Orders!$A$1:$G$501,MATCH($A244,Orders!$A$1:$A$501,0),MATCH(J$1,Orders!$A$1:$G$1,0))</f>
        <v>Maharashtra</v>
      </c>
      <c r="K244" s="3" t="str">
        <f>INDEX(Orders!$A$1:$G$501,MATCH($A244,Orders!$A$1:$A$501,0),MATCH(K$1,Orders!$A$1:$G$1,0))</f>
        <v>Pune</v>
      </c>
      <c r="L244" s="1" t="str">
        <f t="shared" si="3"/>
        <v>Nov</v>
      </c>
      <c r="M244" s="8">
        <f>IF(Sales[[#This Row],[Profit]]&gt;0,Sales[[#This Row],[Profit]],0)</f>
        <v>0</v>
      </c>
      <c r="N244" s="8">
        <f>IF(Sales[[#This Row],[Profit]]&lt;0,Sales[[#This Row],[Profit]],0)</f>
        <v>-5</v>
      </c>
    </row>
    <row r="245" spans="1:14" x14ac:dyDescent="0.3">
      <c r="A245" t="s">
        <v>129</v>
      </c>
      <c r="B245" s="6">
        <v>618</v>
      </c>
      <c r="C245" s="6">
        <v>27</v>
      </c>
      <c r="D245">
        <v>4</v>
      </c>
      <c r="E245" t="s">
        <v>12</v>
      </c>
      <c r="F245" t="s">
        <v>16</v>
      </c>
      <c r="G245" t="s">
        <v>19</v>
      </c>
      <c r="H245" s="3">
        <f>INDEX(Orders!$A$1:$G$501,MATCH($A245,Orders!$A$1:$A$501,0),MATCH(H$1,Orders!$A$1:$G$1,0))</f>
        <v>43175</v>
      </c>
      <c r="I245" s="3" t="str">
        <f>INDEX(Orders!$A$1:$G$501,MATCH($A245,Orders!$A$1:$A$501,0),MATCH(I$1,Orders!$A$1:$G$1,0))</f>
        <v>Tulika</v>
      </c>
      <c r="J245" s="3" t="str">
        <f>INDEX(Orders!$A$1:$G$501,MATCH($A245,Orders!$A$1:$A$501,0),MATCH(J$1,Orders!$A$1:$G$1,0))</f>
        <v>Madhya Pradesh</v>
      </c>
      <c r="K245" s="3" t="str">
        <f>INDEX(Orders!$A$1:$G$501,MATCH($A245,Orders!$A$1:$A$501,0),MATCH(K$1,Orders!$A$1:$G$1,0))</f>
        <v>Bhopal</v>
      </c>
      <c r="L245" s="1" t="str">
        <f t="shared" si="3"/>
        <v>Mar</v>
      </c>
      <c r="M245" s="8">
        <f>IF(Sales[[#This Row],[Profit]]&gt;0,Sales[[#This Row],[Profit]],0)</f>
        <v>27</v>
      </c>
      <c r="N245" s="8">
        <f>IF(Sales[[#This Row],[Profit]]&lt;0,Sales[[#This Row],[Profit]],0)</f>
        <v>0</v>
      </c>
    </row>
    <row r="246" spans="1:14" x14ac:dyDescent="0.3">
      <c r="A246" t="s">
        <v>221</v>
      </c>
      <c r="B246" s="6">
        <v>143</v>
      </c>
      <c r="C246" s="6">
        <v>-124</v>
      </c>
      <c r="D246">
        <v>5</v>
      </c>
      <c r="E246" t="s">
        <v>23</v>
      </c>
      <c r="F246" t="s">
        <v>26</v>
      </c>
      <c r="G246" t="s">
        <v>28</v>
      </c>
      <c r="H246" s="3">
        <f>INDEX(Orders!$A$1:$G$501,MATCH($A246,Orders!$A$1:$A$501,0),MATCH(H$1,Orders!$A$1:$G$1,0))</f>
        <v>43248</v>
      </c>
      <c r="I246" s="3" t="str">
        <f>INDEX(Orders!$A$1:$G$501,MATCH($A246,Orders!$A$1:$A$501,0),MATCH(I$1,Orders!$A$1:$G$1,0))</f>
        <v>Arsheen</v>
      </c>
      <c r="J246" s="3" t="str">
        <f>INDEX(Orders!$A$1:$G$501,MATCH($A246,Orders!$A$1:$A$501,0),MATCH(J$1,Orders!$A$1:$G$1,0))</f>
        <v>Gujarat</v>
      </c>
      <c r="K246" s="3" t="str">
        <f>INDEX(Orders!$A$1:$G$501,MATCH($A246,Orders!$A$1:$A$501,0),MATCH(K$1,Orders!$A$1:$G$1,0))</f>
        <v>Ahmedabad</v>
      </c>
      <c r="L246" s="1" t="str">
        <f t="shared" si="3"/>
        <v>May</v>
      </c>
      <c r="M246" s="8">
        <f>IF(Sales[[#This Row],[Profit]]&gt;0,Sales[[#This Row],[Profit]],0)</f>
        <v>0</v>
      </c>
      <c r="N246" s="8">
        <f>IF(Sales[[#This Row],[Profit]]&lt;0,Sales[[#This Row],[Profit]],0)</f>
        <v>-124</v>
      </c>
    </row>
    <row r="247" spans="1:14" x14ac:dyDescent="0.3">
      <c r="A247" t="s">
        <v>64</v>
      </c>
      <c r="B247" s="6">
        <v>31</v>
      </c>
      <c r="C247" s="6">
        <v>1</v>
      </c>
      <c r="D247">
        <v>2</v>
      </c>
      <c r="E247" t="s">
        <v>23</v>
      </c>
      <c r="F247" t="s">
        <v>30</v>
      </c>
      <c r="G247" t="s">
        <v>28</v>
      </c>
      <c r="H247" s="3">
        <f>INDEX(Orders!$A$1:$G$501,MATCH($A247,Orders!$A$1:$A$501,0),MATCH(H$1,Orders!$A$1:$G$1,0))</f>
        <v>43373</v>
      </c>
      <c r="I247" s="3" t="str">
        <f>INDEX(Orders!$A$1:$G$501,MATCH($A247,Orders!$A$1:$A$501,0),MATCH(I$1,Orders!$A$1:$G$1,0))</f>
        <v>Sauptik</v>
      </c>
      <c r="J247" s="3" t="str">
        <f>INDEX(Orders!$A$1:$G$501,MATCH($A247,Orders!$A$1:$A$501,0),MATCH(J$1,Orders!$A$1:$G$1,0))</f>
        <v>Madhya Pradesh</v>
      </c>
      <c r="K247" s="3" t="str">
        <f>INDEX(Orders!$A$1:$G$501,MATCH($A247,Orders!$A$1:$A$501,0),MATCH(K$1,Orders!$A$1:$G$1,0))</f>
        <v>Indore</v>
      </c>
      <c r="L247" s="1" t="str">
        <f t="shared" si="3"/>
        <v>Sep</v>
      </c>
      <c r="M247" s="8">
        <f>IF(Sales[[#This Row],[Profit]]&gt;0,Sales[[#This Row],[Profit]],0)</f>
        <v>1</v>
      </c>
      <c r="N247" s="8">
        <f>IF(Sales[[#This Row],[Profit]]&lt;0,Sales[[#This Row],[Profit]],0)</f>
        <v>0</v>
      </c>
    </row>
    <row r="248" spans="1:14" x14ac:dyDescent="0.3">
      <c r="A248" t="s">
        <v>128</v>
      </c>
      <c r="B248" s="6">
        <v>409</v>
      </c>
      <c r="C248" s="6">
        <v>86</v>
      </c>
      <c r="D248">
        <v>3</v>
      </c>
      <c r="E248" t="s">
        <v>23</v>
      </c>
      <c r="F248" t="s">
        <v>26</v>
      </c>
      <c r="G248" t="s">
        <v>10</v>
      </c>
      <c r="H248" s="3">
        <f>INDEX(Orders!$A$1:$G$501,MATCH($A248,Orders!$A$1:$A$501,0),MATCH(H$1,Orders!$A$1:$G$1,0))</f>
        <v>43188</v>
      </c>
      <c r="I248" s="3" t="str">
        <f>INDEX(Orders!$A$1:$G$501,MATCH($A248,Orders!$A$1:$A$501,0),MATCH(I$1,Orders!$A$1:$G$1,0))</f>
        <v>Pinky</v>
      </c>
      <c r="J248" s="3" t="str">
        <f>INDEX(Orders!$A$1:$G$501,MATCH($A248,Orders!$A$1:$A$501,0),MATCH(J$1,Orders!$A$1:$G$1,0))</f>
        <v>Jammu and Kashmir</v>
      </c>
      <c r="K248" s="3" t="str">
        <f>INDEX(Orders!$A$1:$G$501,MATCH($A248,Orders!$A$1:$A$501,0),MATCH(K$1,Orders!$A$1:$G$1,0))</f>
        <v>Kashmir</v>
      </c>
      <c r="L248" s="1" t="str">
        <f t="shared" si="3"/>
        <v>Mar</v>
      </c>
      <c r="M248" s="8">
        <f>IF(Sales[[#This Row],[Profit]]&gt;0,Sales[[#This Row],[Profit]],0)</f>
        <v>86</v>
      </c>
      <c r="N248" s="8">
        <f>IF(Sales[[#This Row],[Profit]]&lt;0,Sales[[#This Row],[Profit]],0)</f>
        <v>0</v>
      </c>
    </row>
    <row r="249" spans="1:14" x14ac:dyDescent="0.3">
      <c r="A249" t="s">
        <v>123</v>
      </c>
      <c r="B249" s="6">
        <v>406</v>
      </c>
      <c r="C249" s="6">
        <v>126</v>
      </c>
      <c r="D249">
        <v>2</v>
      </c>
      <c r="E249" t="s">
        <v>23</v>
      </c>
      <c r="F249" t="s">
        <v>26</v>
      </c>
      <c r="G249" t="s">
        <v>10</v>
      </c>
      <c r="H249" s="3">
        <f>INDEX(Orders!$A$1:$G$501,MATCH($A249,Orders!$A$1:$A$501,0),MATCH(H$1,Orders!$A$1:$G$1,0))</f>
        <v>43409</v>
      </c>
      <c r="I249" s="3" t="str">
        <f>INDEX(Orders!$A$1:$G$501,MATCH($A249,Orders!$A$1:$A$501,0),MATCH(I$1,Orders!$A$1:$G$1,0))</f>
        <v>Priyanka</v>
      </c>
      <c r="J249" s="3" t="str">
        <f>INDEX(Orders!$A$1:$G$501,MATCH($A249,Orders!$A$1:$A$501,0),MATCH(J$1,Orders!$A$1:$G$1,0))</f>
        <v>Maharashtra</v>
      </c>
      <c r="K249" s="3" t="str">
        <f>INDEX(Orders!$A$1:$G$501,MATCH($A249,Orders!$A$1:$A$501,0),MATCH(K$1,Orders!$A$1:$G$1,0))</f>
        <v>Pune</v>
      </c>
      <c r="L249" s="1" t="str">
        <f t="shared" si="3"/>
        <v>Nov</v>
      </c>
      <c r="M249" s="8">
        <f>IF(Sales[[#This Row],[Profit]]&gt;0,Sales[[#This Row],[Profit]],0)</f>
        <v>126</v>
      </c>
      <c r="N249" s="8">
        <f>IF(Sales[[#This Row],[Profit]]&lt;0,Sales[[#This Row],[Profit]],0)</f>
        <v>0</v>
      </c>
    </row>
    <row r="250" spans="1:14" x14ac:dyDescent="0.3">
      <c r="A250" t="s">
        <v>222</v>
      </c>
      <c r="B250" s="6">
        <v>565</v>
      </c>
      <c r="C250" s="6">
        <v>66</v>
      </c>
      <c r="D250">
        <v>7</v>
      </c>
      <c r="E250" t="s">
        <v>23</v>
      </c>
      <c r="F250" t="s">
        <v>26</v>
      </c>
      <c r="G250" t="s">
        <v>19</v>
      </c>
      <c r="H250" s="3">
        <f>INDEX(Orders!$A$1:$G$501,MATCH($A250,Orders!$A$1:$A$501,0),MATCH(H$1,Orders!$A$1:$G$1,0))</f>
        <v>43367</v>
      </c>
      <c r="I250" s="3" t="str">
        <f>INDEX(Orders!$A$1:$G$501,MATCH($A250,Orders!$A$1:$A$501,0),MATCH(I$1,Orders!$A$1:$G$1,0))</f>
        <v>Avish</v>
      </c>
      <c r="J250" s="3" t="str">
        <f>INDEX(Orders!$A$1:$G$501,MATCH($A250,Orders!$A$1:$A$501,0),MATCH(J$1,Orders!$A$1:$G$1,0))</f>
        <v xml:space="preserve">Kerala </v>
      </c>
      <c r="K250" s="3" t="str">
        <f>INDEX(Orders!$A$1:$G$501,MATCH($A250,Orders!$A$1:$A$501,0),MATCH(K$1,Orders!$A$1:$G$1,0))</f>
        <v>Thiruvananthapuram</v>
      </c>
      <c r="L250" s="1" t="str">
        <f t="shared" si="3"/>
        <v>Sep</v>
      </c>
      <c r="M250" s="8">
        <f>IF(Sales[[#This Row],[Profit]]&gt;0,Sales[[#This Row],[Profit]],0)</f>
        <v>66</v>
      </c>
      <c r="N250" s="8">
        <f>IF(Sales[[#This Row],[Profit]]&lt;0,Sales[[#This Row],[Profit]],0)</f>
        <v>0</v>
      </c>
    </row>
    <row r="251" spans="1:14" x14ac:dyDescent="0.3">
      <c r="A251" t="s">
        <v>167</v>
      </c>
      <c r="B251" s="6">
        <v>85</v>
      </c>
      <c r="C251" s="6">
        <v>2</v>
      </c>
      <c r="D251">
        <v>6</v>
      </c>
      <c r="E251" t="s">
        <v>23</v>
      </c>
      <c r="F251" t="s">
        <v>57</v>
      </c>
      <c r="G251" t="s">
        <v>10</v>
      </c>
      <c r="H251" s="3">
        <f>INDEX(Orders!$A$1:$G$501,MATCH($A251,Orders!$A$1:$A$501,0),MATCH(H$1,Orders!$A$1:$G$1,0))</f>
        <v>43346</v>
      </c>
      <c r="I251" s="3" t="str">
        <f>INDEX(Orders!$A$1:$G$501,MATCH($A251,Orders!$A$1:$A$501,0),MATCH(I$1,Orders!$A$1:$G$1,0))</f>
        <v>Kirti</v>
      </c>
      <c r="J251" s="3" t="str">
        <f>INDEX(Orders!$A$1:$G$501,MATCH($A251,Orders!$A$1:$A$501,0),MATCH(J$1,Orders!$A$1:$G$1,0))</f>
        <v>Jammu and Kashmir</v>
      </c>
      <c r="K251" s="3" t="str">
        <f>INDEX(Orders!$A$1:$G$501,MATCH($A251,Orders!$A$1:$A$501,0),MATCH(K$1,Orders!$A$1:$G$1,0))</f>
        <v>Kashmir</v>
      </c>
      <c r="L251" s="1" t="str">
        <f t="shared" si="3"/>
        <v>Sep</v>
      </c>
      <c r="M251" s="8">
        <f>IF(Sales[[#This Row],[Profit]]&gt;0,Sales[[#This Row],[Profit]],0)</f>
        <v>2</v>
      </c>
      <c r="N251" s="8">
        <f>IF(Sales[[#This Row],[Profit]]&lt;0,Sales[[#This Row],[Profit]],0)</f>
        <v>0</v>
      </c>
    </row>
    <row r="252" spans="1:14" x14ac:dyDescent="0.3">
      <c r="A252" t="s">
        <v>223</v>
      </c>
      <c r="B252" s="6">
        <v>561</v>
      </c>
      <c r="C252" s="6">
        <v>118</v>
      </c>
      <c r="D252">
        <v>5</v>
      </c>
      <c r="E252" t="s">
        <v>12</v>
      </c>
      <c r="F252" t="s">
        <v>16</v>
      </c>
      <c r="G252" t="s">
        <v>19</v>
      </c>
      <c r="H252" s="3">
        <f>INDEX(Orders!$A$1:$G$501,MATCH($A252,Orders!$A$1:$A$501,0),MATCH(H$1,Orders!$A$1:$G$1,0))</f>
        <v>43130</v>
      </c>
      <c r="I252" s="3" t="str">
        <f>INDEX(Orders!$A$1:$G$501,MATCH($A252,Orders!$A$1:$A$501,0),MATCH(I$1,Orders!$A$1:$G$1,0))</f>
        <v>Atul</v>
      </c>
      <c r="J252" s="3" t="str">
        <f>INDEX(Orders!$A$1:$G$501,MATCH($A252,Orders!$A$1:$A$501,0),MATCH(J$1,Orders!$A$1:$G$1,0))</f>
        <v>Delhi</v>
      </c>
      <c r="K252" s="3" t="str">
        <f>INDEX(Orders!$A$1:$G$501,MATCH($A252,Orders!$A$1:$A$501,0),MATCH(K$1,Orders!$A$1:$G$1,0))</f>
        <v>Delhi</v>
      </c>
      <c r="L252" s="1" t="str">
        <f t="shared" si="3"/>
        <v>Jan</v>
      </c>
      <c r="M252" s="8">
        <f>IF(Sales[[#This Row],[Profit]]&gt;0,Sales[[#This Row],[Profit]],0)</f>
        <v>118</v>
      </c>
      <c r="N252" s="8">
        <f>IF(Sales[[#This Row],[Profit]]&lt;0,Sales[[#This Row],[Profit]],0)</f>
        <v>0</v>
      </c>
    </row>
    <row r="253" spans="1:14" x14ac:dyDescent="0.3">
      <c r="A253" t="s">
        <v>224</v>
      </c>
      <c r="B253" s="6">
        <v>503</v>
      </c>
      <c r="C253" s="6">
        <v>-56</v>
      </c>
      <c r="D253">
        <v>2</v>
      </c>
      <c r="E253" t="s">
        <v>23</v>
      </c>
      <c r="F253" t="s">
        <v>24</v>
      </c>
      <c r="G253" t="s">
        <v>10</v>
      </c>
      <c r="H253" s="3">
        <f>INDEX(Orders!$A$1:$G$501,MATCH($A253,Orders!$A$1:$A$501,0),MATCH(H$1,Orders!$A$1:$G$1,0))</f>
        <v>43289</v>
      </c>
      <c r="I253" s="3" t="str">
        <f>INDEX(Orders!$A$1:$G$501,MATCH($A253,Orders!$A$1:$A$501,0),MATCH(I$1,Orders!$A$1:$G$1,0))</f>
        <v>Aman</v>
      </c>
      <c r="J253" s="3" t="str">
        <f>INDEX(Orders!$A$1:$G$501,MATCH($A253,Orders!$A$1:$A$501,0),MATCH(J$1,Orders!$A$1:$G$1,0))</f>
        <v>Nagaland</v>
      </c>
      <c r="K253" s="3" t="str">
        <f>INDEX(Orders!$A$1:$G$501,MATCH($A253,Orders!$A$1:$A$501,0),MATCH(K$1,Orders!$A$1:$G$1,0))</f>
        <v>Kohima</v>
      </c>
      <c r="L253" s="1" t="str">
        <f t="shared" si="3"/>
        <v>Jul</v>
      </c>
      <c r="M253" s="8">
        <f>IF(Sales[[#This Row],[Profit]]&gt;0,Sales[[#This Row],[Profit]],0)</f>
        <v>0</v>
      </c>
      <c r="N253" s="8">
        <f>IF(Sales[[#This Row],[Profit]]&lt;0,Sales[[#This Row],[Profit]],0)</f>
        <v>-56</v>
      </c>
    </row>
    <row r="254" spans="1:14" x14ac:dyDescent="0.3">
      <c r="A254" t="s">
        <v>188</v>
      </c>
      <c r="B254" s="6">
        <v>31</v>
      </c>
      <c r="C254" s="6">
        <v>14</v>
      </c>
      <c r="D254">
        <v>3</v>
      </c>
      <c r="E254" t="s">
        <v>23</v>
      </c>
      <c r="F254" t="s">
        <v>57</v>
      </c>
      <c r="G254" t="s">
        <v>28</v>
      </c>
      <c r="H254" s="3">
        <f>INDEX(Orders!$A$1:$G$501,MATCH($A254,Orders!$A$1:$A$501,0),MATCH(H$1,Orders!$A$1:$G$1,0))</f>
        <v>43421</v>
      </c>
      <c r="I254" s="3" t="str">
        <f>INDEX(Orders!$A$1:$G$501,MATCH($A254,Orders!$A$1:$A$501,0),MATCH(I$1,Orders!$A$1:$G$1,0))</f>
        <v>Ankit</v>
      </c>
      <c r="J254" s="3" t="str">
        <f>INDEX(Orders!$A$1:$G$501,MATCH($A254,Orders!$A$1:$A$501,0),MATCH(J$1,Orders!$A$1:$G$1,0))</f>
        <v>Sikkim</v>
      </c>
      <c r="K254" s="3" t="str">
        <f>INDEX(Orders!$A$1:$G$501,MATCH($A254,Orders!$A$1:$A$501,0),MATCH(K$1,Orders!$A$1:$G$1,0))</f>
        <v>Gangtok</v>
      </c>
      <c r="L254" s="1" t="str">
        <f t="shared" si="3"/>
        <v>Nov</v>
      </c>
      <c r="M254" s="8">
        <f>IF(Sales[[#This Row],[Profit]]&gt;0,Sales[[#This Row],[Profit]],0)</f>
        <v>14</v>
      </c>
      <c r="N254" s="8">
        <f>IF(Sales[[#This Row],[Profit]]&lt;0,Sales[[#This Row],[Profit]],0)</f>
        <v>0</v>
      </c>
    </row>
    <row r="255" spans="1:14" x14ac:dyDescent="0.3">
      <c r="A255" t="s">
        <v>225</v>
      </c>
      <c r="B255" s="6">
        <v>398</v>
      </c>
      <c r="C255" s="6">
        <v>111</v>
      </c>
      <c r="D255">
        <v>8</v>
      </c>
      <c r="E255" t="s">
        <v>23</v>
      </c>
      <c r="F255" t="s">
        <v>30</v>
      </c>
      <c r="G255" t="s">
        <v>10</v>
      </c>
      <c r="H255" s="3">
        <f>INDEX(Orders!$A$1:$G$501,MATCH($A255,Orders!$A$1:$A$501,0),MATCH(H$1,Orders!$A$1:$G$1,0))</f>
        <v>43124</v>
      </c>
      <c r="I255" s="3" t="str">
        <f>INDEX(Orders!$A$1:$G$501,MATCH($A255,Orders!$A$1:$A$501,0),MATCH(I$1,Orders!$A$1:$G$1,0))</f>
        <v>Madan Mohan</v>
      </c>
      <c r="J255" s="3" t="str">
        <f>INDEX(Orders!$A$1:$G$501,MATCH($A255,Orders!$A$1:$A$501,0),MATCH(J$1,Orders!$A$1:$G$1,0))</f>
        <v>Uttar Pradesh</v>
      </c>
      <c r="K255" s="3" t="str">
        <f>INDEX(Orders!$A$1:$G$501,MATCH($A255,Orders!$A$1:$A$501,0),MATCH(K$1,Orders!$A$1:$G$1,0))</f>
        <v>Mathura</v>
      </c>
      <c r="L255" s="1" t="str">
        <f t="shared" si="3"/>
        <v>Jan</v>
      </c>
      <c r="M255" s="8">
        <f>IF(Sales[[#This Row],[Profit]]&gt;0,Sales[[#This Row],[Profit]],0)</f>
        <v>111</v>
      </c>
      <c r="N255" s="8">
        <f>IF(Sales[[#This Row],[Profit]]&lt;0,Sales[[#This Row],[Profit]],0)</f>
        <v>0</v>
      </c>
    </row>
    <row r="256" spans="1:14" x14ac:dyDescent="0.3">
      <c r="A256" t="s">
        <v>226</v>
      </c>
      <c r="B256" s="6">
        <v>388</v>
      </c>
      <c r="C256" s="6">
        <v>93</v>
      </c>
      <c r="D256">
        <v>2</v>
      </c>
      <c r="E256" t="s">
        <v>12</v>
      </c>
      <c r="F256" t="s">
        <v>16</v>
      </c>
      <c r="G256" t="s">
        <v>10</v>
      </c>
      <c r="H256" s="3">
        <f>INDEX(Orders!$A$1:$G$501,MATCH($A256,Orders!$A$1:$A$501,0),MATCH(H$1,Orders!$A$1:$G$1,0))</f>
        <v>43202</v>
      </c>
      <c r="I256" s="3" t="str">
        <f>INDEX(Orders!$A$1:$G$501,MATCH($A256,Orders!$A$1:$A$501,0),MATCH(I$1,Orders!$A$1:$G$1,0))</f>
        <v>Sathya</v>
      </c>
      <c r="J256" s="3" t="str">
        <f>INDEX(Orders!$A$1:$G$501,MATCH($A256,Orders!$A$1:$A$501,0),MATCH(J$1,Orders!$A$1:$G$1,0))</f>
        <v>Gujarat</v>
      </c>
      <c r="K256" s="3" t="str">
        <f>INDEX(Orders!$A$1:$G$501,MATCH($A256,Orders!$A$1:$A$501,0),MATCH(K$1,Orders!$A$1:$G$1,0))</f>
        <v>Surat</v>
      </c>
      <c r="L256" s="1" t="str">
        <f t="shared" si="3"/>
        <v>Apr</v>
      </c>
      <c r="M256" s="8">
        <f>IF(Sales[[#This Row],[Profit]]&gt;0,Sales[[#This Row],[Profit]],0)</f>
        <v>93</v>
      </c>
      <c r="N256" s="8">
        <f>IF(Sales[[#This Row],[Profit]]&lt;0,Sales[[#This Row],[Profit]],0)</f>
        <v>0</v>
      </c>
    </row>
    <row r="257" spans="1:14" x14ac:dyDescent="0.3">
      <c r="A257" t="s">
        <v>60</v>
      </c>
      <c r="B257" s="6">
        <v>498</v>
      </c>
      <c r="C257" s="6">
        <v>-116</v>
      </c>
      <c r="D257">
        <v>4</v>
      </c>
      <c r="E257" t="s">
        <v>23</v>
      </c>
      <c r="F257" t="s">
        <v>26</v>
      </c>
      <c r="G257" t="s">
        <v>28</v>
      </c>
      <c r="H257" s="3">
        <f>INDEX(Orders!$A$1:$G$501,MATCH($A257,Orders!$A$1:$A$501,0),MATCH(H$1,Orders!$A$1:$G$1,0))</f>
        <v>43314</v>
      </c>
      <c r="I257" s="3" t="str">
        <f>INDEX(Orders!$A$1:$G$501,MATCH($A257,Orders!$A$1:$A$501,0),MATCH(I$1,Orders!$A$1:$G$1,0))</f>
        <v>Hitesh</v>
      </c>
      <c r="J257" s="3" t="str">
        <f>INDEX(Orders!$A$1:$G$501,MATCH($A257,Orders!$A$1:$A$501,0),MATCH(J$1,Orders!$A$1:$G$1,0))</f>
        <v>Madhya Pradesh</v>
      </c>
      <c r="K257" s="3" t="str">
        <f>INDEX(Orders!$A$1:$G$501,MATCH($A257,Orders!$A$1:$A$501,0),MATCH(K$1,Orders!$A$1:$G$1,0))</f>
        <v>Bhopal</v>
      </c>
      <c r="L257" s="1" t="str">
        <f t="shared" si="3"/>
        <v>Aug</v>
      </c>
      <c r="M257" s="8">
        <f>IF(Sales[[#This Row],[Profit]]&gt;0,Sales[[#This Row],[Profit]],0)</f>
        <v>0</v>
      </c>
      <c r="N257" s="8">
        <f>IF(Sales[[#This Row],[Profit]]&lt;0,Sales[[#This Row],[Profit]],0)</f>
        <v>-116</v>
      </c>
    </row>
    <row r="258" spans="1:14" x14ac:dyDescent="0.3">
      <c r="A258" t="s">
        <v>227</v>
      </c>
      <c r="B258" s="6">
        <v>561</v>
      </c>
      <c r="C258" s="6">
        <v>212</v>
      </c>
      <c r="D258">
        <v>3</v>
      </c>
      <c r="E258" t="s">
        <v>23</v>
      </c>
      <c r="F258" t="s">
        <v>26</v>
      </c>
      <c r="G258" t="s">
        <v>19</v>
      </c>
      <c r="H258" s="3">
        <f>INDEX(Orders!$A$1:$G$501,MATCH($A258,Orders!$A$1:$A$501,0),MATCH(H$1,Orders!$A$1:$G$1,0))</f>
        <v>43441</v>
      </c>
      <c r="I258" s="3" t="str">
        <f>INDEX(Orders!$A$1:$G$501,MATCH($A258,Orders!$A$1:$A$501,0),MATCH(I$1,Orders!$A$1:$G$1,0))</f>
        <v>Manshul</v>
      </c>
      <c r="J258" s="3" t="str">
        <f>INDEX(Orders!$A$1:$G$501,MATCH($A258,Orders!$A$1:$A$501,0),MATCH(J$1,Orders!$A$1:$G$1,0))</f>
        <v>Uttar Pradesh</v>
      </c>
      <c r="K258" s="3" t="str">
        <f>INDEX(Orders!$A$1:$G$501,MATCH($A258,Orders!$A$1:$A$501,0),MATCH(K$1,Orders!$A$1:$G$1,0))</f>
        <v>Lucknow</v>
      </c>
      <c r="L258" s="1" t="str">
        <f t="shared" ref="L258:L321" si="4">TEXT($H258,"mmm")</f>
        <v>Dec</v>
      </c>
      <c r="M258" s="8">
        <f>IF(Sales[[#This Row],[Profit]]&gt;0,Sales[[#This Row],[Profit]],0)</f>
        <v>212</v>
      </c>
      <c r="N258" s="8">
        <f>IF(Sales[[#This Row],[Profit]]&lt;0,Sales[[#This Row],[Profit]],0)</f>
        <v>0</v>
      </c>
    </row>
    <row r="259" spans="1:14" x14ac:dyDescent="0.3">
      <c r="A259" t="s">
        <v>228</v>
      </c>
      <c r="B259" s="6">
        <v>61</v>
      </c>
      <c r="C259" s="6">
        <v>3</v>
      </c>
      <c r="D259">
        <v>4</v>
      </c>
      <c r="E259" t="s">
        <v>23</v>
      </c>
      <c r="F259" t="s">
        <v>30</v>
      </c>
      <c r="G259" t="s">
        <v>10</v>
      </c>
      <c r="H259" s="3">
        <f>INDEX(Orders!$A$1:$G$501,MATCH($A259,Orders!$A$1:$A$501,0),MATCH(H$1,Orders!$A$1:$G$1,0))</f>
        <v>43175</v>
      </c>
      <c r="I259" s="3" t="str">
        <f>INDEX(Orders!$A$1:$G$501,MATCH($A259,Orders!$A$1:$A$501,0),MATCH(I$1,Orders!$A$1:$G$1,0))</f>
        <v>Ankita</v>
      </c>
      <c r="J259" s="3" t="str">
        <f>INDEX(Orders!$A$1:$G$501,MATCH($A259,Orders!$A$1:$A$501,0),MATCH(J$1,Orders!$A$1:$G$1,0))</f>
        <v>Maharashtra</v>
      </c>
      <c r="K259" s="3" t="str">
        <f>INDEX(Orders!$A$1:$G$501,MATCH($A259,Orders!$A$1:$A$501,0),MATCH(K$1,Orders!$A$1:$G$1,0))</f>
        <v>Mumbai</v>
      </c>
      <c r="L259" s="1" t="str">
        <f t="shared" si="4"/>
        <v>Mar</v>
      </c>
      <c r="M259" s="8">
        <f>IF(Sales[[#This Row],[Profit]]&gt;0,Sales[[#This Row],[Profit]],0)</f>
        <v>3</v>
      </c>
      <c r="N259" s="8">
        <f>IF(Sales[[#This Row],[Profit]]&lt;0,Sales[[#This Row],[Profit]],0)</f>
        <v>0</v>
      </c>
    </row>
    <row r="260" spans="1:14" x14ac:dyDescent="0.3">
      <c r="A260" t="s">
        <v>229</v>
      </c>
      <c r="B260" s="6">
        <v>34</v>
      </c>
      <c r="C260" s="6">
        <v>-22</v>
      </c>
      <c r="D260">
        <v>4</v>
      </c>
      <c r="E260" t="s">
        <v>23</v>
      </c>
      <c r="F260" t="s">
        <v>81</v>
      </c>
      <c r="G260" t="s">
        <v>10</v>
      </c>
      <c r="H260" s="3">
        <f>INDEX(Orders!$A$1:$G$501,MATCH($A260,Orders!$A$1:$A$501,0),MATCH(H$1,Orders!$A$1:$G$1,0))</f>
        <v>43214</v>
      </c>
      <c r="I260" s="3" t="str">
        <f>INDEX(Orders!$A$1:$G$501,MATCH($A260,Orders!$A$1:$A$501,0),MATCH(I$1,Orders!$A$1:$G$1,0))</f>
        <v>Sahil</v>
      </c>
      <c r="J260" s="3" t="str">
        <f>INDEX(Orders!$A$1:$G$501,MATCH($A260,Orders!$A$1:$A$501,0),MATCH(J$1,Orders!$A$1:$G$1,0))</f>
        <v>Punjab</v>
      </c>
      <c r="K260" s="3" t="str">
        <f>INDEX(Orders!$A$1:$G$501,MATCH($A260,Orders!$A$1:$A$501,0),MATCH(K$1,Orders!$A$1:$G$1,0))</f>
        <v>Chandigarh</v>
      </c>
      <c r="L260" s="1" t="str">
        <f t="shared" si="4"/>
        <v>Apr</v>
      </c>
      <c r="M260" s="8">
        <f>IF(Sales[[#This Row],[Profit]]&gt;0,Sales[[#This Row],[Profit]],0)</f>
        <v>0</v>
      </c>
      <c r="N260" s="8">
        <f>IF(Sales[[#This Row],[Profit]]&lt;0,Sales[[#This Row],[Profit]],0)</f>
        <v>-22</v>
      </c>
    </row>
    <row r="261" spans="1:14" x14ac:dyDescent="0.3">
      <c r="A261" t="s">
        <v>230</v>
      </c>
      <c r="B261" s="6">
        <v>32</v>
      </c>
      <c r="C261" s="6">
        <v>6</v>
      </c>
      <c r="D261">
        <v>3</v>
      </c>
      <c r="E261" t="s">
        <v>23</v>
      </c>
      <c r="F261" t="s">
        <v>142</v>
      </c>
      <c r="G261" t="s">
        <v>28</v>
      </c>
      <c r="H261" s="3">
        <f>INDEX(Orders!$A$1:$G$501,MATCH($A261,Orders!$A$1:$A$501,0),MATCH(H$1,Orders!$A$1:$G$1,0))</f>
        <v>43254</v>
      </c>
      <c r="I261" s="3" t="str">
        <f>INDEX(Orders!$A$1:$G$501,MATCH($A261,Orders!$A$1:$A$501,0),MATCH(I$1,Orders!$A$1:$G$1,0))</f>
        <v>Paridhi</v>
      </c>
      <c r="J261" s="3" t="str">
        <f>INDEX(Orders!$A$1:$G$501,MATCH($A261,Orders!$A$1:$A$501,0),MATCH(J$1,Orders!$A$1:$G$1,0))</f>
        <v>Rajasthan</v>
      </c>
      <c r="K261" s="3" t="str">
        <f>INDEX(Orders!$A$1:$G$501,MATCH($A261,Orders!$A$1:$A$501,0),MATCH(K$1,Orders!$A$1:$G$1,0))</f>
        <v>Jaipur</v>
      </c>
      <c r="L261" s="1" t="str">
        <f t="shared" si="4"/>
        <v>Jun</v>
      </c>
      <c r="M261" s="8">
        <f>IF(Sales[[#This Row],[Profit]]&gt;0,Sales[[#This Row],[Profit]],0)</f>
        <v>6</v>
      </c>
      <c r="N261" s="8">
        <f>IF(Sales[[#This Row],[Profit]]&lt;0,Sales[[#This Row],[Profit]],0)</f>
        <v>0</v>
      </c>
    </row>
    <row r="262" spans="1:14" x14ac:dyDescent="0.3">
      <c r="A262" t="s">
        <v>39</v>
      </c>
      <c r="B262" s="6">
        <v>623</v>
      </c>
      <c r="C262" s="6">
        <v>-192</v>
      </c>
      <c r="D262">
        <v>3</v>
      </c>
      <c r="E262" t="s">
        <v>12</v>
      </c>
      <c r="F262" t="s">
        <v>45</v>
      </c>
      <c r="G262" t="s">
        <v>28</v>
      </c>
      <c r="H262" s="3">
        <f>INDEX(Orders!$A$1:$G$501,MATCH($A262,Orders!$A$1:$A$501,0),MATCH(H$1,Orders!$A$1:$G$1,0))</f>
        <v>43362</v>
      </c>
      <c r="I262" s="3" t="str">
        <f>INDEX(Orders!$A$1:$G$501,MATCH($A262,Orders!$A$1:$A$501,0),MATCH(I$1,Orders!$A$1:$G$1,0))</f>
        <v>Madan Mohan</v>
      </c>
      <c r="J262" s="3" t="str">
        <f>INDEX(Orders!$A$1:$G$501,MATCH($A262,Orders!$A$1:$A$501,0),MATCH(J$1,Orders!$A$1:$G$1,0))</f>
        <v>Uttar Pradesh</v>
      </c>
      <c r="K262" s="3" t="str">
        <f>INDEX(Orders!$A$1:$G$501,MATCH($A262,Orders!$A$1:$A$501,0),MATCH(K$1,Orders!$A$1:$G$1,0))</f>
        <v>Mathura</v>
      </c>
      <c r="L262" s="1" t="str">
        <f t="shared" si="4"/>
        <v>Sep</v>
      </c>
      <c r="M262" s="8">
        <f>IF(Sales[[#This Row],[Profit]]&gt;0,Sales[[#This Row],[Profit]],0)</f>
        <v>0</v>
      </c>
      <c r="N262" s="8">
        <f>IF(Sales[[#This Row],[Profit]]&lt;0,Sales[[#This Row],[Profit]],0)</f>
        <v>-192</v>
      </c>
    </row>
    <row r="263" spans="1:14" x14ac:dyDescent="0.3">
      <c r="A263" t="s">
        <v>231</v>
      </c>
      <c r="B263" s="6">
        <v>520</v>
      </c>
      <c r="C263" s="6">
        <v>151</v>
      </c>
      <c r="D263">
        <v>3</v>
      </c>
      <c r="E263" t="s">
        <v>8</v>
      </c>
      <c r="F263" t="s">
        <v>21</v>
      </c>
      <c r="G263" t="s">
        <v>19</v>
      </c>
      <c r="H263" s="3">
        <f>INDEX(Orders!$A$1:$G$501,MATCH($A263,Orders!$A$1:$A$501,0),MATCH(H$1,Orders!$A$1:$G$1,0))</f>
        <v>43154</v>
      </c>
      <c r="I263" s="3" t="str">
        <f>INDEX(Orders!$A$1:$G$501,MATCH($A263,Orders!$A$1:$A$501,0),MATCH(I$1,Orders!$A$1:$G$1,0))</f>
        <v>Pinky</v>
      </c>
      <c r="J263" s="3" t="str">
        <f>INDEX(Orders!$A$1:$G$501,MATCH($A263,Orders!$A$1:$A$501,0),MATCH(J$1,Orders!$A$1:$G$1,0))</f>
        <v>Jammu and Kashmir</v>
      </c>
      <c r="K263" s="3" t="str">
        <f>INDEX(Orders!$A$1:$G$501,MATCH($A263,Orders!$A$1:$A$501,0),MATCH(K$1,Orders!$A$1:$G$1,0))</f>
        <v>Kashmir</v>
      </c>
      <c r="L263" s="1" t="str">
        <f t="shared" si="4"/>
        <v>Feb</v>
      </c>
      <c r="M263" s="8">
        <f>IF(Sales[[#This Row],[Profit]]&gt;0,Sales[[#This Row],[Profit]],0)</f>
        <v>151</v>
      </c>
      <c r="N263" s="8">
        <f>IF(Sales[[#This Row],[Profit]]&lt;0,Sales[[#This Row],[Profit]],0)</f>
        <v>0</v>
      </c>
    </row>
    <row r="264" spans="1:14" x14ac:dyDescent="0.3">
      <c r="A264" t="s">
        <v>112</v>
      </c>
      <c r="B264" s="6">
        <v>32</v>
      </c>
      <c r="C264" s="6">
        <v>-16</v>
      </c>
      <c r="D264">
        <v>6</v>
      </c>
      <c r="E264" t="s">
        <v>23</v>
      </c>
      <c r="F264" t="s">
        <v>26</v>
      </c>
      <c r="G264" t="s">
        <v>28</v>
      </c>
      <c r="H264" s="3">
        <f>INDEX(Orders!$A$1:$G$501,MATCH($A264,Orders!$A$1:$A$501,0),MATCH(H$1,Orders!$A$1:$G$1,0))</f>
        <v>43269</v>
      </c>
      <c r="I264" s="3" t="str">
        <f>INDEX(Orders!$A$1:$G$501,MATCH($A264,Orders!$A$1:$A$501,0),MATCH(I$1,Orders!$A$1:$G$1,0))</f>
        <v>Parna</v>
      </c>
      <c r="J264" s="3" t="str">
        <f>INDEX(Orders!$A$1:$G$501,MATCH($A264,Orders!$A$1:$A$501,0),MATCH(J$1,Orders!$A$1:$G$1,0))</f>
        <v>Madhya Pradesh</v>
      </c>
      <c r="K264" s="3" t="str">
        <f>INDEX(Orders!$A$1:$G$501,MATCH($A264,Orders!$A$1:$A$501,0),MATCH(K$1,Orders!$A$1:$G$1,0))</f>
        <v>Bhopal</v>
      </c>
      <c r="L264" s="1" t="str">
        <f t="shared" si="4"/>
        <v>Jun</v>
      </c>
      <c r="M264" s="8">
        <f>IF(Sales[[#This Row],[Profit]]&gt;0,Sales[[#This Row],[Profit]],0)</f>
        <v>0</v>
      </c>
      <c r="N264" s="8">
        <f>IF(Sales[[#This Row],[Profit]]&lt;0,Sales[[#This Row],[Profit]],0)</f>
        <v>-16</v>
      </c>
    </row>
    <row r="265" spans="1:14" x14ac:dyDescent="0.3">
      <c r="A265" t="s">
        <v>33</v>
      </c>
      <c r="B265" s="6">
        <v>32</v>
      </c>
      <c r="C265" s="6">
        <v>-5</v>
      </c>
      <c r="D265">
        <v>5</v>
      </c>
      <c r="E265" t="s">
        <v>23</v>
      </c>
      <c r="F265" t="s">
        <v>30</v>
      </c>
      <c r="G265" t="s">
        <v>28</v>
      </c>
      <c r="H265" s="3">
        <f>INDEX(Orders!$A$1:$G$501,MATCH($A265,Orders!$A$1:$A$501,0),MATCH(H$1,Orders!$A$1:$G$1,0))</f>
        <v>43279</v>
      </c>
      <c r="I265" s="3" t="str">
        <f>INDEX(Orders!$A$1:$G$501,MATCH($A265,Orders!$A$1:$A$501,0),MATCH(I$1,Orders!$A$1:$G$1,0))</f>
        <v>Ekta</v>
      </c>
      <c r="J265" s="3" t="str">
        <f>INDEX(Orders!$A$1:$G$501,MATCH($A265,Orders!$A$1:$A$501,0),MATCH(J$1,Orders!$A$1:$G$1,0))</f>
        <v>Madhya Pradesh</v>
      </c>
      <c r="K265" s="3" t="str">
        <f>INDEX(Orders!$A$1:$G$501,MATCH($A265,Orders!$A$1:$A$501,0),MATCH(K$1,Orders!$A$1:$G$1,0))</f>
        <v>Indore</v>
      </c>
      <c r="L265" s="1" t="str">
        <f t="shared" si="4"/>
        <v>Jun</v>
      </c>
      <c r="M265" s="8">
        <f>IF(Sales[[#This Row],[Profit]]&gt;0,Sales[[#This Row],[Profit]],0)</f>
        <v>0</v>
      </c>
      <c r="N265" s="8">
        <f>IF(Sales[[#This Row],[Profit]]&lt;0,Sales[[#This Row],[Profit]],0)</f>
        <v>-5</v>
      </c>
    </row>
    <row r="266" spans="1:14" x14ac:dyDescent="0.3">
      <c r="A266" t="s">
        <v>232</v>
      </c>
      <c r="B266" s="6">
        <v>510</v>
      </c>
      <c r="C266" s="6">
        <v>234</v>
      </c>
      <c r="D266">
        <v>6</v>
      </c>
      <c r="E266" t="s">
        <v>8</v>
      </c>
      <c r="F266" t="s">
        <v>9</v>
      </c>
      <c r="G266" t="s">
        <v>14</v>
      </c>
      <c r="H266" s="3">
        <f>INDEX(Orders!$A$1:$G$501,MATCH($A266,Orders!$A$1:$A$501,0),MATCH(H$1,Orders!$A$1:$G$1,0))</f>
        <v>43121</v>
      </c>
      <c r="I266" s="3" t="str">
        <f>INDEX(Orders!$A$1:$G$501,MATCH($A266,Orders!$A$1:$A$501,0),MATCH(I$1,Orders!$A$1:$G$1,0))</f>
        <v>Soumya</v>
      </c>
      <c r="J266" s="3" t="str">
        <f>INDEX(Orders!$A$1:$G$501,MATCH($A266,Orders!$A$1:$A$501,0),MATCH(J$1,Orders!$A$1:$G$1,0))</f>
        <v>Rajasthan</v>
      </c>
      <c r="K266" s="3" t="str">
        <f>INDEX(Orders!$A$1:$G$501,MATCH($A266,Orders!$A$1:$A$501,0),MATCH(K$1,Orders!$A$1:$G$1,0))</f>
        <v>Udaipur</v>
      </c>
      <c r="L266" s="1" t="str">
        <f t="shared" si="4"/>
        <v>Jan</v>
      </c>
      <c r="M266" s="8">
        <f>IF(Sales[[#This Row],[Profit]]&gt;0,Sales[[#This Row],[Profit]],0)</f>
        <v>234</v>
      </c>
      <c r="N266" s="8">
        <f>IF(Sales[[#This Row],[Profit]]&lt;0,Sales[[#This Row],[Profit]],0)</f>
        <v>0</v>
      </c>
    </row>
    <row r="267" spans="1:14" x14ac:dyDescent="0.3">
      <c r="A267" t="s">
        <v>233</v>
      </c>
      <c r="B267" s="6">
        <v>382</v>
      </c>
      <c r="C267" s="6">
        <v>68</v>
      </c>
      <c r="D267">
        <v>3</v>
      </c>
      <c r="E267" t="s">
        <v>23</v>
      </c>
      <c r="F267" t="s">
        <v>26</v>
      </c>
      <c r="G267" t="s">
        <v>10</v>
      </c>
      <c r="H267" s="3">
        <f>INDEX(Orders!$A$1:$G$501,MATCH($A267,Orders!$A$1:$A$501,0),MATCH(H$1,Orders!$A$1:$G$1,0))</f>
        <v>43172</v>
      </c>
      <c r="I267" s="3" t="str">
        <f>INDEX(Orders!$A$1:$G$501,MATCH($A267,Orders!$A$1:$A$501,0),MATCH(I$1,Orders!$A$1:$G$1,0))</f>
        <v>Chirag</v>
      </c>
      <c r="J267" s="3" t="str">
        <f>INDEX(Orders!$A$1:$G$501,MATCH($A267,Orders!$A$1:$A$501,0),MATCH(J$1,Orders!$A$1:$G$1,0))</f>
        <v>Maharashtra</v>
      </c>
      <c r="K267" s="3" t="str">
        <f>INDEX(Orders!$A$1:$G$501,MATCH($A267,Orders!$A$1:$A$501,0),MATCH(K$1,Orders!$A$1:$G$1,0))</f>
        <v>Mumbai</v>
      </c>
      <c r="L267" s="1" t="str">
        <f t="shared" si="4"/>
        <v>Mar</v>
      </c>
      <c r="M267" s="8">
        <f>IF(Sales[[#This Row],[Profit]]&gt;0,Sales[[#This Row],[Profit]],0)</f>
        <v>68</v>
      </c>
      <c r="N267" s="8">
        <f>IF(Sales[[#This Row],[Profit]]&lt;0,Sales[[#This Row],[Profit]],0)</f>
        <v>0</v>
      </c>
    </row>
    <row r="268" spans="1:14" x14ac:dyDescent="0.3">
      <c r="A268" t="s">
        <v>115</v>
      </c>
      <c r="B268" s="6">
        <v>33</v>
      </c>
      <c r="C268" s="6">
        <v>13</v>
      </c>
      <c r="D268">
        <v>3</v>
      </c>
      <c r="E268" t="s">
        <v>23</v>
      </c>
      <c r="F268" t="s">
        <v>63</v>
      </c>
      <c r="G268" t="s">
        <v>28</v>
      </c>
      <c r="H268" s="3">
        <f>INDEX(Orders!$A$1:$G$501,MATCH($A268,Orders!$A$1:$A$501,0),MATCH(H$1,Orders!$A$1:$G$1,0))</f>
        <v>43293</v>
      </c>
      <c r="I268" s="3" t="str">
        <f>INDEX(Orders!$A$1:$G$501,MATCH($A268,Orders!$A$1:$A$501,0),MATCH(I$1,Orders!$A$1:$G$1,0))</f>
        <v>Abhishek</v>
      </c>
      <c r="J268" s="3" t="str">
        <f>INDEX(Orders!$A$1:$G$501,MATCH($A268,Orders!$A$1:$A$501,0),MATCH(J$1,Orders!$A$1:$G$1,0))</f>
        <v>Rajasthan</v>
      </c>
      <c r="K268" s="3" t="str">
        <f>INDEX(Orders!$A$1:$G$501,MATCH($A268,Orders!$A$1:$A$501,0),MATCH(K$1,Orders!$A$1:$G$1,0))</f>
        <v>Udaipur</v>
      </c>
      <c r="L268" s="1" t="str">
        <f t="shared" si="4"/>
        <v>Jul</v>
      </c>
      <c r="M268" s="8">
        <f>IF(Sales[[#This Row],[Profit]]&gt;0,Sales[[#This Row],[Profit]],0)</f>
        <v>13</v>
      </c>
      <c r="N268" s="8">
        <f>IF(Sales[[#This Row],[Profit]]&lt;0,Sales[[#This Row],[Profit]],0)</f>
        <v>0</v>
      </c>
    </row>
    <row r="269" spans="1:14" x14ac:dyDescent="0.3">
      <c r="A269" t="s">
        <v>53</v>
      </c>
      <c r="B269" s="6">
        <v>381</v>
      </c>
      <c r="C269" s="6">
        <v>-13</v>
      </c>
      <c r="D269">
        <v>2</v>
      </c>
      <c r="E269" t="s">
        <v>23</v>
      </c>
      <c r="F269" t="s">
        <v>26</v>
      </c>
      <c r="G269" t="s">
        <v>10</v>
      </c>
      <c r="H269" s="3">
        <f>INDEX(Orders!$A$1:$G$501,MATCH($A269,Orders!$A$1:$A$501,0),MATCH(H$1,Orders!$A$1:$G$1,0))</f>
        <v>43410</v>
      </c>
      <c r="I269" s="3" t="str">
        <f>INDEX(Orders!$A$1:$G$501,MATCH($A269,Orders!$A$1:$A$501,0),MATCH(I$1,Orders!$A$1:$G$1,0))</f>
        <v>Pooja</v>
      </c>
      <c r="J269" s="3" t="str">
        <f>INDEX(Orders!$A$1:$G$501,MATCH($A269,Orders!$A$1:$A$501,0),MATCH(J$1,Orders!$A$1:$G$1,0))</f>
        <v>Himachal Pradesh</v>
      </c>
      <c r="K269" s="3" t="str">
        <f>INDEX(Orders!$A$1:$G$501,MATCH($A269,Orders!$A$1:$A$501,0),MATCH(K$1,Orders!$A$1:$G$1,0))</f>
        <v>Simla</v>
      </c>
      <c r="L269" s="1" t="str">
        <f t="shared" si="4"/>
        <v>Nov</v>
      </c>
      <c r="M269" s="8">
        <f>IF(Sales[[#This Row],[Profit]]&gt;0,Sales[[#This Row],[Profit]],0)</f>
        <v>0</v>
      </c>
      <c r="N269" s="8">
        <f>IF(Sales[[#This Row],[Profit]]&lt;0,Sales[[#This Row],[Profit]],0)</f>
        <v>-13</v>
      </c>
    </row>
    <row r="270" spans="1:14" x14ac:dyDescent="0.3">
      <c r="A270" t="s">
        <v>88</v>
      </c>
      <c r="B270" s="6">
        <v>490</v>
      </c>
      <c r="C270" s="6">
        <v>88</v>
      </c>
      <c r="D270">
        <v>2</v>
      </c>
      <c r="E270" t="s">
        <v>8</v>
      </c>
      <c r="F270" t="s">
        <v>73</v>
      </c>
      <c r="G270" t="s">
        <v>14</v>
      </c>
      <c r="H270" s="3">
        <f>INDEX(Orders!$A$1:$G$501,MATCH($A270,Orders!$A$1:$A$501,0),MATCH(H$1,Orders!$A$1:$G$1,0))</f>
        <v>43284</v>
      </c>
      <c r="I270" s="3" t="str">
        <f>INDEX(Orders!$A$1:$G$501,MATCH($A270,Orders!$A$1:$A$501,0),MATCH(I$1,Orders!$A$1:$G$1,0))</f>
        <v>Parishi</v>
      </c>
      <c r="J270" s="3" t="str">
        <f>INDEX(Orders!$A$1:$G$501,MATCH($A270,Orders!$A$1:$A$501,0),MATCH(J$1,Orders!$A$1:$G$1,0))</f>
        <v>West Bengal</v>
      </c>
      <c r="K270" s="3" t="str">
        <f>INDEX(Orders!$A$1:$G$501,MATCH($A270,Orders!$A$1:$A$501,0),MATCH(K$1,Orders!$A$1:$G$1,0))</f>
        <v>Kolkata</v>
      </c>
      <c r="L270" s="1" t="str">
        <f t="shared" si="4"/>
        <v>Jul</v>
      </c>
      <c r="M270" s="8">
        <f>IF(Sales[[#This Row],[Profit]]&gt;0,Sales[[#This Row],[Profit]],0)</f>
        <v>88</v>
      </c>
      <c r="N270" s="8">
        <f>IF(Sales[[#This Row],[Profit]]&lt;0,Sales[[#This Row],[Profit]],0)</f>
        <v>0</v>
      </c>
    </row>
    <row r="271" spans="1:14" x14ac:dyDescent="0.3">
      <c r="A271" t="s">
        <v>234</v>
      </c>
      <c r="B271" s="6">
        <v>381</v>
      </c>
      <c r="C271" s="6">
        <v>144</v>
      </c>
      <c r="D271">
        <v>2</v>
      </c>
      <c r="E271" t="s">
        <v>23</v>
      </c>
      <c r="F271" t="s">
        <v>26</v>
      </c>
      <c r="G271" t="s">
        <v>10</v>
      </c>
      <c r="H271" s="3">
        <f>INDEX(Orders!$A$1:$G$501,MATCH($A271,Orders!$A$1:$A$501,0),MATCH(H$1,Orders!$A$1:$G$1,0))</f>
        <v>43323</v>
      </c>
      <c r="I271" s="3" t="str">
        <f>INDEX(Orders!$A$1:$G$501,MATCH($A271,Orders!$A$1:$A$501,0),MATCH(I$1,Orders!$A$1:$G$1,0))</f>
        <v>Shubham</v>
      </c>
      <c r="J271" s="3" t="str">
        <f>INDEX(Orders!$A$1:$G$501,MATCH($A271,Orders!$A$1:$A$501,0),MATCH(J$1,Orders!$A$1:$G$1,0))</f>
        <v>Maharashtra</v>
      </c>
      <c r="K271" s="3" t="str">
        <f>INDEX(Orders!$A$1:$G$501,MATCH($A271,Orders!$A$1:$A$501,0),MATCH(K$1,Orders!$A$1:$G$1,0))</f>
        <v>Pune</v>
      </c>
      <c r="L271" s="1" t="str">
        <f t="shared" si="4"/>
        <v>Aug</v>
      </c>
      <c r="M271" s="8">
        <f>IF(Sales[[#This Row],[Profit]]&gt;0,Sales[[#This Row],[Profit]],0)</f>
        <v>144</v>
      </c>
      <c r="N271" s="8">
        <f>IF(Sales[[#This Row],[Profit]]&lt;0,Sales[[#This Row],[Profit]],0)</f>
        <v>0</v>
      </c>
    </row>
    <row r="272" spans="1:14" x14ac:dyDescent="0.3">
      <c r="A272" t="s">
        <v>230</v>
      </c>
      <c r="B272" s="6">
        <v>487</v>
      </c>
      <c r="C272" s="6">
        <v>143</v>
      </c>
      <c r="D272">
        <v>4</v>
      </c>
      <c r="E272" t="s">
        <v>8</v>
      </c>
      <c r="F272" t="s">
        <v>21</v>
      </c>
      <c r="G272" t="s">
        <v>14</v>
      </c>
      <c r="H272" s="3">
        <f>INDEX(Orders!$A$1:$G$501,MATCH($A272,Orders!$A$1:$A$501,0),MATCH(H$1,Orders!$A$1:$G$1,0))</f>
        <v>43254</v>
      </c>
      <c r="I272" s="3" t="str">
        <f>INDEX(Orders!$A$1:$G$501,MATCH($A272,Orders!$A$1:$A$501,0),MATCH(I$1,Orders!$A$1:$G$1,0))</f>
        <v>Paridhi</v>
      </c>
      <c r="J272" s="3" t="str">
        <f>INDEX(Orders!$A$1:$G$501,MATCH($A272,Orders!$A$1:$A$501,0),MATCH(J$1,Orders!$A$1:$G$1,0))</f>
        <v>Rajasthan</v>
      </c>
      <c r="K272" s="3" t="str">
        <f>INDEX(Orders!$A$1:$G$501,MATCH($A272,Orders!$A$1:$A$501,0),MATCH(K$1,Orders!$A$1:$G$1,0))</f>
        <v>Jaipur</v>
      </c>
      <c r="L272" s="1" t="str">
        <f t="shared" si="4"/>
        <v>Jun</v>
      </c>
      <c r="M272" s="8">
        <f>IF(Sales[[#This Row],[Profit]]&gt;0,Sales[[#This Row],[Profit]],0)</f>
        <v>143</v>
      </c>
      <c r="N272" s="8">
        <f>IF(Sales[[#This Row],[Profit]]&lt;0,Sales[[#This Row],[Profit]],0)</f>
        <v>0</v>
      </c>
    </row>
    <row r="273" spans="1:14" x14ac:dyDescent="0.3">
      <c r="A273" t="s">
        <v>209</v>
      </c>
      <c r="B273" s="6">
        <v>366</v>
      </c>
      <c r="C273" s="6">
        <v>84</v>
      </c>
      <c r="D273">
        <v>3</v>
      </c>
      <c r="E273" t="s">
        <v>12</v>
      </c>
      <c r="F273" t="s">
        <v>16</v>
      </c>
      <c r="G273" t="s">
        <v>10</v>
      </c>
      <c r="H273" s="3">
        <f>INDEX(Orders!$A$1:$G$501,MATCH($A273,Orders!$A$1:$A$501,0),MATCH(H$1,Orders!$A$1:$G$1,0))</f>
        <v>43118</v>
      </c>
      <c r="I273" s="3" t="str">
        <f>INDEX(Orders!$A$1:$G$501,MATCH($A273,Orders!$A$1:$A$501,0),MATCH(I$1,Orders!$A$1:$G$1,0))</f>
        <v>Surbhi</v>
      </c>
      <c r="J273" s="3" t="str">
        <f>INDEX(Orders!$A$1:$G$501,MATCH($A273,Orders!$A$1:$A$501,0),MATCH(J$1,Orders!$A$1:$G$1,0))</f>
        <v>Gujarat</v>
      </c>
      <c r="K273" s="3" t="str">
        <f>INDEX(Orders!$A$1:$G$501,MATCH($A273,Orders!$A$1:$A$501,0),MATCH(K$1,Orders!$A$1:$G$1,0))</f>
        <v>Ahmedabad</v>
      </c>
      <c r="L273" s="1" t="str">
        <f t="shared" si="4"/>
        <v>Jan</v>
      </c>
      <c r="M273" s="8">
        <f>IF(Sales[[#This Row],[Profit]]&gt;0,Sales[[#This Row],[Profit]],0)</f>
        <v>84</v>
      </c>
      <c r="N273" s="8">
        <f>IF(Sales[[#This Row],[Profit]]&lt;0,Sales[[#This Row],[Profit]],0)</f>
        <v>0</v>
      </c>
    </row>
    <row r="274" spans="1:14" x14ac:dyDescent="0.3">
      <c r="A274" t="s">
        <v>210</v>
      </c>
      <c r="B274" s="6">
        <v>33</v>
      </c>
      <c r="C274" s="6">
        <v>-29</v>
      </c>
      <c r="D274">
        <v>3</v>
      </c>
      <c r="E274" t="s">
        <v>23</v>
      </c>
      <c r="F274" t="s">
        <v>142</v>
      </c>
      <c r="G274" t="s">
        <v>28</v>
      </c>
      <c r="H274" s="3">
        <f>INDEX(Orders!$A$1:$G$501,MATCH($A274,Orders!$A$1:$A$501,0),MATCH(H$1,Orders!$A$1:$G$1,0))</f>
        <v>43277</v>
      </c>
      <c r="I274" s="3" t="str">
        <f>INDEX(Orders!$A$1:$G$501,MATCH($A274,Orders!$A$1:$A$501,0),MATCH(I$1,Orders!$A$1:$G$1,0))</f>
        <v>Maithilee</v>
      </c>
      <c r="J274" s="3" t="str">
        <f>INDEX(Orders!$A$1:$G$501,MATCH($A274,Orders!$A$1:$A$501,0),MATCH(J$1,Orders!$A$1:$G$1,0))</f>
        <v>Madhya Pradesh</v>
      </c>
      <c r="K274" s="3" t="str">
        <f>INDEX(Orders!$A$1:$G$501,MATCH($A274,Orders!$A$1:$A$501,0),MATCH(K$1,Orders!$A$1:$G$1,0))</f>
        <v>Indore</v>
      </c>
      <c r="L274" s="1" t="str">
        <f t="shared" si="4"/>
        <v>Jun</v>
      </c>
      <c r="M274" s="8">
        <f>IF(Sales[[#This Row],[Profit]]&gt;0,Sales[[#This Row],[Profit]],0)</f>
        <v>0</v>
      </c>
      <c r="N274" s="8">
        <f>IF(Sales[[#This Row],[Profit]]&lt;0,Sales[[#This Row],[Profit]],0)</f>
        <v>-29</v>
      </c>
    </row>
    <row r="275" spans="1:14" x14ac:dyDescent="0.3">
      <c r="A275" t="s">
        <v>136</v>
      </c>
      <c r="B275" s="6">
        <v>365</v>
      </c>
      <c r="C275" s="6">
        <v>107</v>
      </c>
      <c r="D275">
        <v>3</v>
      </c>
      <c r="E275" t="s">
        <v>8</v>
      </c>
      <c r="F275" t="s">
        <v>21</v>
      </c>
      <c r="G275" t="s">
        <v>10</v>
      </c>
      <c r="H275" s="3">
        <f>INDEX(Orders!$A$1:$G$501,MATCH($A275,Orders!$A$1:$A$501,0),MATCH(H$1,Orders!$A$1:$G$1,0))</f>
        <v>43122</v>
      </c>
      <c r="I275" s="3" t="str">
        <f>INDEX(Orders!$A$1:$G$501,MATCH($A275,Orders!$A$1:$A$501,0),MATCH(I$1,Orders!$A$1:$G$1,0))</f>
        <v>Rhea</v>
      </c>
      <c r="J275" s="3" t="str">
        <f>INDEX(Orders!$A$1:$G$501,MATCH($A275,Orders!$A$1:$A$501,0),MATCH(J$1,Orders!$A$1:$G$1,0))</f>
        <v>Maharashtra</v>
      </c>
      <c r="K275" s="3" t="str">
        <f>INDEX(Orders!$A$1:$G$501,MATCH($A275,Orders!$A$1:$A$501,0),MATCH(K$1,Orders!$A$1:$G$1,0))</f>
        <v>Mumbai</v>
      </c>
      <c r="L275" s="1" t="str">
        <f t="shared" si="4"/>
        <v>Jan</v>
      </c>
      <c r="M275" s="8">
        <f>IF(Sales[[#This Row],[Profit]]&gt;0,Sales[[#This Row],[Profit]],0)</f>
        <v>107</v>
      </c>
      <c r="N275" s="8">
        <f>IF(Sales[[#This Row],[Profit]]&lt;0,Sales[[#This Row],[Profit]],0)</f>
        <v>0</v>
      </c>
    </row>
    <row r="276" spans="1:14" x14ac:dyDescent="0.3">
      <c r="A276" t="s">
        <v>219</v>
      </c>
      <c r="B276" s="6">
        <v>207</v>
      </c>
      <c r="C276" s="6">
        <v>-100</v>
      </c>
      <c r="D276">
        <v>2</v>
      </c>
      <c r="E276" t="s">
        <v>23</v>
      </c>
      <c r="F276" t="s">
        <v>26</v>
      </c>
      <c r="G276" t="s">
        <v>28</v>
      </c>
      <c r="H276" s="3">
        <f>INDEX(Orders!$A$1:$G$501,MATCH($A276,Orders!$A$1:$A$501,0),MATCH(H$1,Orders!$A$1:$G$1,0))</f>
        <v>43191</v>
      </c>
      <c r="I276" s="3" t="str">
        <f>INDEX(Orders!$A$1:$G$501,MATCH($A276,Orders!$A$1:$A$501,0),MATCH(I$1,Orders!$A$1:$G$1,0))</f>
        <v>Shikhar</v>
      </c>
      <c r="J276" s="3" t="str">
        <f>INDEX(Orders!$A$1:$G$501,MATCH($A276,Orders!$A$1:$A$501,0),MATCH(J$1,Orders!$A$1:$G$1,0))</f>
        <v>Maharashtra</v>
      </c>
      <c r="K276" s="3" t="str">
        <f>INDEX(Orders!$A$1:$G$501,MATCH($A276,Orders!$A$1:$A$501,0),MATCH(K$1,Orders!$A$1:$G$1,0))</f>
        <v>Mumbai</v>
      </c>
      <c r="L276" s="1" t="str">
        <f t="shared" si="4"/>
        <v>Apr</v>
      </c>
      <c r="M276" s="8">
        <f>IF(Sales[[#This Row],[Profit]]&gt;0,Sales[[#This Row],[Profit]],0)</f>
        <v>0</v>
      </c>
      <c r="N276" s="8">
        <f>IF(Sales[[#This Row],[Profit]]&lt;0,Sales[[#This Row],[Profit]],0)</f>
        <v>-100</v>
      </c>
    </row>
    <row r="277" spans="1:14" x14ac:dyDescent="0.3">
      <c r="A277" t="s">
        <v>200</v>
      </c>
      <c r="B277" s="6">
        <v>359</v>
      </c>
      <c r="C277" s="6">
        <v>-338</v>
      </c>
      <c r="D277">
        <v>5</v>
      </c>
      <c r="E277" t="s">
        <v>12</v>
      </c>
      <c r="F277" t="s">
        <v>16</v>
      </c>
      <c r="G277" t="s">
        <v>10</v>
      </c>
      <c r="H277" s="3">
        <f>INDEX(Orders!$A$1:$G$501,MATCH($A277,Orders!$A$1:$A$501,0),MATCH(H$1,Orders!$A$1:$G$1,0))</f>
        <v>43181</v>
      </c>
      <c r="I277" s="3" t="str">
        <f>INDEX(Orders!$A$1:$G$501,MATCH($A277,Orders!$A$1:$A$501,0),MATCH(I$1,Orders!$A$1:$G$1,0))</f>
        <v>Aarushi</v>
      </c>
      <c r="J277" s="3" t="str">
        <f>INDEX(Orders!$A$1:$G$501,MATCH($A277,Orders!$A$1:$A$501,0),MATCH(J$1,Orders!$A$1:$G$1,0))</f>
        <v>Tamil Nadu</v>
      </c>
      <c r="K277" s="3" t="str">
        <f>INDEX(Orders!$A$1:$G$501,MATCH($A277,Orders!$A$1:$A$501,0),MATCH(K$1,Orders!$A$1:$G$1,0))</f>
        <v>Chennai</v>
      </c>
      <c r="L277" s="1" t="str">
        <f t="shared" si="4"/>
        <v>Mar</v>
      </c>
      <c r="M277" s="8">
        <f>IF(Sales[[#This Row],[Profit]]&gt;0,Sales[[#This Row],[Profit]],0)</f>
        <v>0</v>
      </c>
      <c r="N277" s="8">
        <f>IF(Sales[[#This Row],[Profit]]&lt;0,Sales[[#This Row],[Profit]],0)</f>
        <v>-338</v>
      </c>
    </row>
    <row r="278" spans="1:14" x14ac:dyDescent="0.3">
      <c r="A278" t="s">
        <v>135</v>
      </c>
      <c r="B278" s="6">
        <v>351</v>
      </c>
      <c r="C278" s="6">
        <v>-47</v>
      </c>
      <c r="D278">
        <v>8</v>
      </c>
      <c r="E278" t="s">
        <v>8</v>
      </c>
      <c r="F278" t="s">
        <v>21</v>
      </c>
      <c r="G278" t="s">
        <v>10</v>
      </c>
      <c r="H278" s="3">
        <f>INDEX(Orders!$A$1:$G$501,MATCH($A278,Orders!$A$1:$A$501,0),MATCH(H$1,Orders!$A$1:$G$1,0))</f>
        <v>43256</v>
      </c>
      <c r="I278" s="3" t="str">
        <f>INDEX(Orders!$A$1:$G$501,MATCH($A278,Orders!$A$1:$A$501,0),MATCH(I$1,Orders!$A$1:$G$1,0))</f>
        <v>Chirag</v>
      </c>
      <c r="J278" s="3" t="str">
        <f>INDEX(Orders!$A$1:$G$501,MATCH($A278,Orders!$A$1:$A$501,0),MATCH(J$1,Orders!$A$1:$G$1,0))</f>
        <v>Maharashtra</v>
      </c>
      <c r="K278" s="3" t="str">
        <f>INDEX(Orders!$A$1:$G$501,MATCH($A278,Orders!$A$1:$A$501,0),MATCH(K$1,Orders!$A$1:$G$1,0))</f>
        <v>Mumbai</v>
      </c>
      <c r="L278" s="1" t="str">
        <f t="shared" si="4"/>
        <v>Jun</v>
      </c>
      <c r="M278" s="8">
        <f>IF(Sales[[#This Row],[Profit]]&gt;0,Sales[[#This Row],[Profit]],0)</f>
        <v>0</v>
      </c>
      <c r="N278" s="8">
        <f>IF(Sales[[#This Row],[Profit]]&lt;0,Sales[[#This Row],[Profit]],0)</f>
        <v>-47</v>
      </c>
    </row>
    <row r="279" spans="1:14" x14ac:dyDescent="0.3">
      <c r="A279" t="s">
        <v>111</v>
      </c>
      <c r="B279" s="6">
        <v>485</v>
      </c>
      <c r="C279" s="6">
        <v>199</v>
      </c>
      <c r="D279">
        <v>4</v>
      </c>
      <c r="E279" t="s">
        <v>23</v>
      </c>
      <c r="F279" t="s">
        <v>26</v>
      </c>
      <c r="G279" t="s">
        <v>14</v>
      </c>
      <c r="H279" s="3">
        <f>INDEX(Orders!$A$1:$G$501,MATCH($A279,Orders!$A$1:$A$501,0),MATCH(H$1,Orders!$A$1:$G$1,0))</f>
        <v>43231</v>
      </c>
      <c r="I279" s="3" t="str">
        <f>INDEX(Orders!$A$1:$G$501,MATCH($A279,Orders!$A$1:$A$501,0),MATCH(I$1,Orders!$A$1:$G$1,0))</f>
        <v>Abhishek</v>
      </c>
      <c r="J279" s="3" t="str">
        <f>INDEX(Orders!$A$1:$G$501,MATCH($A279,Orders!$A$1:$A$501,0),MATCH(J$1,Orders!$A$1:$G$1,0))</f>
        <v>Goa</v>
      </c>
      <c r="K279" s="3" t="str">
        <f>INDEX(Orders!$A$1:$G$501,MATCH($A279,Orders!$A$1:$A$501,0),MATCH(K$1,Orders!$A$1:$G$1,0))</f>
        <v>Goa</v>
      </c>
      <c r="L279" s="1" t="str">
        <f t="shared" si="4"/>
        <v>May</v>
      </c>
      <c r="M279" s="8">
        <f>IF(Sales[[#This Row],[Profit]]&gt;0,Sales[[#This Row],[Profit]],0)</f>
        <v>199</v>
      </c>
      <c r="N279" s="8">
        <f>IF(Sales[[#This Row],[Profit]]&lt;0,Sales[[#This Row],[Profit]],0)</f>
        <v>0</v>
      </c>
    </row>
    <row r="280" spans="1:14" x14ac:dyDescent="0.3">
      <c r="A280" t="s">
        <v>29</v>
      </c>
      <c r="B280" s="6">
        <v>37</v>
      </c>
      <c r="C280" s="6">
        <v>-23</v>
      </c>
      <c r="D280">
        <v>4</v>
      </c>
      <c r="E280" t="s">
        <v>23</v>
      </c>
      <c r="F280" t="s">
        <v>142</v>
      </c>
      <c r="G280" t="s">
        <v>28</v>
      </c>
      <c r="H280" s="3">
        <f>INDEX(Orders!$A$1:$G$501,MATCH($A280,Orders!$A$1:$A$501,0),MATCH(H$1,Orders!$A$1:$G$1,0))</f>
        <v>43219</v>
      </c>
      <c r="I280" s="3" t="str">
        <f>INDEX(Orders!$A$1:$G$501,MATCH($A280,Orders!$A$1:$A$501,0),MATCH(I$1,Orders!$A$1:$G$1,0))</f>
        <v>Kirti</v>
      </c>
      <c r="J280" s="3" t="str">
        <f>INDEX(Orders!$A$1:$G$501,MATCH($A280,Orders!$A$1:$A$501,0),MATCH(J$1,Orders!$A$1:$G$1,0))</f>
        <v>Jammu and Kashmir</v>
      </c>
      <c r="K280" s="3" t="str">
        <f>INDEX(Orders!$A$1:$G$501,MATCH($A280,Orders!$A$1:$A$501,0),MATCH(K$1,Orders!$A$1:$G$1,0))</f>
        <v>Kashmir</v>
      </c>
      <c r="L280" s="1" t="str">
        <f t="shared" si="4"/>
        <v>Apr</v>
      </c>
      <c r="M280" s="8">
        <f>IF(Sales[[#This Row],[Profit]]&gt;0,Sales[[#This Row],[Profit]],0)</f>
        <v>0</v>
      </c>
      <c r="N280" s="8">
        <f>IF(Sales[[#This Row],[Profit]]&lt;0,Sales[[#This Row],[Profit]],0)</f>
        <v>-23</v>
      </c>
    </row>
    <row r="281" spans="1:14" x14ac:dyDescent="0.3">
      <c r="A281" t="s">
        <v>116</v>
      </c>
      <c r="B281" s="6">
        <v>34</v>
      </c>
      <c r="C281" s="6">
        <v>10</v>
      </c>
      <c r="D281">
        <v>2</v>
      </c>
      <c r="E281" t="s">
        <v>23</v>
      </c>
      <c r="F281" t="s">
        <v>81</v>
      </c>
      <c r="G281" t="s">
        <v>82</v>
      </c>
      <c r="H281" s="3">
        <f>INDEX(Orders!$A$1:$G$501,MATCH($A281,Orders!$A$1:$A$501,0),MATCH(H$1,Orders!$A$1:$G$1,0))</f>
        <v>43190</v>
      </c>
      <c r="I281" s="3" t="str">
        <f>INDEX(Orders!$A$1:$G$501,MATCH($A281,Orders!$A$1:$A$501,0),MATCH(I$1,Orders!$A$1:$G$1,0))</f>
        <v>Hitika</v>
      </c>
      <c r="J281" s="3" t="str">
        <f>INDEX(Orders!$A$1:$G$501,MATCH($A281,Orders!$A$1:$A$501,0),MATCH(J$1,Orders!$A$1:$G$1,0))</f>
        <v>Madhya Pradesh</v>
      </c>
      <c r="K281" s="3" t="str">
        <f>INDEX(Orders!$A$1:$G$501,MATCH($A281,Orders!$A$1:$A$501,0),MATCH(K$1,Orders!$A$1:$G$1,0))</f>
        <v>Indore</v>
      </c>
      <c r="L281" s="1" t="str">
        <f t="shared" si="4"/>
        <v>Mar</v>
      </c>
      <c r="M281" s="8">
        <f>IF(Sales[[#This Row],[Profit]]&gt;0,Sales[[#This Row],[Profit]],0)</f>
        <v>10</v>
      </c>
      <c r="N281" s="8">
        <f>IF(Sales[[#This Row],[Profit]]&lt;0,Sales[[#This Row],[Profit]],0)</f>
        <v>0</v>
      </c>
    </row>
    <row r="282" spans="1:14" x14ac:dyDescent="0.3">
      <c r="A282" t="s">
        <v>235</v>
      </c>
      <c r="B282" s="6">
        <v>346</v>
      </c>
      <c r="C282" s="6">
        <v>108</v>
      </c>
      <c r="D282">
        <v>3</v>
      </c>
      <c r="E282" t="s">
        <v>12</v>
      </c>
      <c r="F282" t="s">
        <v>13</v>
      </c>
      <c r="G282" t="s">
        <v>10</v>
      </c>
      <c r="H282" s="3">
        <f>INDEX(Orders!$A$1:$G$501,MATCH($A282,Orders!$A$1:$A$501,0),MATCH(H$1,Orders!$A$1:$G$1,0))</f>
        <v>43120</v>
      </c>
      <c r="I282" s="3" t="str">
        <f>INDEX(Orders!$A$1:$G$501,MATCH($A282,Orders!$A$1:$A$501,0),MATCH(I$1,Orders!$A$1:$G$1,0))</f>
        <v>Oshin</v>
      </c>
      <c r="J282" s="3" t="str">
        <f>INDEX(Orders!$A$1:$G$501,MATCH($A282,Orders!$A$1:$A$501,0),MATCH(J$1,Orders!$A$1:$G$1,0))</f>
        <v>Maharashtra</v>
      </c>
      <c r="K282" s="3" t="str">
        <f>INDEX(Orders!$A$1:$G$501,MATCH($A282,Orders!$A$1:$A$501,0),MATCH(K$1,Orders!$A$1:$G$1,0))</f>
        <v>Pune</v>
      </c>
      <c r="L282" s="1" t="str">
        <f t="shared" si="4"/>
        <v>Jan</v>
      </c>
      <c r="M282" s="8">
        <f>IF(Sales[[#This Row],[Profit]]&gt;0,Sales[[#This Row],[Profit]],0)</f>
        <v>108</v>
      </c>
      <c r="N282" s="8">
        <f>IF(Sales[[#This Row],[Profit]]&lt;0,Sales[[#This Row],[Profit]],0)</f>
        <v>0</v>
      </c>
    </row>
    <row r="283" spans="1:14" x14ac:dyDescent="0.3">
      <c r="A283" t="s">
        <v>158</v>
      </c>
      <c r="B283" s="6">
        <v>342</v>
      </c>
      <c r="C283" s="6">
        <v>-103</v>
      </c>
      <c r="D283">
        <v>4</v>
      </c>
      <c r="E283" t="s">
        <v>8</v>
      </c>
      <c r="F283" t="s">
        <v>9</v>
      </c>
      <c r="G283" t="s">
        <v>10</v>
      </c>
      <c r="H283" s="3">
        <f>INDEX(Orders!$A$1:$G$501,MATCH($A283,Orders!$A$1:$A$501,0),MATCH(H$1,Orders!$A$1:$G$1,0))</f>
        <v>43106</v>
      </c>
      <c r="I283" s="3" t="str">
        <f>INDEX(Orders!$A$1:$G$501,MATCH($A283,Orders!$A$1:$A$501,0),MATCH(I$1,Orders!$A$1:$G$1,0))</f>
        <v>Chandni</v>
      </c>
      <c r="J283" s="3" t="str">
        <f>INDEX(Orders!$A$1:$G$501,MATCH($A283,Orders!$A$1:$A$501,0),MATCH(J$1,Orders!$A$1:$G$1,0))</f>
        <v>Rajasthan</v>
      </c>
      <c r="K283" s="3" t="str">
        <f>INDEX(Orders!$A$1:$G$501,MATCH($A283,Orders!$A$1:$A$501,0),MATCH(K$1,Orders!$A$1:$G$1,0))</f>
        <v>Jaipur</v>
      </c>
      <c r="L283" s="1" t="str">
        <f t="shared" si="4"/>
        <v>Jan</v>
      </c>
      <c r="M283" s="8">
        <f>IF(Sales[[#This Row],[Profit]]&gt;0,Sales[[#This Row],[Profit]],0)</f>
        <v>0</v>
      </c>
      <c r="N283" s="8">
        <f>IF(Sales[[#This Row],[Profit]]&lt;0,Sales[[#This Row],[Profit]],0)</f>
        <v>-103</v>
      </c>
    </row>
    <row r="284" spans="1:14" x14ac:dyDescent="0.3">
      <c r="A284" t="s">
        <v>236</v>
      </c>
      <c r="B284" s="6">
        <v>35</v>
      </c>
      <c r="C284" s="6">
        <v>-8</v>
      </c>
      <c r="D284">
        <v>2</v>
      </c>
      <c r="E284" t="s">
        <v>12</v>
      </c>
      <c r="F284" t="s">
        <v>131</v>
      </c>
      <c r="G284" t="s">
        <v>82</v>
      </c>
      <c r="H284" s="3">
        <f>INDEX(Orders!$A$1:$G$501,MATCH($A284,Orders!$A$1:$A$501,0),MATCH(H$1,Orders!$A$1:$G$1,0))</f>
        <v>43214</v>
      </c>
      <c r="I284" s="3" t="str">
        <f>INDEX(Orders!$A$1:$G$501,MATCH($A284,Orders!$A$1:$A$501,0),MATCH(I$1,Orders!$A$1:$G$1,0))</f>
        <v>Pooja</v>
      </c>
      <c r="J284" s="3" t="str">
        <f>INDEX(Orders!$A$1:$G$501,MATCH($A284,Orders!$A$1:$A$501,0),MATCH(J$1,Orders!$A$1:$G$1,0))</f>
        <v>Bihar</v>
      </c>
      <c r="K284" s="3" t="str">
        <f>INDEX(Orders!$A$1:$G$501,MATCH($A284,Orders!$A$1:$A$501,0),MATCH(K$1,Orders!$A$1:$G$1,0))</f>
        <v>Patna</v>
      </c>
      <c r="L284" s="1" t="str">
        <f t="shared" si="4"/>
        <v>Apr</v>
      </c>
      <c r="M284" s="8">
        <f>IF(Sales[[#This Row],[Profit]]&gt;0,Sales[[#This Row],[Profit]],0)</f>
        <v>0</v>
      </c>
      <c r="N284" s="8">
        <f>IF(Sales[[#This Row],[Profit]]&lt;0,Sales[[#This Row],[Profit]],0)</f>
        <v>-8</v>
      </c>
    </row>
    <row r="285" spans="1:14" x14ac:dyDescent="0.3">
      <c r="A285" t="s">
        <v>237</v>
      </c>
      <c r="B285" s="6">
        <v>121</v>
      </c>
      <c r="C285" s="6">
        <v>41</v>
      </c>
      <c r="D285">
        <v>4</v>
      </c>
      <c r="E285" t="s">
        <v>23</v>
      </c>
      <c r="F285" t="s">
        <v>57</v>
      </c>
      <c r="G285" t="s">
        <v>28</v>
      </c>
      <c r="H285" s="3">
        <f>INDEX(Orders!$A$1:$G$501,MATCH($A285,Orders!$A$1:$A$501,0),MATCH(H$1,Orders!$A$1:$G$1,0))</f>
        <v>43202</v>
      </c>
      <c r="I285" s="3" t="str">
        <f>INDEX(Orders!$A$1:$G$501,MATCH($A285,Orders!$A$1:$A$501,0),MATCH(I$1,Orders!$A$1:$G$1,0))</f>
        <v>Shivani</v>
      </c>
      <c r="J285" s="3" t="str">
        <f>INDEX(Orders!$A$1:$G$501,MATCH($A285,Orders!$A$1:$A$501,0),MATCH(J$1,Orders!$A$1:$G$1,0))</f>
        <v>Madhya Pradesh</v>
      </c>
      <c r="K285" s="3" t="str">
        <f>INDEX(Orders!$A$1:$G$501,MATCH($A285,Orders!$A$1:$A$501,0),MATCH(K$1,Orders!$A$1:$G$1,0))</f>
        <v>Indore</v>
      </c>
      <c r="L285" s="1" t="str">
        <f t="shared" si="4"/>
        <v>Apr</v>
      </c>
      <c r="M285" s="8">
        <f>IF(Sales[[#This Row],[Profit]]&gt;0,Sales[[#This Row],[Profit]],0)</f>
        <v>41</v>
      </c>
      <c r="N285" s="8">
        <f>IF(Sales[[#This Row],[Profit]]&lt;0,Sales[[#This Row],[Profit]],0)</f>
        <v>0</v>
      </c>
    </row>
    <row r="286" spans="1:14" x14ac:dyDescent="0.3">
      <c r="A286" t="s">
        <v>134</v>
      </c>
      <c r="B286" s="6">
        <v>336</v>
      </c>
      <c r="C286" s="6">
        <v>57</v>
      </c>
      <c r="D286">
        <v>2</v>
      </c>
      <c r="E286" t="s">
        <v>8</v>
      </c>
      <c r="F286" t="s">
        <v>21</v>
      </c>
      <c r="G286" t="s">
        <v>10</v>
      </c>
      <c r="H286" s="3">
        <f>INDEX(Orders!$A$1:$G$501,MATCH($A286,Orders!$A$1:$A$501,0),MATCH(H$1,Orders!$A$1:$G$1,0))</f>
        <v>43385</v>
      </c>
      <c r="I286" s="3" t="str">
        <f>INDEX(Orders!$A$1:$G$501,MATCH($A286,Orders!$A$1:$A$501,0),MATCH(I$1,Orders!$A$1:$G$1,0))</f>
        <v>Amlan</v>
      </c>
      <c r="J286" s="3" t="str">
        <f>INDEX(Orders!$A$1:$G$501,MATCH($A286,Orders!$A$1:$A$501,0),MATCH(J$1,Orders!$A$1:$G$1,0))</f>
        <v>Madhya Pradesh</v>
      </c>
      <c r="K286" s="3" t="str">
        <f>INDEX(Orders!$A$1:$G$501,MATCH($A286,Orders!$A$1:$A$501,0),MATCH(K$1,Orders!$A$1:$G$1,0))</f>
        <v>Indore</v>
      </c>
      <c r="L286" s="1" t="str">
        <f t="shared" si="4"/>
        <v>Oct</v>
      </c>
      <c r="M286" s="8">
        <f>IF(Sales[[#This Row],[Profit]]&gt;0,Sales[[#This Row],[Profit]],0)</f>
        <v>57</v>
      </c>
      <c r="N286" s="8">
        <f>IF(Sales[[#This Row],[Profit]]&lt;0,Sales[[#This Row],[Profit]],0)</f>
        <v>0</v>
      </c>
    </row>
    <row r="287" spans="1:14" x14ac:dyDescent="0.3">
      <c r="A287" t="s">
        <v>31</v>
      </c>
      <c r="B287" s="6">
        <v>336</v>
      </c>
      <c r="C287" s="6">
        <v>71</v>
      </c>
      <c r="D287">
        <v>3</v>
      </c>
      <c r="E287" t="s">
        <v>12</v>
      </c>
      <c r="F287" t="s">
        <v>16</v>
      </c>
      <c r="G287" t="s">
        <v>10</v>
      </c>
      <c r="H287" s="3">
        <f>INDEX(Orders!$A$1:$G$501,MATCH($A287,Orders!$A$1:$A$501,0),MATCH(H$1,Orders!$A$1:$G$1,0))</f>
        <v>43262</v>
      </c>
      <c r="I287" s="3" t="str">
        <f>INDEX(Orders!$A$1:$G$501,MATCH($A287,Orders!$A$1:$A$501,0),MATCH(I$1,Orders!$A$1:$G$1,0))</f>
        <v>Kushal</v>
      </c>
      <c r="J287" s="3" t="str">
        <f>INDEX(Orders!$A$1:$G$501,MATCH($A287,Orders!$A$1:$A$501,0),MATCH(J$1,Orders!$A$1:$G$1,0))</f>
        <v>Nagaland</v>
      </c>
      <c r="K287" s="3" t="str">
        <f>INDEX(Orders!$A$1:$G$501,MATCH($A287,Orders!$A$1:$A$501,0),MATCH(K$1,Orders!$A$1:$G$1,0))</f>
        <v>Kohima</v>
      </c>
      <c r="L287" s="1" t="str">
        <f t="shared" si="4"/>
        <v>Jun</v>
      </c>
      <c r="M287" s="8">
        <f>IF(Sales[[#This Row],[Profit]]&gt;0,Sales[[#This Row],[Profit]],0)</f>
        <v>71</v>
      </c>
      <c r="N287" s="8">
        <f>IF(Sales[[#This Row],[Profit]]&lt;0,Sales[[#This Row],[Profit]],0)</f>
        <v>0</v>
      </c>
    </row>
    <row r="288" spans="1:14" x14ac:dyDescent="0.3">
      <c r="A288" t="s">
        <v>238</v>
      </c>
      <c r="B288" s="6">
        <v>27</v>
      </c>
      <c r="C288" s="6">
        <v>4</v>
      </c>
      <c r="D288">
        <v>1</v>
      </c>
      <c r="E288" t="s">
        <v>23</v>
      </c>
      <c r="F288" t="s">
        <v>30</v>
      </c>
      <c r="G288" t="s">
        <v>10</v>
      </c>
      <c r="H288" s="3">
        <f>INDEX(Orders!$A$1:$G$501,MATCH($A288,Orders!$A$1:$A$501,0),MATCH(H$1,Orders!$A$1:$G$1,0))</f>
        <v>43185</v>
      </c>
      <c r="I288" s="3" t="str">
        <f>INDEX(Orders!$A$1:$G$501,MATCH($A288,Orders!$A$1:$A$501,0),MATCH(I$1,Orders!$A$1:$G$1,0))</f>
        <v>Kanak</v>
      </c>
      <c r="J288" s="3" t="str">
        <f>INDEX(Orders!$A$1:$G$501,MATCH($A288,Orders!$A$1:$A$501,0),MATCH(J$1,Orders!$A$1:$G$1,0))</f>
        <v>Goa</v>
      </c>
      <c r="K288" s="3" t="str">
        <f>INDEX(Orders!$A$1:$G$501,MATCH($A288,Orders!$A$1:$A$501,0),MATCH(K$1,Orders!$A$1:$G$1,0))</f>
        <v>Goa</v>
      </c>
      <c r="L288" s="1" t="str">
        <f t="shared" si="4"/>
        <v>Mar</v>
      </c>
      <c r="M288" s="8">
        <f>IF(Sales[[#This Row],[Profit]]&gt;0,Sales[[#This Row],[Profit]],0)</f>
        <v>4</v>
      </c>
      <c r="N288" s="8">
        <f>IF(Sales[[#This Row],[Profit]]&lt;0,Sales[[#This Row],[Profit]],0)</f>
        <v>0</v>
      </c>
    </row>
    <row r="289" spans="1:14" x14ac:dyDescent="0.3">
      <c r="A289" t="s">
        <v>173</v>
      </c>
      <c r="B289" s="6">
        <v>333</v>
      </c>
      <c r="C289" s="6">
        <v>50</v>
      </c>
      <c r="D289">
        <v>2</v>
      </c>
      <c r="E289" t="s">
        <v>8</v>
      </c>
      <c r="F289" t="s">
        <v>21</v>
      </c>
      <c r="G289" t="s">
        <v>10</v>
      </c>
      <c r="H289" s="3">
        <f>INDEX(Orders!$A$1:$G$501,MATCH($A289,Orders!$A$1:$A$501,0),MATCH(H$1,Orders!$A$1:$G$1,0))</f>
        <v>43192</v>
      </c>
      <c r="I289" s="3" t="str">
        <f>INDEX(Orders!$A$1:$G$501,MATCH($A289,Orders!$A$1:$A$501,0),MATCH(I$1,Orders!$A$1:$G$1,0))</f>
        <v>Prashant</v>
      </c>
      <c r="J289" s="3" t="str">
        <f>INDEX(Orders!$A$1:$G$501,MATCH($A289,Orders!$A$1:$A$501,0),MATCH(J$1,Orders!$A$1:$G$1,0))</f>
        <v>Delhi</v>
      </c>
      <c r="K289" s="3" t="str">
        <f>INDEX(Orders!$A$1:$G$501,MATCH($A289,Orders!$A$1:$A$501,0),MATCH(K$1,Orders!$A$1:$G$1,0))</f>
        <v>Delhi</v>
      </c>
      <c r="L289" s="1" t="str">
        <f t="shared" si="4"/>
        <v>Apr</v>
      </c>
      <c r="M289" s="8">
        <f>IF(Sales[[#This Row],[Profit]]&gt;0,Sales[[#This Row],[Profit]],0)</f>
        <v>50</v>
      </c>
      <c r="N289" s="8">
        <f>IF(Sales[[#This Row],[Profit]]&lt;0,Sales[[#This Row],[Profit]],0)</f>
        <v>0</v>
      </c>
    </row>
    <row r="290" spans="1:14" x14ac:dyDescent="0.3">
      <c r="A290" t="s">
        <v>22</v>
      </c>
      <c r="B290" s="6">
        <v>36</v>
      </c>
      <c r="C290" s="6">
        <v>7</v>
      </c>
      <c r="D290">
        <v>3</v>
      </c>
      <c r="E290" t="s">
        <v>23</v>
      </c>
      <c r="F290" t="s">
        <v>63</v>
      </c>
      <c r="G290" t="s">
        <v>82</v>
      </c>
      <c r="H290" s="3">
        <f>INDEX(Orders!$A$1:$G$501,MATCH($A290,Orders!$A$1:$A$501,0),MATCH(H$1,Orders!$A$1:$G$1,0))</f>
        <v>43429</v>
      </c>
      <c r="I290" s="3" t="str">
        <f>INDEX(Orders!$A$1:$G$501,MATCH($A290,Orders!$A$1:$A$501,0),MATCH(I$1,Orders!$A$1:$G$1,0))</f>
        <v>Lalita</v>
      </c>
      <c r="J290" s="3" t="str">
        <f>INDEX(Orders!$A$1:$G$501,MATCH($A290,Orders!$A$1:$A$501,0),MATCH(J$1,Orders!$A$1:$G$1,0))</f>
        <v>Uttar Pradesh</v>
      </c>
      <c r="K290" s="3" t="str">
        <f>INDEX(Orders!$A$1:$G$501,MATCH($A290,Orders!$A$1:$A$501,0),MATCH(K$1,Orders!$A$1:$G$1,0))</f>
        <v>Mathura</v>
      </c>
      <c r="L290" s="1" t="str">
        <f t="shared" si="4"/>
        <v>Nov</v>
      </c>
      <c r="M290" s="8">
        <f>IF(Sales[[#This Row],[Profit]]&gt;0,Sales[[#This Row],[Profit]],0)</f>
        <v>7</v>
      </c>
      <c r="N290" s="8">
        <f>IF(Sales[[#This Row],[Profit]]&lt;0,Sales[[#This Row],[Profit]],0)</f>
        <v>0</v>
      </c>
    </row>
    <row r="291" spans="1:14" x14ac:dyDescent="0.3">
      <c r="A291" t="s">
        <v>239</v>
      </c>
      <c r="B291" s="6">
        <v>333</v>
      </c>
      <c r="C291" s="6">
        <v>-15</v>
      </c>
      <c r="D291">
        <v>3</v>
      </c>
      <c r="E291" t="s">
        <v>8</v>
      </c>
      <c r="F291" t="s">
        <v>21</v>
      </c>
      <c r="G291" t="s">
        <v>10</v>
      </c>
      <c r="H291" s="3">
        <f>INDEX(Orders!$A$1:$G$501,MATCH($A291,Orders!$A$1:$A$501,0),MATCH(H$1,Orders!$A$1:$G$1,0))</f>
        <v>43210</v>
      </c>
      <c r="I291" s="3" t="str">
        <f>INDEX(Orders!$A$1:$G$501,MATCH($A291,Orders!$A$1:$A$501,0),MATCH(I$1,Orders!$A$1:$G$1,0))</f>
        <v>Deepak</v>
      </c>
      <c r="J291" s="3" t="str">
        <f>INDEX(Orders!$A$1:$G$501,MATCH($A291,Orders!$A$1:$A$501,0),MATCH(J$1,Orders!$A$1:$G$1,0))</f>
        <v>Madhya Pradesh</v>
      </c>
      <c r="K291" s="3" t="str">
        <f>INDEX(Orders!$A$1:$G$501,MATCH($A291,Orders!$A$1:$A$501,0),MATCH(K$1,Orders!$A$1:$G$1,0))</f>
        <v>Bhopal</v>
      </c>
      <c r="L291" s="1" t="str">
        <f t="shared" si="4"/>
        <v>Apr</v>
      </c>
      <c r="M291" s="8">
        <f>IF(Sales[[#This Row],[Profit]]&gt;0,Sales[[#This Row],[Profit]],0)</f>
        <v>0</v>
      </c>
      <c r="N291" s="8">
        <f>IF(Sales[[#This Row],[Profit]]&lt;0,Sales[[#This Row],[Profit]],0)</f>
        <v>-15</v>
      </c>
    </row>
    <row r="292" spans="1:14" x14ac:dyDescent="0.3">
      <c r="A292" t="s">
        <v>240</v>
      </c>
      <c r="B292" s="6">
        <v>327</v>
      </c>
      <c r="C292" s="6">
        <v>114</v>
      </c>
      <c r="D292">
        <v>4</v>
      </c>
      <c r="E292" t="s">
        <v>23</v>
      </c>
      <c r="F292" t="s">
        <v>24</v>
      </c>
      <c r="G292" t="s">
        <v>10</v>
      </c>
      <c r="H292" s="3">
        <f>INDEX(Orders!$A$1:$G$501,MATCH($A292,Orders!$A$1:$A$501,0),MATCH(H$1,Orders!$A$1:$G$1,0))</f>
        <v>43303</v>
      </c>
      <c r="I292" s="3" t="str">
        <f>INDEX(Orders!$A$1:$G$501,MATCH($A292,Orders!$A$1:$A$501,0),MATCH(I$1,Orders!$A$1:$G$1,0))</f>
        <v>Turumella</v>
      </c>
      <c r="J292" s="3" t="str">
        <f>INDEX(Orders!$A$1:$G$501,MATCH($A292,Orders!$A$1:$A$501,0),MATCH(J$1,Orders!$A$1:$G$1,0))</f>
        <v>Madhya Pradesh</v>
      </c>
      <c r="K292" s="3" t="str">
        <f>INDEX(Orders!$A$1:$G$501,MATCH($A292,Orders!$A$1:$A$501,0),MATCH(K$1,Orders!$A$1:$G$1,0))</f>
        <v>Indore</v>
      </c>
      <c r="L292" s="1" t="str">
        <f t="shared" si="4"/>
        <v>Jul</v>
      </c>
      <c r="M292" s="8">
        <f>IF(Sales[[#This Row],[Profit]]&gt;0,Sales[[#This Row],[Profit]],0)</f>
        <v>114</v>
      </c>
      <c r="N292" s="8">
        <f>IF(Sales[[#This Row],[Profit]]&lt;0,Sales[[#This Row],[Profit]],0)</f>
        <v>0</v>
      </c>
    </row>
    <row r="293" spans="1:14" x14ac:dyDescent="0.3">
      <c r="A293" t="s">
        <v>241</v>
      </c>
      <c r="B293" s="6">
        <v>18</v>
      </c>
      <c r="C293" s="6">
        <v>6</v>
      </c>
      <c r="D293">
        <v>3</v>
      </c>
      <c r="E293" t="s">
        <v>23</v>
      </c>
      <c r="F293" t="s">
        <v>30</v>
      </c>
      <c r="G293" t="s">
        <v>28</v>
      </c>
      <c r="H293" s="3">
        <f>INDEX(Orders!$A$1:$G$501,MATCH($A293,Orders!$A$1:$A$501,0),MATCH(H$1,Orders!$A$1:$G$1,0))</f>
        <v>43170</v>
      </c>
      <c r="I293" s="3" t="str">
        <f>INDEX(Orders!$A$1:$G$501,MATCH($A293,Orders!$A$1:$A$501,0),MATCH(I$1,Orders!$A$1:$G$1,0))</f>
        <v>Mrunal</v>
      </c>
      <c r="J293" s="3" t="str">
        <f>INDEX(Orders!$A$1:$G$501,MATCH($A293,Orders!$A$1:$A$501,0),MATCH(J$1,Orders!$A$1:$G$1,0))</f>
        <v>Maharashtra</v>
      </c>
      <c r="K293" s="3" t="str">
        <f>INDEX(Orders!$A$1:$G$501,MATCH($A293,Orders!$A$1:$A$501,0),MATCH(K$1,Orders!$A$1:$G$1,0))</f>
        <v>Mumbai</v>
      </c>
      <c r="L293" s="1" t="str">
        <f t="shared" si="4"/>
        <v>Mar</v>
      </c>
      <c r="M293" s="8">
        <f>IF(Sales[[#This Row],[Profit]]&gt;0,Sales[[#This Row],[Profit]],0)</f>
        <v>6</v>
      </c>
      <c r="N293" s="8">
        <f>IF(Sales[[#This Row],[Profit]]&lt;0,Sales[[#This Row],[Profit]],0)</f>
        <v>0</v>
      </c>
    </row>
    <row r="294" spans="1:14" x14ac:dyDescent="0.3">
      <c r="A294" t="s">
        <v>230</v>
      </c>
      <c r="B294" s="6">
        <v>325</v>
      </c>
      <c r="C294" s="6">
        <v>32</v>
      </c>
      <c r="D294">
        <v>7</v>
      </c>
      <c r="E294" t="s">
        <v>23</v>
      </c>
      <c r="F294" t="s">
        <v>81</v>
      </c>
      <c r="G294" t="s">
        <v>10</v>
      </c>
      <c r="H294" s="3">
        <f>INDEX(Orders!$A$1:$G$501,MATCH($A294,Orders!$A$1:$A$501,0),MATCH(H$1,Orders!$A$1:$G$1,0))</f>
        <v>43254</v>
      </c>
      <c r="I294" s="3" t="str">
        <f>INDEX(Orders!$A$1:$G$501,MATCH($A294,Orders!$A$1:$A$501,0),MATCH(I$1,Orders!$A$1:$G$1,0))</f>
        <v>Paridhi</v>
      </c>
      <c r="J294" s="3" t="str">
        <f>INDEX(Orders!$A$1:$G$501,MATCH($A294,Orders!$A$1:$A$501,0),MATCH(J$1,Orders!$A$1:$G$1,0))</f>
        <v>Rajasthan</v>
      </c>
      <c r="K294" s="3" t="str">
        <f>INDEX(Orders!$A$1:$G$501,MATCH($A294,Orders!$A$1:$A$501,0),MATCH(K$1,Orders!$A$1:$G$1,0))</f>
        <v>Jaipur</v>
      </c>
      <c r="L294" s="1" t="str">
        <f t="shared" si="4"/>
        <v>Jun</v>
      </c>
      <c r="M294" s="8">
        <f>IF(Sales[[#This Row],[Profit]]&gt;0,Sales[[#This Row],[Profit]],0)</f>
        <v>32</v>
      </c>
      <c r="N294" s="8">
        <f>IF(Sales[[#This Row],[Profit]]&lt;0,Sales[[#This Row],[Profit]],0)</f>
        <v>0</v>
      </c>
    </row>
    <row r="295" spans="1:14" x14ac:dyDescent="0.3">
      <c r="A295" t="s">
        <v>242</v>
      </c>
      <c r="B295" s="6">
        <v>482</v>
      </c>
      <c r="C295" s="6">
        <v>-6</v>
      </c>
      <c r="D295">
        <v>7</v>
      </c>
      <c r="E295" t="s">
        <v>8</v>
      </c>
      <c r="F295" t="s">
        <v>9</v>
      </c>
      <c r="G295" t="s">
        <v>14</v>
      </c>
      <c r="H295" s="3">
        <f>INDEX(Orders!$A$1:$G$501,MATCH($A295,Orders!$A$1:$A$501,0),MATCH(H$1,Orders!$A$1:$G$1,0))</f>
        <v>43167</v>
      </c>
      <c r="I295" s="3" t="str">
        <f>INDEX(Orders!$A$1:$G$501,MATCH($A295,Orders!$A$1:$A$501,0),MATCH(I$1,Orders!$A$1:$G$1,0))</f>
        <v>Navdeep</v>
      </c>
      <c r="J295" s="3" t="str">
        <f>INDEX(Orders!$A$1:$G$501,MATCH($A295,Orders!$A$1:$A$501,0),MATCH(J$1,Orders!$A$1:$G$1,0))</f>
        <v>Madhya Pradesh</v>
      </c>
      <c r="K295" s="3" t="str">
        <f>INDEX(Orders!$A$1:$G$501,MATCH($A295,Orders!$A$1:$A$501,0),MATCH(K$1,Orders!$A$1:$G$1,0))</f>
        <v>Indore</v>
      </c>
      <c r="L295" s="1" t="str">
        <f t="shared" si="4"/>
        <v>Mar</v>
      </c>
      <c r="M295" s="8">
        <f>IF(Sales[[#This Row],[Profit]]&gt;0,Sales[[#This Row],[Profit]],0)</f>
        <v>0</v>
      </c>
      <c r="N295" s="8">
        <f>IF(Sales[[#This Row],[Profit]]&lt;0,Sales[[#This Row],[Profit]],0)</f>
        <v>-6</v>
      </c>
    </row>
    <row r="296" spans="1:14" x14ac:dyDescent="0.3">
      <c r="A296" t="s">
        <v>36</v>
      </c>
      <c r="B296" s="6">
        <v>465</v>
      </c>
      <c r="C296" s="6">
        <v>-33</v>
      </c>
      <c r="D296">
        <v>4</v>
      </c>
      <c r="E296" t="s">
        <v>8</v>
      </c>
      <c r="F296" t="s">
        <v>21</v>
      </c>
      <c r="G296" t="s">
        <v>14</v>
      </c>
      <c r="H296" s="3">
        <f>INDEX(Orders!$A$1:$G$501,MATCH($A296,Orders!$A$1:$A$501,0),MATCH(H$1,Orders!$A$1:$G$1,0))</f>
        <v>43332</v>
      </c>
      <c r="I296" s="3" t="str">
        <f>INDEX(Orders!$A$1:$G$501,MATCH($A296,Orders!$A$1:$A$501,0),MATCH(I$1,Orders!$A$1:$G$1,0))</f>
        <v>Mohan</v>
      </c>
      <c r="J296" s="3" t="str">
        <f>INDEX(Orders!$A$1:$G$501,MATCH($A296,Orders!$A$1:$A$501,0),MATCH(J$1,Orders!$A$1:$G$1,0))</f>
        <v>Maharashtra</v>
      </c>
      <c r="K296" s="3" t="str">
        <f>INDEX(Orders!$A$1:$G$501,MATCH($A296,Orders!$A$1:$A$501,0),MATCH(K$1,Orders!$A$1:$G$1,0))</f>
        <v>Mumbai</v>
      </c>
      <c r="L296" s="1" t="str">
        <f t="shared" si="4"/>
        <v>Aug</v>
      </c>
      <c r="M296" s="8">
        <f>IF(Sales[[#This Row],[Profit]]&gt;0,Sales[[#This Row],[Profit]],0)</f>
        <v>0</v>
      </c>
      <c r="N296" s="8">
        <f>IF(Sales[[#This Row],[Profit]]&lt;0,Sales[[#This Row],[Profit]],0)</f>
        <v>-33</v>
      </c>
    </row>
    <row r="297" spans="1:14" x14ac:dyDescent="0.3">
      <c r="A297" t="s">
        <v>144</v>
      </c>
      <c r="B297" s="6">
        <v>40</v>
      </c>
      <c r="C297" s="6">
        <v>-12</v>
      </c>
      <c r="D297">
        <v>3</v>
      </c>
      <c r="E297" t="s">
        <v>23</v>
      </c>
      <c r="F297" t="s">
        <v>142</v>
      </c>
      <c r="G297" t="s">
        <v>10</v>
      </c>
      <c r="H297" s="3">
        <f>INDEX(Orders!$A$1:$G$501,MATCH($A297,Orders!$A$1:$A$501,0),MATCH(H$1,Orders!$A$1:$G$1,0))</f>
        <v>43363</v>
      </c>
      <c r="I297" s="3" t="str">
        <f>INDEX(Orders!$A$1:$G$501,MATCH($A297,Orders!$A$1:$A$501,0),MATCH(I$1,Orders!$A$1:$G$1,0))</f>
        <v>Asish</v>
      </c>
      <c r="J297" s="3" t="str">
        <f>INDEX(Orders!$A$1:$G$501,MATCH($A297,Orders!$A$1:$A$501,0),MATCH(J$1,Orders!$A$1:$G$1,0))</f>
        <v>Jammu and Kashmir</v>
      </c>
      <c r="K297" s="3" t="str">
        <f>INDEX(Orders!$A$1:$G$501,MATCH($A297,Orders!$A$1:$A$501,0),MATCH(K$1,Orders!$A$1:$G$1,0))</f>
        <v>Kashmir</v>
      </c>
      <c r="L297" s="1" t="str">
        <f t="shared" si="4"/>
        <v>Sep</v>
      </c>
      <c r="M297" s="8">
        <f>IF(Sales[[#This Row],[Profit]]&gt;0,Sales[[#This Row],[Profit]],0)</f>
        <v>0</v>
      </c>
      <c r="N297" s="8">
        <f>IF(Sales[[#This Row],[Profit]]&lt;0,Sales[[#This Row],[Profit]],0)</f>
        <v>-12</v>
      </c>
    </row>
    <row r="298" spans="1:14" x14ac:dyDescent="0.3">
      <c r="A298" t="s">
        <v>149</v>
      </c>
      <c r="B298" s="6">
        <v>107</v>
      </c>
      <c r="C298" s="6">
        <v>36</v>
      </c>
      <c r="D298">
        <v>6</v>
      </c>
      <c r="E298" t="s">
        <v>23</v>
      </c>
      <c r="F298" t="s">
        <v>57</v>
      </c>
      <c r="G298" t="s">
        <v>10</v>
      </c>
      <c r="H298" s="3">
        <f>INDEX(Orders!$A$1:$G$501,MATCH($A298,Orders!$A$1:$A$501,0),MATCH(H$1,Orders!$A$1:$G$1,0))</f>
        <v>43163</v>
      </c>
      <c r="I298" s="3" t="str">
        <f>INDEX(Orders!$A$1:$G$501,MATCH($A298,Orders!$A$1:$A$501,0),MATCH(I$1,Orders!$A$1:$G$1,0))</f>
        <v>Jahan</v>
      </c>
      <c r="J298" s="3" t="str">
        <f>INDEX(Orders!$A$1:$G$501,MATCH($A298,Orders!$A$1:$A$501,0),MATCH(J$1,Orders!$A$1:$G$1,0))</f>
        <v>Madhya Pradesh</v>
      </c>
      <c r="K298" s="3" t="str">
        <f>INDEX(Orders!$A$1:$G$501,MATCH($A298,Orders!$A$1:$A$501,0),MATCH(K$1,Orders!$A$1:$G$1,0))</f>
        <v>Bhopal</v>
      </c>
      <c r="L298" s="1" t="str">
        <f t="shared" si="4"/>
        <v>Mar</v>
      </c>
      <c r="M298" s="8">
        <f>IF(Sales[[#This Row],[Profit]]&gt;0,Sales[[#This Row],[Profit]],0)</f>
        <v>36</v>
      </c>
      <c r="N298" s="8">
        <f>IF(Sales[[#This Row],[Profit]]&lt;0,Sales[[#This Row],[Profit]],0)</f>
        <v>0</v>
      </c>
    </row>
    <row r="299" spans="1:14" x14ac:dyDescent="0.3">
      <c r="A299" t="s">
        <v>38</v>
      </c>
      <c r="B299" s="6">
        <v>312</v>
      </c>
      <c r="C299" s="6">
        <v>-312</v>
      </c>
      <c r="D299">
        <v>7</v>
      </c>
      <c r="E299" t="s">
        <v>12</v>
      </c>
      <c r="F299" t="s">
        <v>13</v>
      </c>
      <c r="G299" t="s">
        <v>10</v>
      </c>
      <c r="H299" s="3">
        <f>INDEX(Orders!$A$1:$G$501,MATCH($A299,Orders!$A$1:$A$501,0),MATCH(H$1,Orders!$A$1:$G$1,0))</f>
        <v>43409</v>
      </c>
      <c r="I299" s="3" t="str">
        <f>INDEX(Orders!$A$1:$G$501,MATCH($A299,Orders!$A$1:$A$501,0),MATCH(I$1,Orders!$A$1:$G$1,0))</f>
        <v>Nida</v>
      </c>
      <c r="J299" s="3" t="str">
        <f>INDEX(Orders!$A$1:$G$501,MATCH($A299,Orders!$A$1:$A$501,0),MATCH(J$1,Orders!$A$1:$G$1,0))</f>
        <v>Madhya Pradesh</v>
      </c>
      <c r="K299" s="3" t="str">
        <f>INDEX(Orders!$A$1:$G$501,MATCH($A299,Orders!$A$1:$A$501,0),MATCH(K$1,Orders!$A$1:$G$1,0))</f>
        <v>Indore</v>
      </c>
      <c r="L299" s="1" t="str">
        <f t="shared" si="4"/>
        <v>Nov</v>
      </c>
      <c r="M299" s="8">
        <f>IF(Sales[[#This Row],[Profit]]&gt;0,Sales[[#This Row],[Profit]],0)</f>
        <v>0</v>
      </c>
      <c r="N299" s="8">
        <f>IF(Sales[[#This Row],[Profit]]&lt;0,Sales[[#This Row],[Profit]],0)</f>
        <v>-312</v>
      </c>
    </row>
    <row r="300" spans="1:14" x14ac:dyDescent="0.3">
      <c r="A300" t="s">
        <v>243</v>
      </c>
      <c r="B300" s="6">
        <v>451</v>
      </c>
      <c r="C300" s="6">
        <v>25</v>
      </c>
      <c r="D300">
        <v>3</v>
      </c>
      <c r="E300" t="s">
        <v>8</v>
      </c>
      <c r="F300" t="s">
        <v>21</v>
      </c>
      <c r="G300" t="s">
        <v>14</v>
      </c>
      <c r="H300" s="3">
        <f>INDEX(Orders!$A$1:$G$501,MATCH($A300,Orders!$A$1:$A$501,0),MATCH(H$1,Orders!$A$1:$G$1,0))</f>
        <v>43187</v>
      </c>
      <c r="I300" s="3" t="str">
        <f>INDEX(Orders!$A$1:$G$501,MATCH($A300,Orders!$A$1:$A$501,0),MATCH(I$1,Orders!$A$1:$G$1,0))</f>
        <v>Atharv</v>
      </c>
      <c r="J300" s="3" t="str">
        <f>INDEX(Orders!$A$1:$G$501,MATCH($A300,Orders!$A$1:$A$501,0),MATCH(J$1,Orders!$A$1:$G$1,0))</f>
        <v>West Bengal</v>
      </c>
      <c r="K300" s="3" t="str">
        <f>INDEX(Orders!$A$1:$G$501,MATCH($A300,Orders!$A$1:$A$501,0),MATCH(K$1,Orders!$A$1:$G$1,0))</f>
        <v>Kolkata</v>
      </c>
      <c r="L300" s="1" t="str">
        <f t="shared" si="4"/>
        <v>Mar</v>
      </c>
      <c r="M300" s="8">
        <f>IF(Sales[[#This Row],[Profit]]&gt;0,Sales[[#This Row],[Profit]],0)</f>
        <v>25</v>
      </c>
      <c r="N300" s="8">
        <f>IF(Sales[[#This Row],[Profit]]&lt;0,Sales[[#This Row],[Profit]],0)</f>
        <v>0</v>
      </c>
    </row>
    <row r="301" spans="1:14" x14ac:dyDescent="0.3">
      <c r="A301" t="s">
        <v>177</v>
      </c>
      <c r="B301" s="6">
        <v>312</v>
      </c>
      <c r="C301" s="6">
        <v>62</v>
      </c>
      <c r="D301">
        <v>1</v>
      </c>
      <c r="E301" t="s">
        <v>8</v>
      </c>
      <c r="F301" t="s">
        <v>9</v>
      </c>
      <c r="G301" t="s">
        <v>10</v>
      </c>
      <c r="H301" s="3">
        <f>INDEX(Orders!$A$1:$G$501,MATCH($A301,Orders!$A$1:$A$501,0),MATCH(H$1,Orders!$A$1:$G$1,0))</f>
        <v>43119</v>
      </c>
      <c r="I301" s="3" t="str">
        <f>INDEX(Orders!$A$1:$G$501,MATCH($A301,Orders!$A$1:$A$501,0),MATCH(I$1,Orders!$A$1:$G$1,0))</f>
        <v>Tejeswini</v>
      </c>
      <c r="J301" s="3" t="str">
        <f>INDEX(Orders!$A$1:$G$501,MATCH($A301,Orders!$A$1:$A$501,0),MATCH(J$1,Orders!$A$1:$G$1,0))</f>
        <v>Maharashtra</v>
      </c>
      <c r="K301" s="3" t="str">
        <f>INDEX(Orders!$A$1:$G$501,MATCH($A301,Orders!$A$1:$A$501,0),MATCH(K$1,Orders!$A$1:$G$1,0))</f>
        <v>Pune</v>
      </c>
      <c r="L301" s="1" t="str">
        <f t="shared" si="4"/>
        <v>Jan</v>
      </c>
      <c r="M301" s="8">
        <f>IF(Sales[[#This Row],[Profit]]&gt;0,Sales[[#This Row],[Profit]],0)</f>
        <v>62</v>
      </c>
      <c r="N301" s="8">
        <f>IF(Sales[[#This Row],[Profit]]&lt;0,Sales[[#This Row],[Profit]],0)</f>
        <v>0</v>
      </c>
    </row>
    <row r="302" spans="1:14" x14ac:dyDescent="0.3">
      <c r="A302" t="s">
        <v>244</v>
      </c>
      <c r="B302" s="6">
        <v>311</v>
      </c>
      <c r="C302" s="6">
        <v>72</v>
      </c>
      <c r="D302">
        <v>2</v>
      </c>
      <c r="E302" t="s">
        <v>12</v>
      </c>
      <c r="F302" t="s">
        <v>16</v>
      </c>
      <c r="G302" t="s">
        <v>10</v>
      </c>
      <c r="H302" s="3">
        <f>INDEX(Orders!$A$1:$G$501,MATCH($A302,Orders!$A$1:$A$501,0),MATCH(H$1,Orders!$A$1:$G$1,0))</f>
        <v>43345</v>
      </c>
      <c r="I302" s="3" t="str">
        <f>INDEX(Orders!$A$1:$G$501,MATCH($A302,Orders!$A$1:$A$501,0),MATCH(I$1,Orders!$A$1:$G$1,0))</f>
        <v>Shubham</v>
      </c>
      <c r="J302" s="3" t="str">
        <f>INDEX(Orders!$A$1:$G$501,MATCH($A302,Orders!$A$1:$A$501,0),MATCH(J$1,Orders!$A$1:$G$1,0))</f>
        <v>Jammu and Kashmir</v>
      </c>
      <c r="K302" s="3" t="str">
        <f>INDEX(Orders!$A$1:$G$501,MATCH($A302,Orders!$A$1:$A$501,0),MATCH(K$1,Orders!$A$1:$G$1,0))</f>
        <v>Kashmir</v>
      </c>
      <c r="L302" s="1" t="str">
        <f t="shared" si="4"/>
        <v>Sep</v>
      </c>
      <c r="M302" s="8">
        <f>IF(Sales[[#This Row],[Profit]]&gt;0,Sales[[#This Row],[Profit]],0)</f>
        <v>72</v>
      </c>
      <c r="N302" s="8">
        <f>IF(Sales[[#This Row],[Profit]]&lt;0,Sales[[#This Row],[Profit]],0)</f>
        <v>0</v>
      </c>
    </row>
    <row r="303" spans="1:14" x14ac:dyDescent="0.3">
      <c r="A303" t="s">
        <v>245</v>
      </c>
      <c r="B303" s="6">
        <v>11</v>
      </c>
      <c r="C303" s="6">
        <v>5</v>
      </c>
      <c r="D303">
        <v>2</v>
      </c>
      <c r="E303" t="s">
        <v>23</v>
      </c>
      <c r="F303" t="s">
        <v>30</v>
      </c>
      <c r="G303" t="s">
        <v>28</v>
      </c>
      <c r="H303" s="3">
        <f>INDEX(Orders!$A$1:$G$501,MATCH($A303,Orders!$A$1:$A$501,0),MATCH(H$1,Orders!$A$1:$G$1,0))</f>
        <v>43185</v>
      </c>
      <c r="I303" s="3" t="str">
        <f>INDEX(Orders!$A$1:$G$501,MATCH($A303,Orders!$A$1:$A$501,0),MATCH(I$1,Orders!$A$1:$G$1,0))</f>
        <v>Bhavna</v>
      </c>
      <c r="J303" s="3" t="str">
        <f>INDEX(Orders!$A$1:$G$501,MATCH($A303,Orders!$A$1:$A$501,0),MATCH(J$1,Orders!$A$1:$G$1,0))</f>
        <v>Sikkim</v>
      </c>
      <c r="K303" s="3" t="str">
        <f>INDEX(Orders!$A$1:$G$501,MATCH($A303,Orders!$A$1:$A$501,0),MATCH(K$1,Orders!$A$1:$G$1,0))</f>
        <v>Gangtok</v>
      </c>
      <c r="L303" s="1" t="str">
        <f t="shared" si="4"/>
        <v>Mar</v>
      </c>
      <c r="M303" s="8">
        <f>IF(Sales[[#This Row],[Profit]]&gt;0,Sales[[#This Row],[Profit]],0)</f>
        <v>5</v>
      </c>
      <c r="N303" s="8">
        <f>IF(Sales[[#This Row],[Profit]]&lt;0,Sales[[#This Row],[Profit]],0)</f>
        <v>0</v>
      </c>
    </row>
    <row r="304" spans="1:14" x14ac:dyDescent="0.3">
      <c r="A304" t="s">
        <v>221</v>
      </c>
      <c r="B304" s="6">
        <v>37</v>
      </c>
      <c r="C304" s="6">
        <v>-5</v>
      </c>
      <c r="D304">
        <v>3</v>
      </c>
      <c r="E304" t="s">
        <v>23</v>
      </c>
      <c r="F304" t="s">
        <v>81</v>
      </c>
      <c r="G304" t="s">
        <v>82</v>
      </c>
      <c r="H304" s="3">
        <f>INDEX(Orders!$A$1:$G$501,MATCH($A304,Orders!$A$1:$A$501,0),MATCH(H$1,Orders!$A$1:$G$1,0))</f>
        <v>43248</v>
      </c>
      <c r="I304" s="3" t="str">
        <f>INDEX(Orders!$A$1:$G$501,MATCH($A304,Orders!$A$1:$A$501,0),MATCH(I$1,Orders!$A$1:$G$1,0))</f>
        <v>Arsheen</v>
      </c>
      <c r="J304" s="3" t="str">
        <f>INDEX(Orders!$A$1:$G$501,MATCH($A304,Orders!$A$1:$A$501,0),MATCH(J$1,Orders!$A$1:$G$1,0))</f>
        <v>Gujarat</v>
      </c>
      <c r="K304" s="3" t="str">
        <f>INDEX(Orders!$A$1:$G$501,MATCH($A304,Orders!$A$1:$A$501,0),MATCH(K$1,Orders!$A$1:$G$1,0))</f>
        <v>Ahmedabad</v>
      </c>
      <c r="L304" s="1" t="str">
        <f t="shared" si="4"/>
        <v>May</v>
      </c>
      <c r="M304" s="8">
        <f>IF(Sales[[#This Row],[Profit]]&gt;0,Sales[[#This Row],[Profit]],0)</f>
        <v>0</v>
      </c>
      <c r="N304" s="8">
        <f>IF(Sales[[#This Row],[Profit]]&lt;0,Sales[[#This Row],[Profit]],0)</f>
        <v>-5</v>
      </c>
    </row>
    <row r="305" spans="1:14" x14ac:dyDescent="0.3">
      <c r="A305" t="s">
        <v>246</v>
      </c>
      <c r="B305" s="6">
        <v>444</v>
      </c>
      <c r="C305" s="6">
        <v>-200</v>
      </c>
      <c r="D305">
        <v>4</v>
      </c>
      <c r="E305" t="s">
        <v>8</v>
      </c>
      <c r="F305" t="s">
        <v>21</v>
      </c>
      <c r="G305" t="s">
        <v>14</v>
      </c>
      <c r="H305" s="3">
        <f>INDEX(Orders!$A$1:$G$501,MATCH($A305,Orders!$A$1:$A$501,0),MATCH(H$1,Orders!$A$1:$G$1,0))</f>
        <v>43240</v>
      </c>
      <c r="I305" s="3" t="str">
        <f>INDEX(Orders!$A$1:$G$501,MATCH($A305,Orders!$A$1:$A$501,0),MATCH(I$1,Orders!$A$1:$G$1,0))</f>
        <v>Pratyusmita</v>
      </c>
      <c r="J305" s="3" t="str">
        <f>INDEX(Orders!$A$1:$G$501,MATCH($A305,Orders!$A$1:$A$501,0),MATCH(J$1,Orders!$A$1:$G$1,0))</f>
        <v>Bihar</v>
      </c>
      <c r="K305" s="3" t="str">
        <f>INDEX(Orders!$A$1:$G$501,MATCH($A305,Orders!$A$1:$A$501,0),MATCH(K$1,Orders!$A$1:$G$1,0))</f>
        <v>Patna</v>
      </c>
      <c r="L305" s="1" t="str">
        <f t="shared" si="4"/>
        <v>May</v>
      </c>
      <c r="M305" s="8">
        <f>IF(Sales[[#This Row],[Profit]]&gt;0,Sales[[#This Row],[Profit]],0)</f>
        <v>0</v>
      </c>
      <c r="N305" s="8">
        <f>IF(Sales[[#This Row],[Profit]]&lt;0,Sales[[#This Row],[Profit]],0)</f>
        <v>-200</v>
      </c>
    </row>
    <row r="306" spans="1:14" x14ac:dyDescent="0.3">
      <c r="A306" t="s">
        <v>247</v>
      </c>
      <c r="B306" s="6">
        <v>434</v>
      </c>
      <c r="C306" s="6">
        <v>26</v>
      </c>
      <c r="D306">
        <v>11</v>
      </c>
      <c r="E306" t="s">
        <v>23</v>
      </c>
      <c r="F306" t="s">
        <v>142</v>
      </c>
      <c r="G306" t="s">
        <v>19</v>
      </c>
      <c r="H306" s="3">
        <f>INDEX(Orders!$A$1:$G$501,MATCH($A306,Orders!$A$1:$A$501,0),MATCH(H$1,Orders!$A$1:$G$1,0))</f>
        <v>43218</v>
      </c>
      <c r="I306" s="3" t="str">
        <f>INDEX(Orders!$A$1:$G$501,MATCH($A306,Orders!$A$1:$A$501,0),MATCH(I$1,Orders!$A$1:$G$1,0))</f>
        <v>Ajay</v>
      </c>
      <c r="J306" s="3" t="str">
        <f>INDEX(Orders!$A$1:$G$501,MATCH($A306,Orders!$A$1:$A$501,0),MATCH(J$1,Orders!$A$1:$G$1,0))</f>
        <v>Karnataka</v>
      </c>
      <c r="K306" s="3" t="str">
        <f>INDEX(Orders!$A$1:$G$501,MATCH($A306,Orders!$A$1:$A$501,0),MATCH(K$1,Orders!$A$1:$G$1,0))</f>
        <v>Bangalore</v>
      </c>
      <c r="L306" s="1" t="str">
        <f t="shared" si="4"/>
        <v>Apr</v>
      </c>
      <c r="M306" s="8">
        <f>IF(Sales[[#This Row],[Profit]]&gt;0,Sales[[#This Row],[Profit]],0)</f>
        <v>26</v>
      </c>
      <c r="N306" s="8">
        <f>IF(Sales[[#This Row],[Profit]]&lt;0,Sales[[#This Row],[Profit]],0)</f>
        <v>0</v>
      </c>
    </row>
    <row r="307" spans="1:14" x14ac:dyDescent="0.3">
      <c r="A307" t="s">
        <v>248</v>
      </c>
      <c r="B307" s="6">
        <v>299</v>
      </c>
      <c r="C307" s="6">
        <v>0</v>
      </c>
      <c r="D307">
        <v>6</v>
      </c>
      <c r="E307" t="s">
        <v>23</v>
      </c>
      <c r="F307" t="s">
        <v>57</v>
      </c>
      <c r="G307" t="s">
        <v>10</v>
      </c>
      <c r="H307" s="3">
        <f>INDEX(Orders!$A$1:$G$501,MATCH($A307,Orders!$A$1:$A$501,0),MATCH(H$1,Orders!$A$1:$G$1,0))</f>
        <v>43131</v>
      </c>
      <c r="I307" s="3" t="str">
        <f>INDEX(Orders!$A$1:$G$501,MATCH($A307,Orders!$A$1:$A$501,0),MATCH(I$1,Orders!$A$1:$G$1,0))</f>
        <v>Manjiri</v>
      </c>
      <c r="J307" s="3" t="str">
        <f>INDEX(Orders!$A$1:$G$501,MATCH($A307,Orders!$A$1:$A$501,0),MATCH(J$1,Orders!$A$1:$G$1,0))</f>
        <v>Delhi</v>
      </c>
      <c r="K307" s="3" t="str">
        <f>INDEX(Orders!$A$1:$G$501,MATCH($A307,Orders!$A$1:$A$501,0),MATCH(K$1,Orders!$A$1:$G$1,0))</f>
        <v>Delhi</v>
      </c>
      <c r="L307" s="1" t="str">
        <f t="shared" si="4"/>
        <v>Jan</v>
      </c>
      <c r="M307" s="8">
        <f>IF(Sales[[#This Row],[Profit]]&gt;0,Sales[[#This Row],[Profit]],0)</f>
        <v>0</v>
      </c>
      <c r="N307" s="8">
        <f>IF(Sales[[#This Row],[Profit]]&lt;0,Sales[[#This Row],[Profit]],0)</f>
        <v>0</v>
      </c>
    </row>
    <row r="308" spans="1:14" x14ac:dyDescent="0.3">
      <c r="A308" t="s">
        <v>134</v>
      </c>
      <c r="B308" s="6">
        <v>37</v>
      </c>
      <c r="C308" s="6">
        <v>17</v>
      </c>
      <c r="D308">
        <v>3</v>
      </c>
      <c r="E308" t="s">
        <v>23</v>
      </c>
      <c r="F308" t="s">
        <v>30</v>
      </c>
      <c r="G308" t="s">
        <v>82</v>
      </c>
      <c r="H308" s="3">
        <f>INDEX(Orders!$A$1:$G$501,MATCH($A308,Orders!$A$1:$A$501,0),MATCH(H$1,Orders!$A$1:$G$1,0))</f>
        <v>43385</v>
      </c>
      <c r="I308" s="3" t="str">
        <f>INDEX(Orders!$A$1:$G$501,MATCH($A308,Orders!$A$1:$A$501,0),MATCH(I$1,Orders!$A$1:$G$1,0))</f>
        <v>Amlan</v>
      </c>
      <c r="J308" s="3" t="str">
        <f>INDEX(Orders!$A$1:$G$501,MATCH($A308,Orders!$A$1:$A$501,0),MATCH(J$1,Orders!$A$1:$G$1,0))</f>
        <v>Madhya Pradesh</v>
      </c>
      <c r="K308" s="3" t="str">
        <f>INDEX(Orders!$A$1:$G$501,MATCH($A308,Orders!$A$1:$A$501,0),MATCH(K$1,Orders!$A$1:$G$1,0))</f>
        <v>Indore</v>
      </c>
      <c r="L308" s="1" t="str">
        <f t="shared" si="4"/>
        <v>Oct</v>
      </c>
      <c r="M308" s="8">
        <f>IF(Sales[[#This Row],[Profit]]&gt;0,Sales[[#This Row],[Profit]],0)</f>
        <v>17</v>
      </c>
      <c r="N308" s="8">
        <f>IF(Sales[[#This Row],[Profit]]&lt;0,Sales[[#This Row],[Profit]],0)</f>
        <v>0</v>
      </c>
    </row>
    <row r="309" spans="1:14" x14ac:dyDescent="0.3">
      <c r="A309" t="s">
        <v>249</v>
      </c>
      <c r="B309" s="6">
        <v>299</v>
      </c>
      <c r="C309" s="6">
        <v>113</v>
      </c>
      <c r="D309">
        <v>2</v>
      </c>
      <c r="E309" t="s">
        <v>12</v>
      </c>
      <c r="F309" t="s">
        <v>16</v>
      </c>
      <c r="G309" t="s">
        <v>10</v>
      </c>
      <c r="H309" s="3">
        <f>INDEX(Orders!$A$1:$G$501,MATCH($A309,Orders!$A$1:$A$501,0),MATCH(H$1,Orders!$A$1:$G$1,0))</f>
        <v>43140</v>
      </c>
      <c r="I309" s="3" t="str">
        <f>INDEX(Orders!$A$1:$G$501,MATCH($A309,Orders!$A$1:$A$501,0),MATCH(I$1,Orders!$A$1:$G$1,0))</f>
        <v>Sakshi</v>
      </c>
      <c r="J309" s="3" t="str">
        <f>INDEX(Orders!$A$1:$G$501,MATCH($A309,Orders!$A$1:$A$501,0),MATCH(J$1,Orders!$A$1:$G$1,0))</f>
        <v>Madhya Pradesh</v>
      </c>
      <c r="K309" s="3" t="str">
        <f>INDEX(Orders!$A$1:$G$501,MATCH($A309,Orders!$A$1:$A$501,0),MATCH(K$1,Orders!$A$1:$G$1,0))</f>
        <v>Indore</v>
      </c>
      <c r="L309" s="1" t="str">
        <f t="shared" si="4"/>
        <v>Feb</v>
      </c>
      <c r="M309" s="8">
        <f>IF(Sales[[#This Row],[Profit]]&gt;0,Sales[[#This Row],[Profit]],0)</f>
        <v>113</v>
      </c>
      <c r="N309" s="8">
        <f>IF(Sales[[#This Row],[Profit]]&lt;0,Sales[[#This Row],[Profit]],0)</f>
        <v>0</v>
      </c>
    </row>
    <row r="310" spans="1:14" x14ac:dyDescent="0.3">
      <c r="A310" t="s">
        <v>250</v>
      </c>
      <c r="B310" s="6">
        <v>298</v>
      </c>
      <c r="C310" s="6">
        <v>74</v>
      </c>
      <c r="D310">
        <v>2</v>
      </c>
      <c r="E310" t="s">
        <v>12</v>
      </c>
      <c r="F310" t="s">
        <v>16</v>
      </c>
      <c r="G310" t="s">
        <v>10</v>
      </c>
      <c r="H310" s="3">
        <f>INDEX(Orders!$A$1:$G$501,MATCH($A310,Orders!$A$1:$A$501,0),MATCH(H$1,Orders!$A$1:$G$1,0))</f>
        <v>43404</v>
      </c>
      <c r="I310" s="3" t="str">
        <f>INDEX(Orders!$A$1:$G$501,MATCH($A310,Orders!$A$1:$A$501,0),MATCH(I$1,Orders!$A$1:$G$1,0))</f>
        <v>Sneha</v>
      </c>
      <c r="J310" s="3" t="str">
        <f>INDEX(Orders!$A$1:$G$501,MATCH($A310,Orders!$A$1:$A$501,0),MATCH(J$1,Orders!$A$1:$G$1,0))</f>
        <v>Karnataka</v>
      </c>
      <c r="K310" s="3" t="str">
        <f>INDEX(Orders!$A$1:$G$501,MATCH($A310,Orders!$A$1:$A$501,0),MATCH(K$1,Orders!$A$1:$G$1,0))</f>
        <v>Bangalore</v>
      </c>
      <c r="L310" s="1" t="str">
        <f t="shared" si="4"/>
        <v>Oct</v>
      </c>
      <c r="M310" s="8">
        <f>IF(Sales[[#This Row],[Profit]]&gt;0,Sales[[#This Row],[Profit]],0)</f>
        <v>74</v>
      </c>
      <c r="N310" s="8">
        <f>IF(Sales[[#This Row],[Profit]]&lt;0,Sales[[#This Row],[Profit]],0)</f>
        <v>0</v>
      </c>
    </row>
    <row r="311" spans="1:14" x14ac:dyDescent="0.3">
      <c r="A311" t="s">
        <v>251</v>
      </c>
      <c r="B311" s="6">
        <v>94</v>
      </c>
      <c r="C311" s="6">
        <v>7</v>
      </c>
      <c r="D311">
        <v>7</v>
      </c>
      <c r="E311" t="s">
        <v>23</v>
      </c>
      <c r="F311" t="s">
        <v>63</v>
      </c>
      <c r="G311" t="s">
        <v>28</v>
      </c>
      <c r="H311" s="3">
        <f>INDEX(Orders!$A$1:$G$501,MATCH($A311,Orders!$A$1:$A$501,0),MATCH(H$1,Orders!$A$1:$G$1,0))</f>
        <v>43170</v>
      </c>
      <c r="I311" s="3" t="str">
        <f>INDEX(Orders!$A$1:$G$501,MATCH($A311,Orders!$A$1:$A$501,0),MATCH(I$1,Orders!$A$1:$G$1,0))</f>
        <v>Soodesh</v>
      </c>
      <c r="J311" s="3" t="str">
        <f>INDEX(Orders!$A$1:$G$501,MATCH($A311,Orders!$A$1:$A$501,0),MATCH(J$1,Orders!$A$1:$G$1,0))</f>
        <v>Punjab</v>
      </c>
      <c r="K311" s="3" t="str">
        <f>INDEX(Orders!$A$1:$G$501,MATCH($A311,Orders!$A$1:$A$501,0),MATCH(K$1,Orders!$A$1:$G$1,0))</f>
        <v>Chandigarh</v>
      </c>
      <c r="L311" s="1" t="str">
        <f t="shared" si="4"/>
        <v>Mar</v>
      </c>
      <c r="M311" s="8">
        <f>IF(Sales[[#This Row],[Profit]]&gt;0,Sales[[#This Row],[Profit]],0)</f>
        <v>7</v>
      </c>
      <c r="N311" s="8">
        <f>IF(Sales[[#This Row],[Profit]]&lt;0,Sales[[#This Row],[Profit]],0)</f>
        <v>0</v>
      </c>
    </row>
    <row r="312" spans="1:14" x14ac:dyDescent="0.3">
      <c r="A312" t="s">
        <v>252</v>
      </c>
      <c r="B312" s="6">
        <v>296</v>
      </c>
      <c r="C312" s="6">
        <v>225</v>
      </c>
      <c r="D312">
        <v>11</v>
      </c>
      <c r="E312" t="s">
        <v>23</v>
      </c>
      <c r="F312" t="s">
        <v>26</v>
      </c>
      <c r="G312" t="s">
        <v>10</v>
      </c>
      <c r="H312" s="3">
        <f>INDEX(Orders!$A$1:$G$501,MATCH($A312,Orders!$A$1:$A$501,0),MATCH(H$1,Orders!$A$1:$G$1,0))</f>
        <v>43351</v>
      </c>
      <c r="I312" s="3" t="str">
        <f>INDEX(Orders!$A$1:$G$501,MATCH($A312,Orders!$A$1:$A$501,0),MATCH(I$1,Orders!$A$1:$G$1,0))</f>
        <v>Kartik</v>
      </c>
      <c r="J312" s="3" t="str">
        <f>INDEX(Orders!$A$1:$G$501,MATCH($A312,Orders!$A$1:$A$501,0),MATCH(J$1,Orders!$A$1:$G$1,0))</f>
        <v>Gujarat</v>
      </c>
      <c r="K312" s="3" t="str">
        <f>INDEX(Orders!$A$1:$G$501,MATCH($A312,Orders!$A$1:$A$501,0),MATCH(K$1,Orders!$A$1:$G$1,0))</f>
        <v>Ahmedabad</v>
      </c>
      <c r="L312" s="1" t="str">
        <f t="shared" si="4"/>
        <v>Sep</v>
      </c>
      <c r="M312" s="8">
        <f>IF(Sales[[#This Row],[Profit]]&gt;0,Sales[[#This Row],[Profit]],0)</f>
        <v>225</v>
      </c>
      <c r="N312" s="8">
        <f>IF(Sales[[#This Row],[Profit]]&lt;0,Sales[[#This Row],[Profit]],0)</f>
        <v>0</v>
      </c>
    </row>
    <row r="313" spans="1:14" x14ac:dyDescent="0.3">
      <c r="A313" t="s">
        <v>253</v>
      </c>
      <c r="B313" s="6">
        <v>37</v>
      </c>
      <c r="C313" s="6">
        <v>17</v>
      </c>
      <c r="D313">
        <v>3</v>
      </c>
      <c r="E313" t="s">
        <v>23</v>
      </c>
      <c r="F313" t="s">
        <v>30</v>
      </c>
      <c r="G313" t="s">
        <v>82</v>
      </c>
      <c r="H313" s="3">
        <f>INDEX(Orders!$A$1:$G$501,MATCH($A313,Orders!$A$1:$A$501,0),MATCH(H$1,Orders!$A$1:$G$1,0))</f>
        <v>43180</v>
      </c>
      <c r="I313" s="3" t="str">
        <f>INDEX(Orders!$A$1:$G$501,MATCH($A313,Orders!$A$1:$A$501,0),MATCH(I$1,Orders!$A$1:$G$1,0))</f>
        <v>Pournamasi</v>
      </c>
      <c r="J313" s="3" t="str">
        <f>INDEX(Orders!$A$1:$G$501,MATCH($A313,Orders!$A$1:$A$501,0),MATCH(J$1,Orders!$A$1:$G$1,0))</f>
        <v>Madhya Pradesh</v>
      </c>
      <c r="K313" s="3" t="str">
        <f>INDEX(Orders!$A$1:$G$501,MATCH($A313,Orders!$A$1:$A$501,0),MATCH(K$1,Orders!$A$1:$G$1,0))</f>
        <v>Indore</v>
      </c>
      <c r="L313" s="1" t="str">
        <f t="shared" si="4"/>
        <v>Mar</v>
      </c>
      <c r="M313" s="8">
        <f>IF(Sales[[#This Row],[Profit]]&gt;0,Sales[[#This Row],[Profit]],0)</f>
        <v>17</v>
      </c>
      <c r="N313" s="8">
        <f>IF(Sales[[#This Row],[Profit]]&lt;0,Sales[[#This Row],[Profit]],0)</f>
        <v>0</v>
      </c>
    </row>
    <row r="314" spans="1:14" x14ac:dyDescent="0.3">
      <c r="A314" t="s">
        <v>254</v>
      </c>
      <c r="B314" s="6">
        <v>291</v>
      </c>
      <c r="C314" s="6">
        <v>93</v>
      </c>
      <c r="D314">
        <v>2</v>
      </c>
      <c r="E314" t="s">
        <v>8</v>
      </c>
      <c r="F314" t="s">
        <v>18</v>
      </c>
      <c r="G314" t="s">
        <v>10</v>
      </c>
      <c r="H314" s="3">
        <f>INDEX(Orders!$A$1:$G$501,MATCH($A314,Orders!$A$1:$A$501,0),MATCH(H$1,Orders!$A$1:$G$1,0))</f>
        <v>43152</v>
      </c>
      <c r="I314" s="3" t="str">
        <f>INDEX(Orders!$A$1:$G$501,MATCH($A314,Orders!$A$1:$A$501,0),MATCH(I$1,Orders!$A$1:$G$1,0))</f>
        <v>Sarita</v>
      </c>
      <c r="J314" s="3" t="str">
        <f>INDEX(Orders!$A$1:$G$501,MATCH($A314,Orders!$A$1:$A$501,0),MATCH(J$1,Orders!$A$1:$G$1,0))</f>
        <v>Maharashtra</v>
      </c>
      <c r="K314" s="3" t="str">
        <f>INDEX(Orders!$A$1:$G$501,MATCH($A314,Orders!$A$1:$A$501,0),MATCH(K$1,Orders!$A$1:$G$1,0))</f>
        <v>Pune</v>
      </c>
      <c r="L314" s="1" t="str">
        <f t="shared" si="4"/>
        <v>Feb</v>
      </c>
      <c r="M314" s="8">
        <f>IF(Sales[[#This Row],[Profit]]&gt;0,Sales[[#This Row],[Profit]],0)</f>
        <v>93</v>
      </c>
      <c r="N314" s="8">
        <f>IF(Sales[[#This Row],[Profit]]&lt;0,Sales[[#This Row],[Profit]],0)</f>
        <v>0</v>
      </c>
    </row>
    <row r="315" spans="1:14" x14ac:dyDescent="0.3">
      <c r="A315" t="s">
        <v>215</v>
      </c>
      <c r="B315" s="6">
        <v>327</v>
      </c>
      <c r="C315" s="6">
        <v>-39</v>
      </c>
      <c r="D315">
        <v>1</v>
      </c>
      <c r="E315" t="s">
        <v>8</v>
      </c>
      <c r="F315" t="s">
        <v>21</v>
      </c>
      <c r="G315" t="s">
        <v>10</v>
      </c>
      <c r="H315" s="3">
        <f>INDEX(Orders!$A$1:$G$501,MATCH($A315,Orders!$A$1:$A$501,0),MATCH(H$1,Orders!$A$1:$G$1,0))</f>
        <v>43165</v>
      </c>
      <c r="I315" s="3" t="str">
        <f>INDEX(Orders!$A$1:$G$501,MATCH($A315,Orders!$A$1:$A$501,0),MATCH(I$1,Orders!$A$1:$G$1,0))</f>
        <v>Bathina</v>
      </c>
      <c r="J315" s="3" t="str">
        <f>INDEX(Orders!$A$1:$G$501,MATCH($A315,Orders!$A$1:$A$501,0),MATCH(J$1,Orders!$A$1:$G$1,0))</f>
        <v>Karnataka</v>
      </c>
      <c r="K315" s="3" t="str">
        <f>INDEX(Orders!$A$1:$G$501,MATCH($A315,Orders!$A$1:$A$501,0),MATCH(K$1,Orders!$A$1:$G$1,0))</f>
        <v>Bangalore</v>
      </c>
      <c r="L315" s="1" t="str">
        <f t="shared" si="4"/>
        <v>Mar</v>
      </c>
      <c r="M315" s="8">
        <f>IF(Sales[[#This Row],[Profit]]&gt;0,Sales[[#This Row],[Profit]],0)</f>
        <v>0</v>
      </c>
      <c r="N315" s="8">
        <f>IF(Sales[[#This Row],[Profit]]&lt;0,Sales[[#This Row],[Profit]],0)</f>
        <v>-39</v>
      </c>
    </row>
    <row r="316" spans="1:14" x14ac:dyDescent="0.3">
      <c r="A316" t="s">
        <v>231</v>
      </c>
      <c r="B316" s="6">
        <v>291</v>
      </c>
      <c r="C316" s="6">
        <v>119</v>
      </c>
      <c r="D316">
        <v>11</v>
      </c>
      <c r="E316" t="s">
        <v>23</v>
      </c>
      <c r="F316" t="s">
        <v>26</v>
      </c>
      <c r="G316" t="s">
        <v>10</v>
      </c>
      <c r="H316" s="3">
        <f>INDEX(Orders!$A$1:$G$501,MATCH($A316,Orders!$A$1:$A$501,0),MATCH(H$1,Orders!$A$1:$G$1,0))</f>
        <v>43154</v>
      </c>
      <c r="I316" s="3" t="str">
        <f>INDEX(Orders!$A$1:$G$501,MATCH($A316,Orders!$A$1:$A$501,0),MATCH(I$1,Orders!$A$1:$G$1,0))</f>
        <v>Pinky</v>
      </c>
      <c r="J316" s="3" t="str">
        <f>INDEX(Orders!$A$1:$G$501,MATCH($A316,Orders!$A$1:$A$501,0),MATCH(J$1,Orders!$A$1:$G$1,0))</f>
        <v>Jammu and Kashmir</v>
      </c>
      <c r="K316" s="3" t="str">
        <f>INDEX(Orders!$A$1:$G$501,MATCH($A316,Orders!$A$1:$A$501,0),MATCH(K$1,Orders!$A$1:$G$1,0))</f>
        <v>Kashmir</v>
      </c>
      <c r="L316" s="1" t="str">
        <f t="shared" si="4"/>
        <v>Feb</v>
      </c>
      <c r="M316" s="8">
        <f>IF(Sales[[#This Row],[Profit]]&gt;0,Sales[[#This Row],[Profit]],0)</f>
        <v>119</v>
      </c>
      <c r="N316" s="8">
        <f>IF(Sales[[#This Row],[Profit]]&lt;0,Sales[[#This Row],[Profit]],0)</f>
        <v>0</v>
      </c>
    </row>
    <row r="317" spans="1:14" x14ac:dyDescent="0.3">
      <c r="A317" t="s">
        <v>191</v>
      </c>
      <c r="B317" s="6">
        <v>287</v>
      </c>
      <c r="C317" s="6">
        <v>-66</v>
      </c>
      <c r="D317">
        <v>6</v>
      </c>
      <c r="E317" t="s">
        <v>23</v>
      </c>
      <c r="F317" t="s">
        <v>32</v>
      </c>
      <c r="G317" t="s">
        <v>10</v>
      </c>
      <c r="H317" s="3">
        <f>INDEX(Orders!$A$1:$G$501,MATCH($A317,Orders!$A$1:$A$501,0),MATCH(H$1,Orders!$A$1:$G$1,0))</f>
        <v>43232</v>
      </c>
      <c r="I317" s="3" t="str">
        <f>INDEX(Orders!$A$1:$G$501,MATCH($A317,Orders!$A$1:$A$501,0),MATCH(I$1,Orders!$A$1:$G$1,0))</f>
        <v>Aman</v>
      </c>
      <c r="J317" s="3" t="str">
        <f>INDEX(Orders!$A$1:$G$501,MATCH($A317,Orders!$A$1:$A$501,0),MATCH(J$1,Orders!$A$1:$G$1,0))</f>
        <v>Maharashtra</v>
      </c>
      <c r="K317" s="3" t="str">
        <f>INDEX(Orders!$A$1:$G$501,MATCH($A317,Orders!$A$1:$A$501,0),MATCH(K$1,Orders!$A$1:$G$1,0))</f>
        <v>Mumbai</v>
      </c>
      <c r="L317" s="1" t="str">
        <f t="shared" si="4"/>
        <v>May</v>
      </c>
      <c r="M317" s="8">
        <f>IF(Sales[[#This Row],[Profit]]&gt;0,Sales[[#This Row],[Profit]],0)</f>
        <v>0</v>
      </c>
      <c r="N317" s="8">
        <f>IF(Sales[[#This Row],[Profit]]&lt;0,Sales[[#This Row],[Profit]],0)</f>
        <v>-66</v>
      </c>
    </row>
    <row r="318" spans="1:14" x14ac:dyDescent="0.3">
      <c r="A318" t="s">
        <v>255</v>
      </c>
      <c r="B318" s="6">
        <v>42</v>
      </c>
      <c r="C318" s="6">
        <v>15</v>
      </c>
      <c r="D318">
        <v>1</v>
      </c>
      <c r="E318" t="s">
        <v>8</v>
      </c>
      <c r="F318" t="s">
        <v>73</v>
      </c>
      <c r="G318" t="s">
        <v>28</v>
      </c>
      <c r="H318" s="3">
        <f>INDEX(Orders!$A$1:$G$501,MATCH($A318,Orders!$A$1:$A$501,0),MATCH(H$1,Orders!$A$1:$G$1,0))</f>
        <v>43102</v>
      </c>
      <c r="I318" s="3" t="str">
        <f>INDEX(Orders!$A$1:$G$501,MATCH($A318,Orders!$A$1:$A$501,0),MATCH(I$1,Orders!$A$1:$G$1,0))</f>
        <v>Anjali</v>
      </c>
      <c r="J318" s="3" t="str">
        <f>INDEX(Orders!$A$1:$G$501,MATCH($A318,Orders!$A$1:$A$501,0),MATCH(J$1,Orders!$A$1:$G$1,0))</f>
        <v>Delhi</v>
      </c>
      <c r="K318" s="3" t="str">
        <f>INDEX(Orders!$A$1:$G$501,MATCH($A318,Orders!$A$1:$A$501,0),MATCH(K$1,Orders!$A$1:$G$1,0))</f>
        <v>Delhi</v>
      </c>
      <c r="L318" s="1" t="str">
        <f t="shared" si="4"/>
        <v>Jan</v>
      </c>
      <c r="M318" s="8">
        <f>IF(Sales[[#This Row],[Profit]]&gt;0,Sales[[#This Row],[Profit]],0)</f>
        <v>15</v>
      </c>
      <c r="N318" s="8">
        <f>IF(Sales[[#This Row],[Profit]]&lt;0,Sales[[#This Row],[Profit]],0)</f>
        <v>0</v>
      </c>
    </row>
    <row r="319" spans="1:14" x14ac:dyDescent="0.3">
      <c r="A319" t="s">
        <v>212</v>
      </c>
      <c r="B319" s="6">
        <v>429</v>
      </c>
      <c r="C319" s="6">
        <v>61</v>
      </c>
      <c r="D319">
        <v>3</v>
      </c>
      <c r="E319" t="s">
        <v>8</v>
      </c>
      <c r="F319" t="s">
        <v>9</v>
      </c>
      <c r="G319" t="s">
        <v>19</v>
      </c>
      <c r="H319" s="3">
        <f>INDEX(Orders!$A$1:$G$501,MATCH($A319,Orders!$A$1:$A$501,0),MATCH(H$1,Orders!$A$1:$G$1,0))</f>
        <v>43145</v>
      </c>
      <c r="I319" s="3" t="str">
        <f>INDEX(Orders!$A$1:$G$501,MATCH($A319,Orders!$A$1:$A$501,0),MATCH(I$1,Orders!$A$1:$G$1,0))</f>
        <v>Hazel</v>
      </c>
      <c r="J319" s="3" t="str">
        <f>INDEX(Orders!$A$1:$G$501,MATCH($A319,Orders!$A$1:$A$501,0),MATCH(J$1,Orders!$A$1:$G$1,0))</f>
        <v>Karnataka</v>
      </c>
      <c r="K319" s="3" t="str">
        <f>INDEX(Orders!$A$1:$G$501,MATCH($A319,Orders!$A$1:$A$501,0),MATCH(K$1,Orders!$A$1:$G$1,0))</f>
        <v>Bangalore</v>
      </c>
      <c r="L319" s="1" t="str">
        <f t="shared" si="4"/>
        <v>Feb</v>
      </c>
      <c r="M319" s="8">
        <f>IF(Sales[[#This Row],[Profit]]&gt;0,Sales[[#This Row],[Profit]],0)</f>
        <v>61</v>
      </c>
      <c r="N319" s="8">
        <f>IF(Sales[[#This Row],[Profit]]&lt;0,Sales[[#This Row],[Profit]],0)</f>
        <v>0</v>
      </c>
    </row>
    <row r="320" spans="1:14" x14ac:dyDescent="0.3">
      <c r="A320" t="s">
        <v>256</v>
      </c>
      <c r="B320" s="6">
        <v>285</v>
      </c>
      <c r="C320" s="6">
        <v>128</v>
      </c>
      <c r="D320">
        <v>2</v>
      </c>
      <c r="E320" t="s">
        <v>8</v>
      </c>
      <c r="F320" t="s">
        <v>18</v>
      </c>
      <c r="G320" t="s">
        <v>10</v>
      </c>
      <c r="H320" s="3">
        <f>INDEX(Orders!$A$1:$G$501,MATCH($A320,Orders!$A$1:$A$501,0),MATCH(H$1,Orders!$A$1:$G$1,0))</f>
        <v>43375</v>
      </c>
      <c r="I320" s="3" t="str">
        <f>INDEX(Orders!$A$1:$G$501,MATCH($A320,Orders!$A$1:$A$501,0),MATCH(I$1,Orders!$A$1:$G$1,0))</f>
        <v>Komal</v>
      </c>
      <c r="J320" s="3" t="str">
        <f>INDEX(Orders!$A$1:$G$501,MATCH($A320,Orders!$A$1:$A$501,0),MATCH(J$1,Orders!$A$1:$G$1,0))</f>
        <v>Uttar Pradesh</v>
      </c>
      <c r="K320" s="3" t="str">
        <f>INDEX(Orders!$A$1:$G$501,MATCH($A320,Orders!$A$1:$A$501,0),MATCH(K$1,Orders!$A$1:$G$1,0))</f>
        <v>Lucknow</v>
      </c>
      <c r="L320" s="1" t="str">
        <f t="shared" si="4"/>
        <v>Oct</v>
      </c>
      <c r="M320" s="8">
        <f>IF(Sales[[#This Row],[Profit]]&gt;0,Sales[[#This Row],[Profit]],0)</f>
        <v>128</v>
      </c>
      <c r="N320" s="8">
        <f>IF(Sales[[#This Row],[Profit]]&lt;0,Sales[[#This Row],[Profit]],0)</f>
        <v>0</v>
      </c>
    </row>
    <row r="321" spans="1:14" x14ac:dyDescent="0.3">
      <c r="A321" t="s">
        <v>257</v>
      </c>
      <c r="B321" s="6">
        <v>277</v>
      </c>
      <c r="C321" s="6">
        <v>3</v>
      </c>
      <c r="D321">
        <v>1</v>
      </c>
      <c r="E321" t="s">
        <v>8</v>
      </c>
      <c r="F321" t="s">
        <v>9</v>
      </c>
      <c r="G321" t="s">
        <v>10</v>
      </c>
      <c r="H321" s="3">
        <f>INDEX(Orders!$A$1:$G$501,MATCH($A321,Orders!$A$1:$A$501,0),MATCH(H$1,Orders!$A$1:$G$1,0))</f>
        <v>43453</v>
      </c>
      <c r="I321" s="3" t="str">
        <f>INDEX(Orders!$A$1:$G$501,MATCH($A321,Orders!$A$1:$A$501,0),MATCH(I$1,Orders!$A$1:$G$1,0))</f>
        <v>Sukruta</v>
      </c>
      <c r="J321" s="3" t="str">
        <f>INDEX(Orders!$A$1:$G$501,MATCH($A321,Orders!$A$1:$A$501,0),MATCH(J$1,Orders!$A$1:$G$1,0))</f>
        <v>Punjab</v>
      </c>
      <c r="K321" s="3" t="str">
        <f>INDEX(Orders!$A$1:$G$501,MATCH($A321,Orders!$A$1:$A$501,0),MATCH(K$1,Orders!$A$1:$G$1,0))</f>
        <v>Amritsar</v>
      </c>
      <c r="L321" s="1" t="str">
        <f t="shared" si="4"/>
        <v>Dec</v>
      </c>
      <c r="M321" s="8">
        <f>IF(Sales[[#This Row],[Profit]]&gt;0,Sales[[#This Row],[Profit]],0)</f>
        <v>3</v>
      </c>
      <c r="N321" s="8">
        <f>IF(Sales[[#This Row],[Profit]]&lt;0,Sales[[#This Row],[Profit]],0)</f>
        <v>0</v>
      </c>
    </row>
    <row r="322" spans="1:14" x14ac:dyDescent="0.3">
      <c r="A322" t="s">
        <v>48</v>
      </c>
      <c r="B322" s="6">
        <v>274</v>
      </c>
      <c r="C322" s="6">
        <v>-7</v>
      </c>
      <c r="D322">
        <v>4</v>
      </c>
      <c r="E322" t="s">
        <v>8</v>
      </c>
      <c r="F322" t="s">
        <v>21</v>
      </c>
      <c r="G322" t="s">
        <v>10</v>
      </c>
      <c r="H322" s="3">
        <f>INDEX(Orders!$A$1:$G$501,MATCH($A322,Orders!$A$1:$A$501,0),MATCH(H$1,Orders!$A$1:$G$1,0))</f>
        <v>43170</v>
      </c>
      <c r="I322" s="3" t="str">
        <f>INDEX(Orders!$A$1:$G$501,MATCH($A322,Orders!$A$1:$A$501,0),MATCH(I$1,Orders!$A$1:$G$1,0))</f>
        <v>Snel</v>
      </c>
      <c r="J322" s="3" t="str">
        <f>INDEX(Orders!$A$1:$G$501,MATCH($A322,Orders!$A$1:$A$501,0),MATCH(J$1,Orders!$A$1:$G$1,0))</f>
        <v xml:space="preserve">Kerala </v>
      </c>
      <c r="K322" s="3" t="str">
        <f>INDEX(Orders!$A$1:$G$501,MATCH($A322,Orders!$A$1:$A$501,0),MATCH(K$1,Orders!$A$1:$G$1,0))</f>
        <v>Thiruvananthapuram</v>
      </c>
      <c r="L322" s="1" t="str">
        <f t="shared" ref="L322:L385" si="5">TEXT($H322,"mmm")</f>
        <v>Mar</v>
      </c>
      <c r="M322" s="8">
        <f>IF(Sales[[#This Row],[Profit]]&gt;0,Sales[[#This Row],[Profit]],0)</f>
        <v>0</v>
      </c>
      <c r="N322" s="8">
        <f>IF(Sales[[#This Row],[Profit]]&lt;0,Sales[[#This Row],[Profit]],0)</f>
        <v>-7</v>
      </c>
    </row>
    <row r="323" spans="1:14" x14ac:dyDescent="0.3">
      <c r="A323" t="s">
        <v>258</v>
      </c>
      <c r="B323" s="6">
        <v>273</v>
      </c>
      <c r="C323" s="6">
        <v>-87</v>
      </c>
      <c r="D323">
        <v>4</v>
      </c>
      <c r="E323" t="s">
        <v>8</v>
      </c>
      <c r="F323" t="s">
        <v>21</v>
      </c>
      <c r="G323" t="s">
        <v>10</v>
      </c>
      <c r="H323" s="3">
        <f>INDEX(Orders!$A$1:$G$501,MATCH($A323,Orders!$A$1:$A$501,0),MATCH(H$1,Orders!$A$1:$G$1,0))</f>
        <v>43105</v>
      </c>
      <c r="I323" s="3" t="str">
        <f>INDEX(Orders!$A$1:$G$501,MATCH($A323,Orders!$A$1:$A$501,0),MATCH(I$1,Orders!$A$1:$G$1,0))</f>
        <v>Yaanvi</v>
      </c>
      <c r="J323" s="3" t="str">
        <f>INDEX(Orders!$A$1:$G$501,MATCH($A323,Orders!$A$1:$A$501,0),MATCH(J$1,Orders!$A$1:$G$1,0))</f>
        <v>Madhya Pradesh</v>
      </c>
      <c r="K323" s="3" t="str">
        <f>INDEX(Orders!$A$1:$G$501,MATCH($A323,Orders!$A$1:$A$501,0),MATCH(K$1,Orders!$A$1:$G$1,0))</f>
        <v>Indore</v>
      </c>
      <c r="L323" s="1" t="str">
        <f t="shared" si="5"/>
        <v>Jan</v>
      </c>
      <c r="M323" s="8">
        <f>IF(Sales[[#This Row],[Profit]]&gt;0,Sales[[#This Row],[Profit]],0)</f>
        <v>0</v>
      </c>
      <c r="N323" s="8">
        <f>IF(Sales[[#This Row],[Profit]]&lt;0,Sales[[#This Row],[Profit]],0)</f>
        <v>-87</v>
      </c>
    </row>
    <row r="324" spans="1:14" x14ac:dyDescent="0.3">
      <c r="A324" t="s">
        <v>172</v>
      </c>
      <c r="B324" s="6">
        <v>269</v>
      </c>
      <c r="C324" s="6">
        <v>91</v>
      </c>
      <c r="D324">
        <v>1</v>
      </c>
      <c r="E324" t="s">
        <v>8</v>
      </c>
      <c r="F324" t="s">
        <v>9</v>
      </c>
      <c r="G324" t="s">
        <v>10</v>
      </c>
      <c r="H324" s="3">
        <f>INDEX(Orders!$A$1:$G$501,MATCH($A324,Orders!$A$1:$A$501,0),MATCH(H$1,Orders!$A$1:$G$1,0))</f>
        <v>43230</v>
      </c>
      <c r="I324" s="3" t="str">
        <f>INDEX(Orders!$A$1:$G$501,MATCH($A324,Orders!$A$1:$A$501,0),MATCH(I$1,Orders!$A$1:$G$1,0))</f>
        <v>Shivanshu</v>
      </c>
      <c r="J324" s="3" t="str">
        <f>INDEX(Orders!$A$1:$G$501,MATCH($A324,Orders!$A$1:$A$501,0),MATCH(J$1,Orders!$A$1:$G$1,0))</f>
        <v>Madhya Pradesh</v>
      </c>
      <c r="K324" s="3" t="str">
        <f>INDEX(Orders!$A$1:$G$501,MATCH($A324,Orders!$A$1:$A$501,0),MATCH(K$1,Orders!$A$1:$G$1,0))</f>
        <v>Indore</v>
      </c>
      <c r="L324" s="1" t="str">
        <f t="shared" si="5"/>
        <v>May</v>
      </c>
      <c r="M324" s="8">
        <f>IF(Sales[[#This Row],[Profit]]&gt;0,Sales[[#This Row],[Profit]],0)</f>
        <v>91</v>
      </c>
      <c r="N324" s="8">
        <f>IF(Sales[[#This Row],[Profit]]&lt;0,Sales[[#This Row],[Profit]],0)</f>
        <v>0</v>
      </c>
    </row>
    <row r="325" spans="1:14" x14ac:dyDescent="0.3">
      <c r="A325" t="s">
        <v>254</v>
      </c>
      <c r="B325" s="6">
        <v>11</v>
      </c>
      <c r="C325" s="6">
        <v>5</v>
      </c>
      <c r="D325">
        <v>1</v>
      </c>
      <c r="E325" t="s">
        <v>23</v>
      </c>
      <c r="F325" t="s">
        <v>43</v>
      </c>
      <c r="G325" t="s">
        <v>10</v>
      </c>
      <c r="H325" s="3">
        <f>INDEX(Orders!$A$1:$G$501,MATCH($A325,Orders!$A$1:$A$501,0),MATCH(H$1,Orders!$A$1:$G$1,0))</f>
        <v>43152</v>
      </c>
      <c r="I325" s="3" t="str">
        <f>INDEX(Orders!$A$1:$G$501,MATCH($A325,Orders!$A$1:$A$501,0),MATCH(I$1,Orders!$A$1:$G$1,0))</f>
        <v>Sarita</v>
      </c>
      <c r="J325" s="3" t="str">
        <f>INDEX(Orders!$A$1:$G$501,MATCH($A325,Orders!$A$1:$A$501,0),MATCH(J$1,Orders!$A$1:$G$1,0))</f>
        <v>Maharashtra</v>
      </c>
      <c r="K325" s="3" t="str">
        <f>INDEX(Orders!$A$1:$G$501,MATCH($A325,Orders!$A$1:$A$501,0),MATCH(K$1,Orders!$A$1:$G$1,0))</f>
        <v>Pune</v>
      </c>
      <c r="L325" s="1" t="str">
        <f t="shared" si="5"/>
        <v>Feb</v>
      </c>
      <c r="M325" s="8">
        <f>IF(Sales[[#This Row],[Profit]]&gt;0,Sales[[#This Row],[Profit]],0)</f>
        <v>5</v>
      </c>
      <c r="N325" s="8">
        <f>IF(Sales[[#This Row],[Profit]]&lt;0,Sales[[#This Row],[Profit]],0)</f>
        <v>0</v>
      </c>
    </row>
    <row r="326" spans="1:14" x14ac:dyDescent="0.3">
      <c r="A326" t="s">
        <v>15</v>
      </c>
      <c r="B326" s="6">
        <v>39</v>
      </c>
      <c r="C326" s="6">
        <v>2</v>
      </c>
      <c r="D326">
        <v>2</v>
      </c>
      <c r="E326" t="s">
        <v>23</v>
      </c>
      <c r="F326" t="s">
        <v>26</v>
      </c>
      <c r="G326" t="s">
        <v>82</v>
      </c>
      <c r="H326" s="3">
        <f>INDEX(Orders!$A$1:$G$501,MATCH($A326,Orders!$A$1:$A$501,0),MATCH(H$1,Orders!$A$1:$G$1,0))</f>
        <v>43116</v>
      </c>
      <c r="I326" s="3" t="str">
        <f>INDEX(Orders!$A$1:$G$501,MATCH($A326,Orders!$A$1:$A$501,0),MATCH(I$1,Orders!$A$1:$G$1,0))</f>
        <v>Shiva</v>
      </c>
      <c r="J326" s="3" t="str">
        <f>INDEX(Orders!$A$1:$G$501,MATCH($A326,Orders!$A$1:$A$501,0),MATCH(J$1,Orders!$A$1:$G$1,0))</f>
        <v>Maharashtra</v>
      </c>
      <c r="K326" s="3" t="str">
        <f>INDEX(Orders!$A$1:$G$501,MATCH($A326,Orders!$A$1:$A$501,0),MATCH(K$1,Orders!$A$1:$G$1,0))</f>
        <v>Pune</v>
      </c>
      <c r="L326" s="1" t="str">
        <f t="shared" si="5"/>
        <v>Jan</v>
      </c>
      <c r="M326" s="8">
        <f>IF(Sales[[#This Row],[Profit]]&gt;0,Sales[[#This Row],[Profit]],0)</f>
        <v>2</v>
      </c>
      <c r="N326" s="8">
        <f>IF(Sales[[#This Row],[Profit]]&lt;0,Sales[[#This Row],[Profit]],0)</f>
        <v>0</v>
      </c>
    </row>
    <row r="327" spans="1:14" x14ac:dyDescent="0.3">
      <c r="A327" t="s">
        <v>243</v>
      </c>
      <c r="B327" s="6">
        <v>264</v>
      </c>
      <c r="C327" s="6">
        <v>-26</v>
      </c>
      <c r="D327">
        <v>3</v>
      </c>
      <c r="E327" t="s">
        <v>23</v>
      </c>
      <c r="F327" t="s">
        <v>24</v>
      </c>
      <c r="G327" t="s">
        <v>10</v>
      </c>
      <c r="H327" s="3">
        <f>INDEX(Orders!$A$1:$G$501,MATCH($A327,Orders!$A$1:$A$501,0),MATCH(H$1,Orders!$A$1:$G$1,0))</f>
        <v>43187</v>
      </c>
      <c r="I327" s="3" t="str">
        <f>INDEX(Orders!$A$1:$G$501,MATCH($A327,Orders!$A$1:$A$501,0),MATCH(I$1,Orders!$A$1:$G$1,0))</f>
        <v>Atharv</v>
      </c>
      <c r="J327" s="3" t="str">
        <f>INDEX(Orders!$A$1:$G$501,MATCH($A327,Orders!$A$1:$A$501,0),MATCH(J$1,Orders!$A$1:$G$1,0))</f>
        <v>West Bengal</v>
      </c>
      <c r="K327" s="3" t="str">
        <f>INDEX(Orders!$A$1:$G$501,MATCH($A327,Orders!$A$1:$A$501,0),MATCH(K$1,Orders!$A$1:$G$1,0))</f>
        <v>Kolkata</v>
      </c>
      <c r="L327" s="1" t="str">
        <f t="shared" si="5"/>
        <v>Mar</v>
      </c>
      <c r="M327" s="8">
        <f>IF(Sales[[#This Row],[Profit]]&gt;0,Sales[[#This Row],[Profit]],0)</f>
        <v>0</v>
      </c>
      <c r="N327" s="8">
        <f>IF(Sales[[#This Row],[Profit]]&lt;0,Sales[[#This Row],[Profit]],0)</f>
        <v>-26</v>
      </c>
    </row>
    <row r="328" spans="1:14" x14ac:dyDescent="0.3">
      <c r="A328" t="s">
        <v>259</v>
      </c>
      <c r="B328" s="6">
        <v>40</v>
      </c>
      <c r="C328" s="6">
        <v>16</v>
      </c>
      <c r="D328">
        <v>3</v>
      </c>
      <c r="E328" t="s">
        <v>23</v>
      </c>
      <c r="F328" t="s">
        <v>30</v>
      </c>
      <c r="G328" t="s">
        <v>82</v>
      </c>
      <c r="H328" s="3">
        <f>INDEX(Orders!$A$1:$G$501,MATCH($A328,Orders!$A$1:$A$501,0),MATCH(H$1,Orders!$A$1:$G$1,0))</f>
        <v>43216</v>
      </c>
      <c r="I328" s="3" t="str">
        <f>INDEX(Orders!$A$1:$G$501,MATCH($A328,Orders!$A$1:$A$501,0),MATCH(I$1,Orders!$A$1:$G$1,0))</f>
        <v>Nidhi</v>
      </c>
      <c r="J328" s="3" t="str">
        <f>INDEX(Orders!$A$1:$G$501,MATCH($A328,Orders!$A$1:$A$501,0),MATCH(J$1,Orders!$A$1:$G$1,0))</f>
        <v>Nagaland</v>
      </c>
      <c r="K328" s="3" t="str">
        <f>INDEX(Orders!$A$1:$G$501,MATCH($A328,Orders!$A$1:$A$501,0),MATCH(K$1,Orders!$A$1:$G$1,0))</f>
        <v>Kohima</v>
      </c>
      <c r="L328" s="1" t="str">
        <f t="shared" si="5"/>
        <v>Apr</v>
      </c>
      <c r="M328" s="8">
        <f>IF(Sales[[#This Row],[Profit]]&gt;0,Sales[[#This Row],[Profit]],0)</f>
        <v>16</v>
      </c>
      <c r="N328" s="8">
        <f>IF(Sales[[#This Row],[Profit]]&lt;0,Sales[[#This Row],[Profit]],0)</f>
        <v>0</v>
      </c>
    </row>
    <row r="329" spans="1:14" x14ac:dyDescent="0.3">
      <c r="A329" t="s">
        <v>260</v>
      </c>
      <c r="B329" s="6">
        <v>41</v>
      </c>
      <c r="C329" s="6">
        <v>19</v>
      </c>
      <c r="D329">
        <v>2</v>
      </c>
      <c r="E329" t="s">
        <v>23</v>
      </c>
      <c r="F329" t="s">
        <v>81</v>
      </c>
      <c r="G329" t="s">
        <v>82</v>
      </c>
      <c r="H329" s="3">
        <f>INDEX(Orders!$A$1:$G$501,MATCH($A329,Orders!$A$1:$A$501,0),MATCH(H$1,Orders!$A$1:$G$1,0))</f>
        <v>43155</v>
      </c>
      <c r="I329" s="3" t="str">
        <f>INDEX(Orders!$A$1:$G$501,MATCH($A329,Orders!$A$1:$A$501,0),MATCH(I$1,Orders!$A$1:$G$1,0))</f>
        <v>Pooja</v>
      </c>
      <c r="J329" s="3" t="str">
        <f>INDEX(Orders!$A$1:$G$501,MATCH($A329,Orders!$A$1:$A$501,0),MATCH(J$1,Orders!$A$1:$G$1,0))</f>
        <v>Bihar</v>
      </c>
      <c r="K329" s="3" t="str">
        <f>INDEX(Orders!$A$1:$G$501,MATCH($A329,Orders!$A$1:$A$501,0),MATCH(K$1,Orders!$A$1:$G$1,0))</f>
        <v>Patna</v>
      </c>
      <c r="L329" s="1" t="str">
        <f t="shared" si="5"/>
        <v>Feb</v>
      </c>
      <c r="M329" s="8">
        <f>IF(Sales[[#This Row],[Profit]]&gt;0,Sales[[#This Row],[Profit]],0)</f>
        <v>19</v>
      </c>
      <c r="N329" s="8">
        <f>IF(Sales[[#This Row],[Profit]]&lt;0,Sales[[#This Row],[Profit]],0)</f>
        <v>0</v>
      </c>
    </row>
    <row r="330" spans="1:14" x14ac:dyDescent="0.3">
      <c r="A330" t="s">
        <v>222</v>
      </c>
      <c r="B330" s="6">
        <v>253</v>
      </c>
      <c r="C330" s="6">
        <v>-63</v>
      </c>
      <c r="D330">
        <v>2</v>
      </c>
      <c r="E330" t="s">
        <v>23</v>
      </c>
      <c r="F330" t="s">
        <v>26</v>
      </c>
      <c r="G330" t="s">
        <v>28</v>
      </c>
      <c r="H330" s="3">
        <f>INDEX(Orders!$A$1:$G$501,MATCH($A330,Orders!$A$1:$A$501,0),MATCH(H$1,Orders!$A$1:$G$1,0))</f>
        <v>43367</v>
      </c>
      <c r="I330" s="3" t="str">
        <f>INDEX(Orders!$A$1:$G$501,MATCH($A330,Orders!$A$1:$A$501,0),MATCH(I$1,Orders!$A$1:$G$1,0))</f>
        <v>Avish</v>
      </c>
      <c r="J330" s="3" t="str">
        <f>INDEX(Orders!$A$1:$G$501,MATCH($A330,Orders!$A$1:$A$501,0),MATCH(J$1,Orders!$A$1:$G$1,0))</f>
        <v xml:space="preserve">Kerala </v>
      </c>
      <c r="K330" s="3" t="str">
        <f>INDEX(Orders!$A$1:$G$501,MATCH($A330,Orders!$A$1:$A$501,0),MATCH(K$1,Orders!$A$1:$G$1,0))</f>
        <v>Thiruvananthapuram</v>
      </c>
      <c r="L330" s="1" t="str">
        <f t="shared" si="5"/>
        <v>Sep</v>
      </c>
      <c r="M330" s="8">
        <f>IF(Sales[[#This Row],[Profit]]&gt;0,Sales[[#This Row],[Profit]],0)</f>
        <v>0</v>
      </c>
      <c r="N330" s="8">
        <f>IF(Sales[[#This Row],[Profit]]&lt;0,Sales[[#This Row],[Profit]],0)</f>
        <v>-63</v>
      </c>
    </row>
    <row r="331" spans="1:14" x14ac:dyDescent="0.3">
      <c r="A331" t="s">
        <v>261</v>
      </c>
      <c r="B331" s="6">
        <v>406</v>
      </c>
      <c r="C331" s="6">
        <v>97</v>
      </c>
      <c r="D331">
        <v>7</v>
      </c>
      <c r="E331" t="s">
        <v>12</v>
      </c>
      <c r="F331" t="s">
        <v>13</v>
      </c>
      <c r="G331" t="s">
        <v>19</v>
      </c>
      <c r="H331" s="3">
        <f>INDEX(Orders!$A$1:$G$501,MATCH($A331,Orders!$A$1:$A$501,0),MATCH(H$1,Orders!$A$1:$G$1,0))</f>
        <v>43144</v>
      </c>
      <c r="I331" s="3" t="str">
        <f>INDEX(Orders!$A$1:$G$501,MATCH($A331,Orders!$A$1:$A$501,0),MATCH(I$1,Orders!$A$1:$G$1,0))</f>
        <v>Divsha</v>
      </c>
      <c r="J331" s="3" t="str">
        <f>INDEX(Orders!$A$1:$G$501,MATCH($A331,Orders!$A$1:$A$501,0),MATCH(J$1,Orders!$A$1:$G$1,0))</f>
        <v>Rajasthan</v>
      </c>
      <c r="K331" s="3" t="str">
        <f>INDEX(Orders!$A$1:$G$501,MATCH($A331,Orders!$A$1:$A$501,0),MATCH(K$1,Orders!$A$1:$G$1,0))</f>
        <v>Jaipur</v>
      </c>
      <c r="L331" s="1" t="str">
        <f t="shared" si="5"/>
        <v>Feb</v>
      </c>
      <c r="M331" s="8">
        <f>IF(Sales[[#This Row],[Profit]]&gt;0,Sales[[#This Row],[Profit]],0)</f>
        <v>97</v>
      </c>
      <c r="N331" s="8">
        <f>IF(Sales[[#This Row],[Profit]]&lt;0,Sales[[#This Row],[Profit]],0)</f>
        <v>0</v>
      </c>
    </row>
    <row r="332" spans="1:14" x14ac:dyDescent="0.3">
      <c r="A332" t="s">
        <v>262</v>
      </c>
      <c r="B332" s="6">
        <v>32</v>
      </c>
      <c r="C332" s="6">
        <v>7</v>
      </c>
      <c r="D332">
        <v>3</v>
      </c>
      <c r="E332" t="s">
        <v>23</v>
      </c>
      <c r="F332" t="s">
        <v>30</v>
      </c>
      <c r="G332" t="s">
        <v>10</v>
      </c>
      <c r="H332" s="3">
        <f>INDEX(Orders!$A$1:$G$501,MATCH($A332,Orders!$A$1:$A$501,0),MATCH(H$1,Orders!$A$1:$G$1,0))</f>
        <v>43326</v>
      </c>
      <c r="I332" s="3" t="str">
        <f>INDEX(Orders!$A$1:$G$501,MATCH($A332,Orders!$A$1:$A$501,0),MATCH(I$1,Orders!$A$1:$G$1,0))</f>
        <v>Nishant</v>
      </c>
      <c r="J332" s="3" t="str">
        <f>INDEX(Orders!$A$1:$G$501,MATCH($A332,Orders!$A$1:$A$501,0),MATCH(J$1,Orders!$A$1:$G$1,0))</f>
        <v>Maharashtra</v>
      </c>
      <c r="K332" s="3" t="str">
        <f>INDEX(Orders!$A$1:$G$501,MATCH($A332,Orders!$A$1:$A$501,0),MATCH(K$1,Orders!$A$1:$G$1,0))</f>
        <v>Mumbai</v>
      </c>
      <c r="L332" s="1" t="str">
        <f t="shared" si="5"/>
        <v>Aug</v>
      </c>
      <c r="M332" s="8">
        <f>IF(Sales[[#This Row],[Profit]]&gt;0,Sales[[#This Row],[Profit]],0)</f>
        <v>7</v>
      </c>
      <c r="N332" s="8">
        <f>IF(Sales[[#This Row],[Profit]]&lt;0,Sales[[#This Row],[Profit]],0)</f>
        <v>0</v>
      </c>
    </row>
    <row r="333" spans="1:14" x14ac:dyDescent="0.3">
      <c r="A333" t="s">
        <v>177</v>
      </c>
      <c r="B333" s="6">
        <v>260</v>
      </c>
      <c r="C333" s="6">
        <v>68</v>
      </c>
      <c r="D333">
        <v>2</v>
      </c>
      <c r="E333" t="s">
        <v>8</v>
      </c>
      <c r="F333" t="s">
        <v>18</v>
      </c>
      <c r="G333" t="s">
        <v>10</v>
      </c>
      <c r="H333" s="3">
        <f>INDEX(Orders!$A$1:$G$501,MATCH($A333,Orders!$A$1:$A$501,0),MATCH(H$1,Orders!$A$1:$G$1,0))</f>
        <v>43119</v>
      </c>
      <c r="I333" s="3" t="str">
        <f>INDEX(Orders!$A$1:$G$501,MATCH($A333,Orders!$A$1:$A$501,0),MATCH(I$1,Orders!$A$1:$G$1,0))</f>
        <v>Tejeswini</v>
      </c>
      <c r="J333" s="3" t="str">
        <f>INDEX(Orders!$A$1:$G$501,MATCH($A333,Orders!$A$1:$A$501,0),MATCH(J$1,Orders!$A$1:$G$1,0))</f>
        <v>Maharashtra</v>
      </c>
      <c r="K333" s="3" t="str">
        <f>INDEX(Orders!$A$1:$G$501,MATCH($A333,Orders!$A$1:$A$501,0),MATCH(K$1,Orders!$A$1:$G$1,0))</f>
        <v>Pune</v>
      </c>
      <c r="L333" s="1" t="str">
        <f t="shared" si="5"/>
        <v>Jan</v>
      </c>
      <c r="M333" s="8">
        <f>IF(Sales[[#This Row],[Profit]]&gt;0,Sales[[#This Row],[Profit]],0)</f>
        <v>68</v>
      </c>
      <c r="N333" s="8">
        <f>IF(Sales[[#This Row],[Profit]]&lt;0,Sales[[#This Row],[Profit]],0)</f>
        <v>0</v>
      </c>
    </row>
    <row r="334" spans="1:14" x14ac:dyDescent="0.3">
      <c r="A334" t="s">
        <v>263</v>
      </c>
      <c r="B334" s="6">
        <v>41</v>
      </c>
      <c r="C334" s="6">
        <v>19</v>
      </c>
      <c r="D334">
        <v>5</v>
      </c>
      <c r="E334" t="s">
        <v>23</v>
      </c>
      <c r="F334" t="s">
        <v>30</v>
      </c>
      <c r="G334" t="s">
        <v>82</v>
      </c>
      <c r="H334" s="3">
        <f>INDEX(Orders!$A$1:$G$501,MATCH($A334,Orders!$A$1:$A$501,0),MATCH(H$1,Orders!$A$1:$G$1,0))</f>
        <v>43150</v>
      </c>
      <c r="I334" s="3" t="str">
        <f>INDEX(Orders!$A$1:$G$501,MATCH($A334,Orders!$A$1:$A$501,0),MATCH(I$1,Orders!$A$1:$G$1,0))</f>
        <v>Bhavna</v>
      </c>
      <c r="J334" s="3" t="str">
        <f>INDEX(Orders!$A$1:$G$501,MATCH($A334,Orders!$A$1:$A$501,0),MATCH(J$1,Orders!$A$1:$G$1,0))</f>
        <v>Sikkim</v>
      </c>
      <c r="K334" s="3" t="str">
        <f>INDEX(Orders!$A$1:$G$501,MATCH($A334,Orders!$A$1:$A$501,0),MATCH(K$1,Orders!$A$1:$G$1,0))</f>
        <v>Gangtok</v>
      </c>
      <c r="L334" s="1" t="str">
        <f t="shared" si="5"/>
        <v>Feb</v>
      </c>
      <c r="M334" s="8">
        <f>IF(Sales[[#This Row],[Profit]]&gt;0,Sales[[#This Row],[Profit]],0)</f>
        <v>19</v>
      </c>
      <c r="N334" s="8">
        <f>IF(Sales[[#This Row],[Profit]]&lt;0,Sales[[#This Row],[Profit]],0)</f>
        <v>0</v>
      </c>
    </row>
    <row r="335" spans="1:14" x14ac:dyDescent="0.3">
      <c r="A335" t="s">
        <v>55</v>
      </c>
      <c r="B335" s="6">
        <v>401</v>
      </c>
      <c r="C335" s="6">
        <v>13</v>
      </c>
      <c r="D335">
        <v>6</v>
      </c>
      <c r="E335" t="s">
        <v>12</v>
      </c>
      <c r="F335" t="s">
        <v>13</v>
      </c>
      <c r="G335" t="s">
        <v>19</v>
      </c>
      <c r="H335" s="3">
        <f>INDEX(Orders!$A$1:$G$501,MATCH($A335,Orders!$A$1:$A$501,0),MATCH(H$1,Orders!$A$1:$G$1,0))</f>
        <v>43193</v>
      </c>
      <c r="I335" s="3" t="str">
        <f>INDEX(Orders!$A$1:$G$501,MATCH($A335,Orders!$A$1:$A$501,0),MATCH(I$1,Orders!$A$1:$G$1,0))</f>
        <v>Parth</v>
      </c>
      <c r="J335" s="3" t="str">
        <f>INDEX(Orders!$A$1:$G$501,MATCH($A335,Orders!$A$1:$A$501,0),MATCH(J$1,Orders!$A$1:$G$1,0))</f>
        <v>Maharashtra</v>
      </c>
      <c r="K335" s="3" t="str">
        <f>INDEX(Orders!$A$1:$G$501,MATCH($A335,Orders!$A$1:$A$501,0),MATCH(K$1,Orders!$A$1:$G$1,0))</f>
        <v>Pune</v>
      </c>
      <c r="L335" s="1" t="str">
        <f t="shared" si="5"/>
        <v>Apr</v>
      </c>
      <c r="M335" s="8">
        <f>IF(Sales[[#This Row],[Profit]]&gt;0,Sales[[#This Row],[Profit]],0)</f>
        <v>13</v>
      </c>
      <c r="N335" s="8">
        <f>IF(Sales[[#This Row],[Profit]]&lt;0,Sales[[#This Row],[Profit]],0)</f>
        <v>0</v>
      </c>
    </row>
    <row r="336" spans="1:14" x14ac:dyDescent="0.3">
      <c r="A336" t="s">
        <v>259</v>
      </c>
      <c r="B336" s="6">
        <v>382</v>
      </c>
      <c r="C336" s="6">
        <v>30</v>
      </c>
      <c r="D336">
        <v>3</v>
      </c>
      <c r="E336" t="s">
        <v>23</v>
      </c>
      <c r="F336" t="s">
        <v>26</v>
      </c>
      <c r="G336" t="s">
        <v>19</v>
      </c>
      <c r="H336" s="3">
        <f>INDEX(Orders!$A$1:$G$501,MATCH($A336,Orders!$A$1:$A$501,0),MATCH(H$1,Orders!$A$1:$G$1,0))</f>
        <v>43216</v>
      </c>
      <c r="I336" s="3" t="str">
        <f>INDEX(Orders!$A$1:$G$501,MATCH($A336,Orders!$A$1:$A$501,0),MATCH(I$1,Orders!$A$1:$G$1,0))</f>
        <v>Nidhi</v>
      </c>
      <c r="J336" s="3" t="str">
        <f>INDEX(Orders!$A$1:$G$501,MATCH($A336,Orders!$A$1:$A$501,0),MATCH(J$1,Orders!$A$1:$G$1,0))</f>
        <v>Nagaland</v>
      </c>
      <c r="K336" s="3" t="str">
        <f>INDEX(Orders!$A$1:$G$501,MATCH($A336,Orders!$A$1:$A$501,0),MATCH(K$1,Orders!$A$1:$G$1,0))</f>
        <v>Kohima</v>
      </c>
      <c r="L336" s="1" t="str">
        <f t="shared" si="5"/>
        <v>Apr</v>
      </c>
      <c r="M336" s="8">
        <f>IF(Sales[[#This Row],[Profit]]&gt;0,Sales[[#This Row],[Profit]],0)</f>
        <v>30</v>
      </c>
      <c r="N336" s="8">
        <f>IF(Sales[[#This Row],[Profit]]&lt;0,Sales[[#This Row],[Profit]],0)</f>
        <v>0</v>
      </c>
    </row>
    <row r="337" spans="1:14" x14ac:dyDescent="0.3">
      <c r="A337" t="s">
        <v>264</v>
      </c>
      <c r="B337" s="6">
        <v>867</v>
      </c>
      <c r="C337" s="6">
        <v>251</v>
      </c>
      <c r="D337">
        <v>5</v>
      </c>
      <c r="E337" t="s">
        <v>8</v>
      </c>
      <c r="F337" t="s">
        <v>21</v>
      </c>
      <c r="G337" t="s">
        <v>10</v>
      </c>
      <c r="H337" s="3">
        <f>INDEX(Orders!$A$1:$G$501,MATCH($A337,Orders!$A$1:$A$501,0),MATCH(H$1,Orders!$A$1:$G$1,0))</f>
        <v>43128</v>
      </c>
      <c r="I337" s="3" t="str">
        <f>INDEX(Orders!$A$1:$G$501,MATCH($A337,Orders!$A$1:$A$501,0),MATCH(I$1,Orders!$A$1:$G$1,0))</f>
        <v>Amruta</v>
      </c>
      <c r="J337" s="3" t="str">
        <f>INDEX(Orders!$A$1:$G$501,MATCH($A337,Orders!$A$1:$A$501,0),MATCH(J$1,Orders!$A$1:$G$1,0))</f>
        <v>Delhi</v>
      </c>
      <c r="K337" s="3" t="str">
        <f>INDEX(Orders!$A$1:$G$501,MATCH($A337,Orders!$A$1:$A$501,0),MATCH(K$1,Orders!$A$1:$G$1,0))</f>
        <v>Delhi</v>
      </c>
      <c r="L337" s="1" t="str">
        <f t="shared" si="5"/>
        <v>Jan</v>
      </c>
      <c r="M337" s="8">
        <f>IF(Sales[[#This Row],[Profit]]&gt;0,Sales[[#This Row],[Profit]],0)</f>
        <v>251</v>
      </c>
      <c r="N337" s="8">
        <f>IF(Sales[[#This Row],[Profit]]&lt;0,Sales[[#This Row],[Profit]],0)</f>
        <v>0</v>
      </c>
    </row>
    <row r="338" spans="1:14" x14ac:dyDescent="0.3">
      <c r="A338" t="s">
        <v>265</v>
      </c>
      <c r="B338" s="6">
        <v>43</v>
      </c>
      <c r="C338" s="6">
        <v>0</v>
      </c>
      <c r="D338">
        <v>3</v>
      </c>
      <c r="E338" t="s">
        <v>23</v>
      </c>
      <c r="F338" t="s">
        <v>26</v>
      </c>
      <c r="G338" t="s">
        <v>82</v>
      </c>
      <c r="H338" s="3">
        <f>INDEX(Orders!$A$1:$G$501,MATCH($A338,Orders!$A$1:$A$501,0),MATCH(H$1,Orders!$A$1:$G$1,0))</f>
        <v>43347</v>
      </c>
      <c r="I338" s="3" t="str">
        <f>INDEX(Orders!$A$1:$G$501,MATCH($A338,Orders!$A$1:$A$501,0),MATCH(I$1,Orders!$A$1:$G$1,0))</f>
        <v>Yogesh</v>
      </c>
      <c r="J338" s="3" t="str">
        <f>INDEX(Orders!$A$1:$G$501,MATCH($A338,Orders!$A$1:$A$501,0),MATCH(J$1,Orders!$A$1:$G$1,0))</f>
        <v>Bihar</v>
      </c>
      <c r="K338" s="3" t="str">
        <f>INDEX(Orders!$A$1:$G$501,MATCH($A338,Orders!$A$1:$A$501,0),MATCH(K$1,Orders!$A$1:$G$1,0))</f>
        <v>Patna</v>
      </c>
      <c r="L338" s="1" t="str">
        <f t="shared" si="5"/>
        <v>Sep</v>
      </c>
      <c r="M338" s="8">
        <f>IF(Sales[[#This Row],[Profit]]&gt;0,Sales[[#This Row],[Profit]],0)</f>
        <v>0</v>
      </c>
      <c r="N338" s="8">
        <f>IF(Sales[[#This Row],[Profit]]&lt;0,Sales[[#This Row],[Profit]],0)</f>
        <v>0</v>
      </c>
    </row>
    <row r="339" spans="1:14" x14ac:dyDescent="0.3">
      <c r="A339" t="s">
        <v>266</v>
      </c>
      <c r="B339" s="6">
        <v>43</v>
      </c>
      <c r="C339" s="6">
        <v>-43</v>
      </c>
      <c r="D339">
        <v>7</v>
      </c>
      <c r="E339" t="s">
        <v>23</v>
      </c>
      <c r="F339" t="s">
        <v>57</v>
      </c>
      <c r="G339" t="s">
        <v>82</v>
      </c>
      <c r="H339" s="3">
        <f>INDEX(Orders!$A$1:$G$501,MATCH($A339,Orders!$A$1:$A$501,0),MATCH(H$1,Orders!$A$1:$G$1,0))</f>
        <v>43309</v>
      </c>
      <c r="I339" s="3" t="str">
        <f>INDEX(Orders!$A$1:$G$501,MATCH($A339,Orders!$A$1:$A$501,0),MATCH(I$1,Orders!$A$1:$G$1,0))</f>
        <v>Dhirajendu</v>
      </c>
      <c r="J339" s="3" t="str">
        <f>INDEX(Orders!$A$1:$G$501,MATCH($A339,Orders!$A$1:$A$501,0),MATCH(J$1,Orders!$A$1:$G$1,0))</f>
        <v>Maharashtra</v>
      </c>
      <c r="K339" s="3" t="str">
        <f>INDEX(Orders!$A$1:$G$501,MATCH($A339,Orders!$A$1:$A$501,0),MATCH(K$1,Orders!$A$1:$G$1,0))</f>
        <v>Mumbai</v>
      </c>
      <c r="L339" s="1" t="str">
        <f t="shared" si="5"/>
        <v>Jul</v>
      </c>
      <c r="M339" s="8">
        <f>IF(Sales[[#This Row],[Profit]]&gt;0,Sales[[#This Row],[Profit]],0)</f>
        <v>0</v>
      </c>
      <c r="N339" s="8">
        <f>IF(Sales[[#This Row],[Profit]]&lt;0,Sales[[#This Row],[Profit]],0)</f>
        <v>-43</v>
      </c>
    </row>
    <row r="340" spans="1:14" x14ac:dyDescent="0.3">
      <c r="A340" t="s">
        <v>217</v>
      </c>
      <c r="B340" s="6">
        <v>74</v>
      </c>
      <c r="C340" s="6">
        <v>29</v>
      </c>
      <c r="D340">
        <v>3</v>
      </c>
      <c r="E340" t="s">
        <v>23</v>
      </c>
      <c r="F340" t="s">
        <v>57</v>
      </c>
      <c r="G340" t="s">
        <v>10</v>
      </c>
      <c r="H340" s="3">
        <f>INDEX(Orders!$A$1:$G$501,MATCH($A340,Orders!$A$1:$A$501,0),MATCH(H$1,Orders!$A$1:$G$1,0))</f>
        <v>43127</v>
      </c>
      <c r="I340" s="3" t="str">
        <f>INDEX(Orders!$A$1:$G$501,MATCH($A340,Orders!$A$1:$A$501,0),MATCH(I$1,Orders!$A$1:$G$1,0))</f>
        <v>Aayushi</v>
      </c>
      <c r="J340" s="3" t="str">
        <f>INDEX(Orders!$A$1:$G$501,MATCH($A340,Orders!$A$1:$A$501,0),MATCH(J$1,Orders!$A$1:$G$1,0))</f>
        <v>Gujarat</v>
      </c>
      <c r="K340" s="3" t="str">
        <f>INDEX(Orders!$A$1:$G$501,MATCH($A340,Orders!$A$1:$A$501,0),MATCH(K$1,Orders!$A$1:$G$1,0))</f>
        <v>Surat</v>
      </c>
      <c r="L340" s="1" t="str">
        <f t="shared" si="5"/>
        <v>Jan</v>
      </c>
      <c r="M340" s="8">
        <f>IF(Sales[[#This Row],[Profit]]&gt;0,Sales[[#This Row],[Profit]],0)</f>
        <v>29</v>
      </c>
      <c r="N340" s="8">
        <f>IF(Sales[[#This Row],[Profit]]&lt;0,Sales[[#This Row],[Profit]],0)</f>
        <v>0</v>
      </c>
    </row>
    <row r="341" spans="1:14" x14ac:dyDescent="0.3">
      <c r="A341" t="s">
        <v>38</v>
      </c>
      <c r="B341" s="6">
        <v>44</v>
      </c>
      <c r="C341" s="6">
        <v>-26</v>
      </c>
      <c r="D341">
        <v>3</v>
      </c>
      <c r="E341" t="s">
        <v>23</v>
      </c>
      <c r="F341" t="s">
        <v>30</v>
      </c>
      <c r="G341" t="s">
        <v>82</v>
      </c>
      <c r="H341" s="3">
        <f>INDEX(Orders!$A$1:$G$501,MATCH($A341,Orders!$A$1:$A$501,0),MATCH(H$1,Orders!$A$1:$G$1,0))</f>
        <v>43409</v>
      </c>
      <c r="I341" s="3" t="str">
        <f>INDEX(Orders!$A$1:$G$501,MATCH($A341,Orders!$A$1:$A$501,0),MATCH(I$1,Orders!$A$1:$G$1,0))</f>
        <v>Nida</v>
      </c>
      <c r="J341" s="3" t="str">
        <f>INDEX(Orders!$A$1:$G$501,MATCH($A341,Orders!$A$1:$A$501,0),MATCH(J$1,Orders!$A$1:$G$1,0))</f>
        <v>Madhya Pradesh</v>
      </c>
      <c r="K341" s="3" t="str">
        <f>INDEX(Orders!$A$1:$G$501,MATCH($A341,Orders!$A$1:$A$501,0),MATCH(K$1,Orders!$A$1:$G$1,0))</f>
        <v>Indore</v>
      </c>
      <c r="L341" s="1" t="str">
        <f t="shared" si="5"/>
        <v>Nov</v>
      </c>
      <c r="M341" s="8">
        <f>IF(Sales[[#This Row],[Profit]]&gt;0,Sales[[#This Row],[Profit]],0)</f>
        <v>0</v>
      </c>
      <c r="N341" s="8">
        <f>IF(Sales[[#This Row],[Profit]]&lt;0,Sales[[#This Row],[Profit]],0)</f>
        <v>-26</v>
      </c>
    </row>
    <row r="342" spans="1:14" x14ac:dyDescent="0.3">
      <c r="A342" t="s">
        <v>267</v>
      </c>
      <c r="B342" s="6">
        <v>259</v>
      </c>
      <c r="C342" s="6">
        <v>-55</v>
      </c>
      <c r="D342">
        <v>2</v>
      </c>
      <c r="E342" t="s">
        <v>12</v>
      </c>
      <c r="F342" t="s">
        <v>13</v>
      </c>
      <c r="G342" t="s">
        <v>10</v>
      </c>
      <c r="H342" s="3">
        <f>INDEX(Orders!$A$1:$G$501,MATCH($A342,Orders!$A$1:$A$501,0),MATCH(H$1,Orders!$A$1:$G$1,0))</f>
        <v>43438</v>
      </c>
      <c r="I342" s="3" t="str">
        <f>INDEX(Orders!$A$1:$G$501,MATCH($A342,Orders!$A$1:$A$501,0),MATCH(I$1,Orders!$A$1:$G$1,0))</f>
        <v>Shrichand</v>
      </c>
      <c r="J342" s="3" t="str">
        <f>INDEX(Orders!$A$1:$G$501,MATCH($A342,Orders!$A$1:$A$501,0),MATCH(J$1,Orders!$A$1:$G$1,0))</f>
        <v>Punjab</v>
      </c>
      <c r="K342" s="3" t="str">
        <f>INDEX(Orders!$A$1:$G$501,MATCH($A342,Orders!$A$1:$A$501,0),MATCH(K$1,Orders!$A$1:$G$1,0))</f>
        <v>Chandigarh</v>
      </c>
      <c r="L342" s="1" t="str">
        <f t="shared" si="5"/>
        <v>Dec</v>
      </c>
      <c r="M342" s="8">
        <f>IF(Sales[[#This Row],[Profit]]&gt;0,Sales[[#This Row],[Profit]],0)</f>
        <v>0</v>
      </c>
      <c r="N342" s="8">
        <f>IF(Sales[[#This Row],[Profit]]&lt;0,Sales[[#This Row],[Profit]],0)</f>
        <v>-55</v>
      </c>
    </row>
    <row r="343" spans="1:14" x14ac:dyDescent="0.3">
      <c r="A343" t="s">
        <v>87</v>
      </c>
      <c r="B343" s="6">
        <v>257</v>
      </c>
      <c r="C343" s="6">
        <v>23</v>
      </c>
      <c r="D343">
        <v>5</v>
      </c>
      <c r="E343" t="s">
        <v>23</v>
      </c>
      <c r="F343" t="s">
        <v>30</v>
      </c>
      <c r="G343" t="s">
        <v>10</v>
      </c>
      <c r="H343" s="3">
        <f>INDEX(Orders!$A$1:$G$501,MATCH($A343,Orders!$A$1:$A$501,0),MATCH(H$1,Orders!$A$1:$G$1,0))</f>
        <v>43316</v>
      </c>
      <c r="I343" s="3" t="str">
        <f>INDEX(Orders!$A$1:$G$501,MATCH($A343,Orders!$A$1:$A$501,0),MATCH(I$1,Orders!$A$1:$G$1,0))</f>
        <v>Aarushi</v>
      </c>
      <c r="J343" s="3" t="str">
        <f>INDEX(Orders!$A$1:$G$501,MATCH($A343,Orders!$A$1:$A$501,0),MATCH(J$1,Orders!$A$1:$G$1,0))</f>
        <v>Tamil Nadu</v>
      </c>
      <c r="K343" s="3" t="str">
        <f>INDEX(Orders!$A$1:$G$501,MATCH($A343,Orders!$A$1:$A$501,0),MATCH(K$1,Orders!$A$1:$G$1,0))</f>
        <v>Chennai</v>
      </c>
      <c r="L343" s="1" t="str">
        <f t="shared" si="5"/>
        <v>Aug</v>
      </c>
      <c r="M343" s="8">
        <f>IF(Sales[[#This Row],[Profit]]&gt;0,Sales[[#This Row],[Profit]],0)</f>
        <v>23</v>
      </c>
      <c r="N343" s="8">
        <f>IF(Sales[[#This Row],[Profit]]&lt;0,Sales[[#This Row],[Profit]],0)</f>
        <v>0</v>
      </c>
    </row>
    <row r="344" spans="1:14" x14ac:dyDescent="0.3">
      <c r="A344" t="s">
        <v>127</v>
      </c>
      <c r="B344" s="6">
        <v>76</v>
      </c>
      <c r="C344" s="6">
        <v>27</v>
      </c>
      <c r="D344">
        <v>5</v>
      </c>
      <c r="E344" t="s">
        <v>23</v>
      </c>
      <c r="F344" t="s">
        <v>57</v>
      </c>
      <c r="G344" t="s">
        <v>10</v>
      </c>
      <c r="H344" s="3">
        <f>INDEX(Orders!$A$1:$G$501,MATCH($A344,Orders!$A$1:$A$501,0),MATCH(H$1,Orders!$A$1:$G$1,0))</f>
        <v>43326</v>
      </c>
      <c r="I344" s="3" t="str">
        <f>INDEX(Orders!$A$1:$G$501,MATCH($A344,Orders!$A$1:$A$501,0),MATCH(I$1,Orders!$A$1:$G$1,0))</f>
        <v>Vaibhav</v>
      </c>
      <c r="J344" s="3" t="str">
        <f>INDEX(Orders!$A$1:$G$501,MATCH($A344,Orders!$A$1:$A$501,0),MATCH(J$1,Orders!$A$1:$G$1,0))</f>
        <v>Madhya Pradesh</v>
      </c>
      <c r="K344" s="3" t="str">
        <f>INDEX(Orders!$A$1:$G$501,MATCH($A344,Orders!$A$1:$A$501,0),MATCH(K$1,Orders!$A$1:$G$1,0))</f>
        <v>Indore</v>
      </c>
      <c r="L344" s="1" t="str">
        <f t="shared" si="5"/>
        <v>Aug</v>
      </c>
      <c r="M344" s="8">
        <f>IF(Sales[[#This Row],[Profit]]&gt;0,Sales[[#This Row],[Profit]],0)</f>
        <v>27</v>
      </c>
      <c r="N344" s="8">
        <f>IF(Sales[[#This Row],[Profit]]&lt;0,Sales[[#This Row],[Profit]],0)</f>
        <v>0</v>
      </c>
    </row>
    <row r="345" spans="1:14" x14ac:dyDescent="0.3">
      <c r="A345" t="s">
        <v>268</v>
      </c>
      <c r="B345" s="6">
        <v>44</v>
      </c>
      <c r="C345" s="6">
        <v>-32</v>
      </c>
      <c r="D345">
        <v>3</v>
      </c>
      <c r="E345" t="s">
        <v>23</v>
      </c>
      <c r="F345" t="s">
        <v>57</v>
      </c>
      <c r="G345" t="s">
        <v>82</v>
      </c>
      <c r="H345" s="3">
        <f>INDEX(Orders!$A$1:$G$501,MATCH($A345,Orders!$A$1:$A$501,0),MATCH(H$1,Orders!$A$1:$G$1,0))</f>
        <v>43276</v>
      </c>
      <c r="I345" s="3" t="str">
        <f>INDEX(Orders!$A$1:$G$501,MATCH($A345,Orders!$A$1:$A$501,0),MATCH(I$1,Orders!$A$1:$G$1,0))</f>
        <v>Shubhi</v>
      </c>
      <c r="J345" s="3" t="str">
        <f>INDEX(Orders!$A$1:$G$501,MATCH($A345,Orders!$A$1:$A$501,0),MATCH(J$1,Orders!$A$1:$G$1,0))</f>
        <v>Maharashtra</v>
      </c>
      <c r="K345" s="3" t="str">
        <f>INDEX(Orders!$A$1:$G$501,MATCH($A345,Orders!$A$1:$A$501,0),MATCH(K$1,Orders!$A$1:$G$1,0))</f>
        <v>Mumbai</v>
      </c>
      <c r="L345" s="1" t="str">
        <f t="shared" si="5"/>
        <v>Jun</v>
      </c>
      <c r="M345" s="8">
        <f>IF(Sales[[#This Row],[Profit]]&gt;0,Sales[[#This Row],[Profit]],0)</f>
        <v>0</v>
      </c>
      <c r="N345" s="8">
        <f>IF(Sales[[#This Row],[Profit]]&lt;0,Sales[[#This Row],[Profit]],0)</f>
        <v>-32</v>
      </c>
    </row>
    <row r="346" spans="1:14" x14ac:dyDescent="0.3">
      <c r="A346" t="s">
        <v>269</v>
      </c>
      <c r="B346" s="6">
        <v>257</v>
      </c>
      <c r="C346" s="6">
        <v>3</v>
      </c>
      <c r="D346">
        <v>2</v>
      </c>
      <c r="E346" t="s">
        <v>23</v>
      </c>
      <c r="F346" t="s">
        <v>26</v>
      </c>
      <c r="G346" t="s">
        <v>10</v>
      </c>
      <c r="H346" s="3">
        <f>INDEX(Orders!$A$1:$G$501,MATCH($A346,Orders!$A$1:$A$501,0),MATCH(H$1,Orders!$A$1:$G$1,0))</f>
        <v>43384</v>
      </c>
      <c r="I346" s="3" t="str">
        <f>INDEX(Orders!$A$1:$G$501,MATCH($A346,Orders!$A$1:$A$501,0),MATCH(I$1,Orders!$A$1:$G$1,0))</f>
        <v>Abhijeet</v>
      </c>
      <c r="J346" s="3" t="str">
        <f>INDEX(Orders!$A$1:$G$501,MATCH($A346,Orders!$A$1:$A$501,0),MATCH(J$1,Orders!$A$1:$G$1,0))</f>
        <v>Maharashtra</v>
      </c>
      <c r="K346" s="3" t="str">
        <f>INDEX(Orders!$A$1:$G$501,MATCH($A346,Orders!$A$1:$A$501,0),MATCH(K$1,Orders!$A$1:$G$1,0))</f>
        <v>Mumbai</v>
      </c>
      <c r="L346" s="1" t="str">
        <f t="shared" si="5"/>
        <v>Oct</v>
      </c>
      <c r="M346" s="8">
        <f>IF(Sales[[#This Row],[Profit]]&gt;0,Sales[[#This Row],[Profit]],0)</f>
        <v>3</v>
      </c>
      <c r="N346" s="8">
        <f>IF(Sales[[#This Row],[Profit]]&lt;0,Sales[[#This Row],[Profit]],0)</f>
        <v>0</v>
      </c>
    </row>
    <row r="347" spans="1:14" x14ac:dyDescent="0.3">
      <c r="A347" t="s">
        <v>270</v>
      </c>
      <c r="B347" s="6">
        <v>255</v>
      </c>
      <c r="C347" s="6">
        <v>76</v>
      </c>
      <c r="D347">
        <v>9</v>
      </c>
      <c r="E347" t="s">
        <v>23</v>
      </c>
      <c r="F347" t="s">
        <v>30</v>
      </c>
      <c r="G347" t="s">
        <v>10</v>
      </c>
      <c r="H347" s="3">
        <f>INDEX(Orders!$A$1:$G$501,MATCH($A347,Orders!$A$1:$A$501,0),MATCH(H$1,Orders!$A$1:$G$1,0))</f>
        <v>43150</v>
      </c>
      <c r="I347" s="3" t="str">
        <f>INDEX(Orders!$A$1:$G$501,MATCH($A347,Orders!$A$1:$A$501,0),MATCH(I$1,Orders!$A$1:$G$1,0))</f>
        <v>Kanak</v>
      </c>
      <c r="J347" s="3" t="str">
        <f>INDEX(Orders!$A$1:$G$501,MATCH($A347,Orders!$A$1:$A$501,0),MATCH(J$1,Orders!$A$1:$G$1,0))</f>
        <v>Goa</v>
      </c>
      <c r="K347" s="3" t="str">
        <f>INDEX(Orders!$A$1:$G$501,MATCH($A347,Orders!$A$1:$A$501,0),MATCH(K$1,Orders!$A$1:$G$1,0))</f>
        <v>Goa</v>
      </c>
      <c r="L347" s="1" t="str">
        <f t="shared" si="5"/>
        <v>Feb</v>
      </c>
      <c r="M347" s="8">
        <f>IF(Sales[[#This Row],[Profit]]&gt;0,Sales[[#This Row],[Profit]],0)</f>
        <v>76</v>
      </c>
      <c r="N347" s="8">
        <f>IF(Sales[[#This Row],[Profit]]&lt;0,Sales[[#This Row],[Profit]],0)</f>
        <v>0</v>
      </c>
    </row>
    <row r="348" spans="1:14" x14ac:dyDescent="0.3">
      <c r="A348" t="s">
        <v>271</v>
      </c>
      <c r="B348" s="6">
        <v>44</v>
      </c>
      <c r="C348" s="6">
        <v>14</v>
      </c>
      <c r="D348">
        <v>3</v>
      </c>
      <c r="E348" t="s">
        <v>23</v>
      </c>
      <c r="F348" t="s">
        <v>30</v>
      </c>
      <c r="G348" t="s">
        <v>82</v>
      </c>
      <c r="H348" s="3">
        <f>INDEX(Orders!$A$1:$G$501,MATCH($A348,Orders!$A$1:$A$501,0),MATCH(H$1,Orders!$A$1:$G$1,0))</f>
        <v>43419</v>
      </c>
      <c r="I348" s="3" t="str">
        <f>INDEX(Orders!$A$1:$G$501,MATCH($A348,Orders!$A$1:$A$501,0),MATCH(I$1,Orders!$A$1:$G$1,0))</f>
        <v>Aayush</v>
      </c>
      <c r="J348" s="3" t="str">
        <f>INDEX(Orders!$A$1:$G$501,MATCH($A348,Orders!$A$1:$A$501,0),MATCH(J$1,Orders!$A$1:$G$1,0))</f>
        <v>Uttar Pradesh</v>
      </c>
      <c r="K348" s="3" t="str">
        <f>INDEX(Orders!$A$1:$G$501,MATCH($A348,Orders!$A$1:$A$501,0),MATCH(K$1,Orders!$A$1:$G$1,0))</f>
        <v>Lucknow</v>
      </c>
      <c r="L348" s="1" t="str">
        <f t="shared" si="5"/>
        <v>Nov</v>
      </c>
      <c r="M348" s="8">
        <f>IF(Sales[[#This Row],[Profit]]&gt;0,Sales[[#This Row],[Profit]],0)</f>
        <v>14</v>
      </c>
      <c r="N348" s="8">
        <f>IF(Sales[[#This Row],[Profit]]&lt;0,Sales[[#This Row],[Profit]],0)</f>
        <v>0</v>
      </c>
    </row>
    <row r="349" spans="1:14" x14ac:dyDescent="0.3">
      <c r="A349" t="s">
        <v>221</v>
      </c>
      <c r="B349" s="6">
        <v>45</v>
      </c>
      <c r="C349" s="6">
        <v>-2</v>
      </c>
      <c r="D349">
        <v>4</v>
      </c>
      <c r="E349" t="s">
        <v>23</v>
      </c>
      <c r="F349" t="s">
        <v>142</v>
      </c>
      <c r="G349" t="s">
        <v>10</v>
      </c>
      <c r="H349" s="3">
        <f>INDEX(Orders!$A$1:$G$501,MATCH($A349,Orders!$A$1:$A$501,0),MATCH(H$1,Orders!$A$1:$G$1,0))</f>
        <v>43248</v>
      </c>
      <c r="I349" s="3" t="str">
        <f>INDEX(Orders!$A$1:$G$501,MATCH($A349,Orders!$A$1:$A$501,0),MATCH(I$1,Orders!$A$1:$G$1,0))</f>
        <v>Arsheen</v>
      </c>
      <c r="J349" s="3" t="str">
        <f>INDEX(Orders!$A$1:$G$501,MATCH($A349,Orders!$A$1:$A$501,0),MATCH(J$1,Orders!$A$1:$G$1,0))</f>
        <v>Gujarat</v>
      </c>
      <c r="K349" s="3" t="str">
        <f>INDEX(Orders!$A$1:$G$501,MATCH($A349,Orders!$A$1:$A$501,0),MATCH(K$1,Orders!$A$1:$G$1,0))</f>
        <v>Ahmedabad</v>
      </c>
      <c r="L349" s="1" t="str">
        <f t="shared" si="5"/>
        <v>May</v>
      </c>
      <c r="M349" s="8">
        <f>IF(Sales[[#This Row],[Profit]]&gt;0,Sales[[#This Row],[Profit]],0)</f>
        <v>0</v>
      </c>
      <c r="N349" s="8">
        <f>IF(Sales[[#This Row],[Profit]]&lt;0,Sales[[#This Row],[Profit]],0)</f>
        <v>-2</v>
      </c>
    </row>
    <row r="350" spans="1:14" x14ac:dyDescent="0.3">
      <c r="A350" t="s">
        <v>7</v>
      </c>
      <c r="B350" s="6">
        <v>44</v>
      </c>
      <c r="C350" s="6">
        <v>-3</v>
      </c>
      <c r="D350">
        <v>1</v>
      </c>
      <c r="E350" t="s">
        <v>23</v>
      </c>
      <c r="F350" t="s">
        <v>26</v>
      </c>
      <c r="G350" t="s">
        <v>82</v>
      </c>
      <c r="H350" s="3">
        <f>INDEX(Orders!$A$1:$G$501,MATCH($A350,Orders!$A$1:$A$501,0),MATCH(H$1,Orders!$A$1:$G$1,0))</f>
        <v>43196</v>
      </c>
      <c r="I350" s="3" t="str">
        <f>INDEX(Orders!$A$1:$G$501,MATCH($A350,Orders!$A$1:$A$501,0),MATCH(I$1,Orders!$A$1:$G$1,0))</f>
        <v>Bhawna</v>
      </c>
      <c r="J350" s="3" t="str">
        <f>INDEX(Orders!$A$1:$G$501,MATCH($A350,Orders!$A$1:$A$501,0),MATCH(J$1,Orders!$A$1:$G$1,0))</f>
        <v>Madhya Pradesh</v>
      </c>
      <c r="K350" s="3" t="str">
        <f>INDEX(Orders!$A$1:$G$501,MATCH($A350,Orders!$A$1:$A$501,0),MATCH(K$1,Orders!$A$1:$G$1,0))</f>
        <v>Indore</v>
      </c>
      <c r="L350" s="1" t="str">
        <f t="shared" si="5"/>
        <v>Apr</v>
      </c>
      <c r="M350" s="8">
        <f>IF(Sales[[#This Row],[Profit]]&gt;0,Sales[[#This Row],[Profit]],0)</f>
        <v>0</v>
      </c>
      <c r="N350" s="8">
        <f>IF(Sales[[#This Row],[Profit]]&lt;0,Sales[[#This Row],[Profit]],0)</f>
        <v>-3</v>
      </c>
    </row>
    <row r="351" spans="1:14" x14ac:dyDescent="0.3">
      <c r="A351" t="s">
        <v>88</v>
      </c>
      <c r="B351" s="6">
        <v>382</v>
      </c>
      <c r="C351" s="6">
        <v>119</v>
      </c>
      <c r="D351">
        <v>2</v>
      </c>
      <c r="E351" t="s">
        <v>23</v>
      </c>
      <c r="F351" t="s">
        <v>26</v>
      </c>
      <c r="G351" t="s">
        <v>19</v>
      </c>
      <c r="H351" s="3">
        <f>INDEX(Orders!$A$1:$G$501,MATCH($A351,Orders!$A$1:$A$501,0),MATCH(H$1,Orders!$A$1:$G$1,0))</f>
        <v>43284</v>
      </c>
      <c r="I351" s="3" t="str">
        <f>INDEX(Orders!$A$1:$G$501,MATCH($A351,Orders!$A$1:$A$501,0),MATCH(I$1,Orders!$A$1:$G$1,0))</f>
        <v>Parishi</v>
      </c>
      <c r="J351" s="3" t="str">
        <f>INDEX(Orders!$A$1:$G$501,MATCH($A351,Orders!$A$1:$A$501,0),MATCH(J$1,Orders!$A$1:$G$1,0))</f>
        <v>West Bengal</v>
      </c>
      <c r="K351" s="3" t="str">
        <f>INDEX(Orders!$A$1:$G$501,MATCH($A351,Orders!$A$1:$A$501,0),MATCH(K$1,Orders!$A$1:$G$1,0))</f>
        <v>Kolkata</v>
      </c>
      <c r="L351" s="1" t="str">
        <f t="shared" si="5"/>
        <v>Jul</v>
      </c>
      <c r="M351" s="8">
        <f>IF(Sales[[#This Row],[Profit]]&gt;0,Sales[[#This Row],[Profit]],0)</f>
        <v>119</v>
      </c>
      <c r="N351" s="8">
        <f>IF(Sales[[#This Row],[Profit]]&lt;0,Sales[[#This Row],[Profit]],0)</f>
        <v>0</v>
      </c>
    </row>
    <row r="352" spans="1:14" x14ac:dyDescent="0.3">
      <c r="A352" t="s">
        <v>179</v>
      </c>
      <c r="B352" s="6">
        <v>250</v>
      </c>
      <c r="C352" s="6">
        <v>100</v>
      </c>
      <c r="D352">
        <v>3</v>
      </c>
      <c r="E352" t="s">
        <v>23</v>
      </c>
      <c r="F352" t="s">
        <v>24</v>
      </c>
      <c r="G352" t="s">
        <v>10</v>
      </c>
      <c r="H352" s="3">
        <f>INDEX(Orders!$A$1:$G$501,MATCH($A352,Orders!$A$1:$A$501,0),MATCH(H$1,Orders!$A$1:$G$1,0))</f>
        <v>43113</v>
      </c>
      <c r="I352" s="3" t="str">
        <f>INDEX(Orders!$A$1:$G$501,MATCH($A352,Orders!$A$1:$A$501,0),MATCH(I$1,Orders!$A$1:$G$1,0))</f>
        <v>Jesal</v>
      </c>
      <c r="J352" s="3" t="str">
        <f>INDEX(Orders!$A$1:$G$501,MATCH($A352,Orders!$A$1:$A$501,0),MATCH(J$1,Orders!$A$1:$G$1,0))</f>
        <v>West Bengal</v>
      </c>
      <c r="K352" s="3" t="str">
        <f>INDEX(Orders!$A$1:$G$501,MATCH($A352,Orders!$A$1:$A$501,0),MATCH(K$1,Orders!$A$1:$G$1,0))</f>
        <v>Kolkata</v>
      </c>
      <c r="L352" s="1" t="str">
        <f t="shared" si="5"/>
        <v>Jan</v>
      </c>
      <c r="M352" s="8">
        <f>IF(Sales[[#This Row],[Profit]]&gt;0,Sales[[#This Row],[Profit]],0)</f>
        <v>100</v>
      </c>
      <c r="N352" s="8">
        <f>IF(Sales[[#This Row],[Profit]]&lt;0,Sales[[#This Row],[Profit]],0)</f>
        <v>0</v>
      </c>
    </row>
    <row r="353" spans="1:14" x14ac:dyDescent="0.3">
      <c r="A353" t="s">
        <v>272</v>
      </c>
      <c r="B353" s="6">
        <v>45</v>
      </c>
      <c r="C353" s="6">
        <v>-15</v>
      </c>
      <c r="D353">
        <v>2</v>
      </c>
      <c r="E353" t="s">
        <v>12</v>
      </c>
      <c r="F353" t="s">
        <v>13</v>
      </c>
      <c r="G353" t="s">
        <v>10</v>
      </c>
      <c r="H353" s="3">
        <f>INDEX(Orders!$A$1:$G$501,MATCH($A353,Orders!$A$1:$A$501,0),MATCH(H$1,Orders!$A$1:$G$1,0))</f>
        <v>43110</v>
      </c>
      <c r="I353" s="3" t="str">
        <f>INDEX(Orders!$A$1:$G$501,MATCH($A353,Orders!$A$1:$A$501,0),MATCH(I$1,Orders!$A$1:$G$1,0))</f>
        <v>Divyansh</v>
      </c>
      <c r="J353" s="3" t="str">
        <f>INDEX(Orders!$A$1:$G$501,MATCH($A353,Orders!$A$1:$A$501,0),MATCH(J$1,Orders!$A$1:$G$1,0))</f>
        <v>Gujarat</v>
      </c>
      <c r="K353" s="3" t="str">
        <f>INDEX(Orders!$A$1:$G$501,MATCH($A353,Orders!$A$1:$A$501,0),MATCH(K$1,Orders!$A$1:$G$1,0))</f>
        <v>Ahmedabad</v>
      </c>
      <c r="L353" s="1" t="str">
        <f t="shared" si="5"/>
        <v>Jan</v>
      </c>
      <c r="M353" s="8">
        <f>IF(Sales[[#This Row],[Profit]]&gt;0,Sales[[#This Row],[Profit]],0)</f>
        <v>0</v>
      </c>
      <c r="N353" s="8">
        <f>IF(Sales[[#This Row],[Profit]]&lt;0,Sales[[#This Row],[Profit]],0)</f>
        <v>-15</v>
      </c>
    </row>
    <row r="354" spans="1:14" x14ac:dyDescent="0.3">
      <c r="A354" t="s">
        <v>167</v>
      </c>
      <c r="B354" s="6">
        <v>246</v>
      </c>
      <c r="C354" s="6">
        <v>61</v>
      </c>
      <c r="D354">
        <v>2</v>
      </c>
      <c r="E354" t="s">
        <v>12</v>
      </c>
      <c r="F354" t="s">
        <v>16</v>
      </c>
      <c r="G354" t="s">
        <v>10</v>
      </c>
      <c r="H354" s="3">
        <f>INDEX(Orders!$A$1:$G$501,MATCH($A354,Orders!$A$1:$A$501,0),MATCH(H$1,Orders!$A$1:$G$1,0))</f>
        <v>43346</v>
      </c>
      <c r="I354" s="3" t="str">
        <f>INDEX(Orders!$A$1:$G$501,MATCH($A354,Orders!$A$1:$A$501,0),MATCH(I$1,Orders!$A$1:$G$1,0))</f>
        <v>Kirti</v>
      </c>
      <c r="J354" s="3" t="str">
        <f>INDEX(Orders!$A$1:$G$501,MATCH($A354,Orders!$A$1:$A$501,0),MATCH(J$1,Orders!$A$1:$G$1,0))</f>
        <v>Jammu and Kashmir</v>
      </c>
      <c r="K354" s="3" t="str">
        <f>INDEX(Orders!$A$1:$G$501,MATCH($A354,Orders!$A$1:$A$501,0),MATCH(K$1,Orders!$A$1:$G$1,0))</f>
        <v>Kashmir</v>
      </c>
      <c r="L354" s="1" t="str">
        <f t="shared" si="5"/>
        <v>Sep</v>
      </c>
      <c r="M354" s="8">
        <f>IF(Sales[[#This Row],[Profit]]&gt;0,Sales[[#This Row],[Profit]],0)</f>
        <v>61</v>
      </c>
      <c r="N354" s="8">
        <f>IF(Sales[[#This Row],[Profit]]&lt;0,Sales[[#This Row],[Profit]],0)</f>
        <v>0</v>
      </c>
    </row>
    <row r="355" spans="1:14" x14ac:dyDescent="0.3">
      <c r="A355" t="s">
        <v>254</v>
      </c>
      <c r="B355" s="6">
        <v>50</v>
      </c>
      <c r="C355" s="6">
        <v>25</v>
      </c>
      <c r="D355">
        <v>5</v>
      </c>
      <c r="E355" t="s">
        <v>23</v>
      </c>
      <c r="F355" t="s">
        <v>57</v>
      </c>
      <c r="G355" t="s">
        <v>10</v>
      </c>
      <c r="H355" s="3">
        <f>INDEX(Orders!$A$1:$G$501,MATCH($A355,Orders!$A$1:$A$501,0),MATCH(H$1,Orders!$A$1:$G$1,0))</f>
        <v>43152</v>
      </c>
      <c r="I355" s="3" t="str">
        <f>INDEX(Orders!$A$1:$G$501,MATCH($A355,Orders!$A$1:$A$501,0),MATCH(I$1,Orders!$A$1:$G$1,0))</f>
        <v>Sarita</v>
      </c>
      <c r="J355" s="3" t="str">
        <f>INDEX(Orders!$A$1:$G$501,MATCH($A355,Orders!$A$1:$A$501,0),MATCH(J$1,Orders!$A$1:$G$1,0))</f>
        <v>Maharashtra</v>
      </c>
      <c r="K355" s="3" t="str">
        <f>INDEX(Orders!$A$1:$G$501,MATCH($A355,Orders!$A$1:$A$501,0),MATCH(K$1,Orders!$A$1:$G$1,0))</f>
        <v>Pune</v>
      </c>
      <c r="L355" s="1" t="str">
        <f t="shared" si="5"/>
        <v>Feb</v>
      </c>
      <c r="M355" s="8">
        <f>IF(Sales[[#This Row],[Profit]]&gt;0,Sales[[#This Row],[Profit]],0)</f>
        <v>25</v>
      </c>
      <c r="N355" s="8">
        <f>IF(Sales[[#This Row],[Profit]]&lt;0,Sales[[#This Row],[Profit]],0)</f>
        <v>0</v>
      </c>
    </row>
    <row r="356" spans="1:14" x14ac:dyDescent="0.3">
      <c r="A356" t="s">
        <v>273</v>
      </c>
      <c r="B356" s="6">
        <v>246</v>
      </c>
      <c r="C356" s="6">
        <v>98</v>
      </c>
      <c r="D356">
        <v>5</v>
      </c>
      <c r="E356" t="s">
        <v>23</v>
      </c>
      <c r="F356" t="s">
        <v>30</v>
      </c>
      <c r="G356" t="s">
        <v>10</v>
      </c>
      <c r="H356" s="3">
        <f>INDEX(Orders!$A$1:$G$501,MATCH($A356,Orders!$A$1:$A$501,0),MATCH(H$1,Orders!$A$1:$G$1,0))</f>
        <v>43376</v>
      </c>
      <c r="I356" s="3" t="str">
        <f>INDEX(Orders!$A$1:$G$501,MATCH($A356,Orders!$A$1:$A$501,0),MATCH(I$1,Orders!$A$1:$G$1,0))</f>
        <v>Mayank</v>
      </c>
      <c r="J356" s="3" t="str">
        <f>INDEX(Orders!$A$1:$G$501,MATCH($A356,Orders!$A$1:$A$501,0),MATCH(J$1,Orders!$A$1:$G$1,0))</f>
        <v>Maharashtra</v>
      </c>
      <c r="K356" s="3" t="str">
        <f>INDEX(Orders!$A$1:$G$501,MATCH($A356,Orders!$A$1:$A$501,0),MATCH(K$1,Orders!$A$1:$G$1,0))</f>
        <v>Mumbai</v>
      </c>
      <c r="L356" s="1" t="str">
        <f t="shared" si="5"/>
        <v>Oct</v>
      </c>
      <c r="M356" s="8">
        <f>IF(Sales[[#This Row],[Profit]]&gt;0,Sales[[#This Row],[Profit]],0)</f>
        <v>98</v>
      </c>
      <c r="N356" s="8">
        <f>IF(Sales[[#This Row],[Profit]]&lt;0,Sales[[#This Row],[Profit]],0)</f>
        <v>0</v>
      </c>
    </row>
    <row r="357" spans="1:14" x14ac:dyDescent="0.3">
      <c r="A357" t="s">
        <v>25</v>
      </c>
      <c r="B357" s="6">
        <v>44</v>
      </c>
      <c r="C357" s="6">
        <v>99</v>
      </c>
      <c r="D357">
        <v>3</v>
      </c>
      <c r="E357" t="s">
        <v>23</v>
      </c>
      <c r="F357" t="s">
        <v>32</v>
      </c>
      <c r="G357" t="s">
        <v>82</v>
      </c>
      <c r="H357" s="3">
        <f>INDEX(Orders!$A$1:$G$501,MATCH($A357,Orders!$A$1:$A$501,0),MATCH(H$1,Orders!$A$1:$G$1,0))</f>
        <v>43272</v>
      </c>
      <c r="I357" s="3" t="str">
        <f>INDEX(Orders!$A$1:$G$501,MATCH($A357,Orders!$A$1:$A$501,0),MATCH(I$1,Orders!$A$1:$G$1,0))</f>
        <v>Noopur</v>
      </c>
      <c r="J357" s="3" t="str">
        <f>INDEX(Orders!$A$1:$G$501,MATCH($A357,Orders!$A$1:$A$501,0),MATCH(J$1,Orders!$A$1:$G$1,0))</f>
        <v>Karnataka</v>
      </c>
      <c r="K357" s="3" t="str">
        <f>INDEX(Orders!$A$1:$G$501,MATCH($A357,Orders!$A$1:$A$501,0),MATCH(K$1,Orders!$A$1:$G$1,0))</f>
        <v>Bangalore</v>
      </c>
      <c r="L357" s="1" t="str">
        <f t="shared" si="5"/>
        <v>Jun</v>
      </c>
      <c r="M357" s="8">
        <f>IF(Sales[[#This Row],[Profit]]&gt;0,Sales[[#This Row],[Profit]],0)</f>
        <v>99</v>
      </c>
      <c r="N357" s="8">
        <f>IF(Sales[[#This Row],[Profit]]&lt;0,Sales[[#This Row],[Profit]],0)</f>
        <v>0</v>
      </c>
    </row>
    <row r="358" spans="1:14" x14ac:dyDescent="0.3">
      <c r="A358" t="s">
        <v>274</v>
      </c>
      <c r="B358" s="6">
        <v>245</v>
      </c>
      <c r="C358" s="6">
        <v>-78</v>
      </c>
      <c r="D358">
        <v>3</v>
      </c>
      <c r="E358" t="s">
        <v>23</v>
      </c>
      <c r="F358" t="s">
        <v>26</v>
      </c>
      <c r="G358" t="s">
        <v>10</v>
      </c>
      <c r="H358" s="3">
        <f>INDEX(Orders!$A$1:$G$501,MATCH($A358,Orders!$A$1:$A$501,0),MATCH(H$1,Orders!$A$1:$G$1,0))</f>
        <v>43236</v>
      </c>
      <c r="I358" s="3" t="str">
        <f>INDEX(Orders!$A$1:$G$501,MATCH($A358,Orders!$A$1:$A$501,0),MATCH(I$1,Orders!$A$1:$G$1,0))</f>
        <v>Shruti</v>
      </c>
      <c r="J358" s="3" t="str">
        <f>INDEX(Orders!$A$1:$G$501,MATCH($A358,Orders!$A$1:$A$501,0),MATCH(J$1,Orders!$A$1:$G$1,0))</f>
        <v>Karnataka</v>
      </c>
      <c r="K358" s="3" t="str">
        <f>INDEX(Orders!$A$1:$G$501,MATCH($A358,Orders!$A$1:$A$501,0),MATCH(K$1,Orders!$A$1:$G$1,0))</f>
        <v>Bangalore</v>
      </c>
      <c r="L358" s="1" t="str">
        <f t="shared" si="5"/>
        <v>May</v>
      </c>
      <c r="M358" s="8">
        <f>IF(Sales[[#This Row],[Profit]]&gt;0,Sales[[#This Row],[Profit]],0)</f>
        <v>0</v>
      </c>
      <c r="N358" s="8">
        <f>IF(Sales[[#This Row],[Profit]]&lt;0,Sales[[#This Row],[Profit]],0)</f>
        <v>-78</v>
      </c>
    </row>
    <row r="359" spans="1:14" x14ac:dyDescent="0.3">
      <c r="A359" t="s">
        <v>187</v>
      </c>
      <c r="B359" s="6">
        <v>245</v>
      </c>
      <c r="C359" s="6">
        <v>30</v>
      </c>
      <c r="D359">
        <v>2</v>
      </c>
      <c r="E359" t="s">
        <v>23</v>
      </c>
      <c r="F359" t="s">
        <v>26</v>
      </c>
      <c r="G359" t="s">
        <v>10</v>
      </c>
      <c r="H359" s="3">
        <f>INDEX(Orders!$A$1:$G$501,MATCH($A359,Orders!$A$1:$A$501,0),MATCH(H$1,Orders!$A$1:$G$1,0))</f>
        <v>43417</v>
      </c>
      <c r="I359" s="3" t="str">
        <f>INDEX(Orders!$A$1:$G$501,MATCH($A359,Orders!$A$1:$A$501,0),MATCH(I$1,Orders!$A$1:$G$1,0))</f>
        <v>Uudhav</v>
      </c>
      <c r="J359" s="3" t="str">
        <f>INDEX(Orders!$A$1:$G$501,MATCH($A359,Orders!$A$1:$A$501,0),MATCH(J$1,Orders!$A$1:$G$1,0))</f>
        <v>Maharashtra</v>
      </c>
      <c r="K359" s="3" t="str">
        <f>INDEX(Orders!$A$1:$G$501,MATCH($A359,Orders!$A$1:$A$501,0),MATCH(K$1,Orders!$A$1:$G$1,0))</f>
        <v>Mumbai</v>
      </c>
      <c r="L359" s="1" t="str">
        <f t="shared" si="5"/>
        <v>Nov</v>
      </c>
      <c r="M359" s="8">
        <f>IF(Sales[[#This Row],[Profit]]&gt;0,Sales[[#This Row],[Profit]],0)</f>
        <v>30</v>
      </c>
      <c r="N359" s="8">
        <f>IF(Sales[[#This Row],[Profit]]&lt;0,Sales[[#This Row],[Profit]],0)</f>
        <v>0</v>
      </c>
    </row>
    <row r="360" spans="1:14" x14ac:dyDescent="0.3">
      <c r="A360" t="s">
        <v>275</v>
      </c>
      <c r="B360" s="6">
        <v>376</v>
      </c>
      <c r="C360" s="6">
        <v>0</v>
      </c>
      <c r="D360">
        <v>7</v>
      </c>
      <c r="E360" t="s">
        <v>23</v>
      </c>
      <c r="F360" t="s">
        <v>57</v>
      </c>
      <c r="G360" t="s">
        <v>19</v>
      </c>
      <c r="H360" s="3">
        <f>INDEX(Orders!$A$1:$G$501,MATCH($A360,Orders!$A$1:$A$501,0),MATCH(H$1,Orders!$A$1:$G$1,0))</f>
        <v>43162</v>
      </c>
      <c r="I360" s="3" t="str">
        <f>INDEX(Orders!$A$1:$G$501,MATCH($A360,Orders!$A$1:$A$501,0),MATCH(I$1,Orders!$A$1:$G$1,0))</f>
        <v>Nidhi</v>
      </c>
      <c r="J360" s="3" t="str">
        <f>INDEX(Orders!$A$1:$G$501,MATCH($A360,Orders!$A$1:$A$501,0),MATCH(J$1,Orders!$A$1:$G$1,0))</f>
        <v>Nagaland</v>
      </c>
      <c r="K360" s="3" t="str">
        <f>INDEX(Orders!$A$1:$G$501,MATCH($A360,Orders!$A$1:$A$501,0),MATCH(K$1,Orders!$A$1:$G$1,0))</f>
        <v>Kohima</v>
      </c>
      <c r="L360" s="1" t="str">
        <f t="shared" si="5"/>
        <v>Mar</v>
      </c>
      <c r="M360" s="8">
        <f>IF(Sales[[#This Row],[Profit]]&gt;0,Sales[[#This Row],[Profit]],0)</f>
        <v>0</v>
      </c>
      <c r="N360" s="8">
        <f>IF(Sales[[#This Row],[Profit]]&lt;0,Sales[[#This Row],[Profit]],0)</f>
        <v>0</v>
      </c>
    </row>
    <row r="361" spans="1:14" x14ac:dyDescent="0.3">
      <c r="A361" t="s">
        <v>111</v>
      </c>
      <c r="B361" s="6">
        <v>45</v>
      </c>
      <c r="C361" s="6">
        <v>1</v>
      </c>
      <c r="D361">
        <v>3</v>
      </c>
      <c r="E361" t="s">
        <v>23</v>
      </c>
      <c r="F361" t="s">
        <v>81</v>
      </c>
      <c r="G361" t="s">
        <v>82</v>
      </c>
      <c r="H361" s="3">
        <f>INDEX(Orders!$A$1:$G$501,MATCH($A361,Orders!$A$1:$A$501,0),MATCH(H$1,Orders!$A$1:$G$1,0))</f>
        <v>43231</v>
      </c>
      <c r="I361" s="3" t="str">
        <f>INDEX(Orders!$A$1:$G$501,MATCH($A361,Orders!$A$1:$A$501,0),MATCH(I$1,Orders!$A$1:$G$1,0))</f>
        <v>Abhishek</v>
      </c>
      <c r="J361" s="3" t="str">
        <f>INDEX(Orders!$A$1:$G$501,MATCH($A361,Orders!$A$1:$A$501,0),MATCH(J$1,Orders!$A$1:$G$1,0))</f>
        <v>Goa</v>
      </c>
      <c r="K361" s="3" t="str">
        <f>INDEX(Orders!$A$1:$G$501,MATCH($A361,Orders!$A$1:$A$501,0),MATCH(K$1,Orders!$A$1:$G$1,0))</f>
        <v>Goa</v>
      </c>
      <c r="L361" s="1" t="str">
        <f t="shared" si="5"/>
        <v>May</v>
      </c>
      <c r="M361" s="8">
        <f>IF(Sales[[#This Row],[Profit]]&gt;0,Sales[[#This Row],[Profit]],0)</f>
        <v>1</v>
      </c>
      <c r="N361" s="8">
        <f>IF(Sales[[#This Row],[Profit]]&lt;0,Sales[[#This Row],[Profit]],0)</f>
        <v>0</v>
      </c>
    </row>
    <row r="362" spans="1:14" x14ac:dyDescent="0.3">
      <c r="A362" t="s">
        <v>276</v>
      </c>
      <c r="B362" s="6">
        <v>45</v>
      </c>
      <c r="C362" s="6">
        <v>-28</v>
      </c>
      <c r="D362">
        <v>2</v>
      </c>
      <c r="E362" t="s">
        <v>23</v>
      </c>
      <c r="F362" t="s">
        <v>57</v>
      </c>
      <c r="G362" t="s">
        <v>82</v>
      </c>
      <c r="H362" s="3">
        <f>INDEX(Orders!$A$1:$G$501,MATCH($A362,Orders!$A$1:$A$501,0),MATCH(H$1,Orders!$A$1:$G$1,0))</f>
        <v>43357</v>
      </c>
      <c r="I362" s="3" t="str">
        <f>INDEX(Orders!$A$1:$G$501,MATCH($A362,Orders!$A$1:$A$501,0),MATCH(I$1,Orders!$A$1:$G$1,0))</f>
        <v>Rutuja</v>
      </c>
      <c r="J362" s="3" t="str">
        <f>INDEX(Orders!$A$1:$G$501,MATCH($A362,Orders!$A$1:$A$501,0),MATCH(J$1,Orders!$A$1:$G$1,0))</f>
        <v>Gujarat</v>
      </c>
      <c r="K362" s="3" t="str">
        <f>INDEX(Orders!$A$1:$G$501,MATCH($A362,Orders!$A$1:$A$501,0),MATCH(K$1,Orders!$A$1:$G$1,0))</f>
        <v>Ahmedabad</v>
      </c>
      <c r="L362" s="1" t="str">
        <f t="shared" si="5"/>
        <v>Sep</v>
      </c>
      <c r="M362" s="8">
        <f>IF(Sales[[#This Row],[Profit]]&gt;0,Sales[[#This Row],[Profit]],0)</f>
        <v>0</v>
      </c>
      <c r="N362" s="8">
        <f>IF(Sales[[#This Row],[Profit]]&lt;0,Sales[[#This Row],[Profit]],0)</f>
        <v>-28</v>
      </c>
    </row>
    <row r="363" spans="1:14" x14ac:dyDescent="0.3">
      <c r="A363" t="s">
        <v>277</v>
      </c>
      <c r="B363" s="6">
        <v>244</v>
      </c>
      <c r="C363" s="6">
        <v>-122</v>
      </c>
      <c r="D363">
        <v>5</v>
      </c>
      <c r="E363" t="s">
        <v>12</v>
      </c>
      <c r="F363" t="s">
        <v>131</v>
      </c>
      <c r="G363" t="s">
        <v>10</v>
      </c>
      <c r="H363" s="3">
        <f>INDEX(Orders!$A$1:$G$501,MATCH($A363,Orders!$A$1:$A$501,0),MATCH(H$1,Orders!$A$1:$G$1,0))</f>
        <v>43456</v>
      </c>
      <c r="I363" s="3" t="str">
        <f>INDEX(Orders!$A$1:$G$501,MATCH($A363,Orders!$A$1:$A$501,0),MATCH(I$1,Orders!$A$1:$G$1,0))</f>
        <v>Karandeep</v>
      </c>
      <c r="J363" s="3" t="str">
        <f>INDEX(Orders!$A$1:$G$501,MATCH($A363,Orders!$A$1:$A$501,0),MATCH(J$1,Orders!$A$1:$G$1,0))</f>
        <v>Madhya Pradesh</v>
      </c>
      <c r="K363" s="3" t="str">
        <f>INDEX(Orders!$A$1:$G$501,MATCH($A363,Orders!$A$1:$A$501,0),MATCH(K$1,Orders!$A$1:$G$1,0))</f>
        <v>Indore</v>
      </c>
      <c r="L363" s="1" t="str">
        <f t="shared" si="5"/>
        <v>Dec</v>
      </c>
      <c r="M363" s="8">
        <f>IF(Sales[[#This Row],[Profit]]&gt;0,Sales[[#This Row],[Profit]],0)</f>
        <v>0</v>
      </c>
      <c r="N363" s="8">
        <f>IF(Sales[[#This Row],[Profit]]&lt;0,Sales[[#This Row],[Profit]],0)</f>
        <v>-122</v>
      </c>
    </row>
    <row r="364" spans="1:14" x14ac:dyDescent="0.3">
      <c r="A364" t="s">
        <v>278</v>
      </c>
      <c r="B364" s="6">
        <v>244</v>
      </c>
      <c r="C364" s="6">
        <v>83</v>
      </c>
      <c r="D364">
        <v>2</v>
      </c>
      <c r="E364" t="s">
        <v>12</v>
      </c>
      <c r="F364" t="s">
        <v>16</v>
      </c>
      <c r="G364" t="s">
        <v>10</v>
      </c>
      <c r="H364" s="3">
        <f>INDEX(Orders!$A$1:$G$501,MATCH($A364,Orders!$A$1:$A$501,0),MATCH(H$1,Orders!$A$1:$G$1,0))</f>
        <v>43122</v>
      </c>
      <c r="I364" s="3" t="str">
        <f>INDEX(Orders!$A$1:$G$501,MATCH($A364,Orders!$A$1:$A$501,0),MATCH(I$1,Orders!$A$1:$G$1,0))</f>
        <v>Mitali</v>
      </c>
      <c r="J364" s="3" t="str">
        <f>INDEX(Orders!$A$1:$G$501,MATCH($A364,Orders!$A$1:$A$501,0),MATCH(J$1,Orders!$A$1:$G$1,0))</f>
        <v>Madhya Pradesh</v>
      </c>
      <c r="K364" s="3" t="str">
        <f>INDEX(Orders!$A$1:$G$501,MATCH($A364,Orders!$A$1:$A$501,0),MATCH(K$1,Orders!$A$1:$G$1,0))</f>
        <v>Indore</v>
      </c>
      <c r="L364" s="1" t="str">
        <f t="shared" si="5"/>
        <v>Jan</v>
      </c>
      <c r="M364" s="8">
        <f>IF(Sales[[#This Row],[Profit]]&gt;0,Sales[[#This Row],[Profit]],0)</f>
        <v>83</v>
      </c>
      <c r="N364" s="8">
        <f>IF(Sales[[#This Row],[Profit]]&lt;0,Sales[[#This Row],[Profit]],0)</f>
        <v>0</v>
      </c>
    </row>
    <row r="365" spans="1:14" x14ac:dyDescent="0.3">
      <c r="A365" t="s">
        <v>170</v>
      </c>
      <c r="B365" s="6">
        <v>10</v>
      </c>
      <c r="C365" s="6">
        <v>4</v>
      </c>
      <c r="D365">
        <v>1</v>
      </c>
      <c r="E365" t="s">
        <v>23</v>
      </c>
      <c r="F365" t="s">
        <v>32</v>
      </c>
      <c r="G365" t="s">
        <v>28</v>
      </c>
      <c r="H365" s="3">
        <f>INDEX(Orders!$A$1:$G$501,MATCH($A365,Orders!$A$1:$A$501,0),MATCH(H$1,Orders!$A$1:$G$1,0))</f>
        <v>43424</v>
      </c>
      <c r="I365" s="3" t="str">
        <f>INDEX(Orders!$A$1:$G$501,MATCH($A365,Orders!$A$1:$A$501,0),MATCH(I$1,Orders!$A$1:$G$1,0))</f>
        <v>Pranav</v>
      </c>
      <c r="J365" s="3" t="str">
        <f>INDEX(Orders!$A$1:$G$501,MATCH($A365,Orders!$A$1:$A$501,0),MATCH(J$1,Orders!$A$1:$G$1,0))</f>
        <v>Andhra Pradesh</v>
      </c>
      <c r="K365" s="3" t="str">
        <f>INDEX(Orders!$A$1:$G$501,MATCH($A365,Orders!$A$1:$A$501,0),MATCH(K$1,Orders!$A$1:$G$1,0))</f>
        <v>Hyderabad</v>
      </c>
      <c r="L365" s="1" t="str">
        <f t="shared" si="5"/>
        <v>Nov</v>
      </c>
      <c r="M365" s="8">
        <f>IF(Sales[[#This Row],[Profit]]&gt;0,Sales[[#This Row],[Profit]],0)</f>
        <v>4</v>
      </c>
      <c r="N365" s="8">
        <f>IF(Sales[[#This Row],[Profit]]&lt;0,Sales[[#This Row],[Profit]],0)</f>
        <v>0</v>
      </c>
    </row>
    <row r="366" spans="1:14" x14ac:dyDescent="0.3">
      <c r="A366" t="s">
        <v>249</v>
      </c>
      <c r="B366" s="6">
        <v>375</v>
      </c>
      <c r="C366" s="6">
        <v>180</v>
      </c>
      <c r="D366">
        <v>3</v>
      </c>
      <c r="E366" t="s">
        <v>12</v>
      </c>
      <c r="F366" t="s">
        <v>16</v>
      </c>
      <c r="G366" t="s">
        <v>19</v>
      </c>
      <c r="H366" s="3">
        <f>INDEX(Orders!$A$1:$G$501,MATCH($A366,Orders!$A$1:$A$501,0),MATCH(H$1,Orders!$A$1:$G$1,0))</f>
        <v>43140</v>
      </c>
      <c r="I366" s="3" t="str">
        <f>INDEX(Orders!$A$1:$G$501,MATCH($A366,Orders!$A$1:$A$501,0),MATCH(I$1,Orders!$A$1:$G$1,0))</f>
        <v>Sakshi</v>
      </c>
      <c r="J366" s="3" t="str">
        <f>INDEX(Orders!$A$1:$G$501,MATCH($A366,Orders!$A$1:$A$501,0),MATCH(J$1,Orders!$A$1:$G$1,0))</f>
        <v>Madhya Pradesh</v>
      </c>
      <c r="K366" s="3" t="str">
        <f>INDEX(Orders!$A$1:$G$501,MATCH($A366,Orders!$A$1:$A$501,0),MATCH(K$1,Orders!$A$1:$G$1,0))</f>
        <v>Indore</v>
      </c>
      <c r="L366" s="1" t="str">
        <f t="shared" si="5"/>
        <v>Feb</v>
      </c>
      <c r="M366" s="8">
        <f>IF(Sales[[#This Row],[Profit]]&gt;0,Sales[[#This Row],[Profit]],0)</f>
        <v>180</v>
      </c>
      <c r="N366" s="8">
        <f>IF(Sales[[#This Row],[Profit]]&lt;0,Sales[[#This Row],[Profit]],0)</f>
        <v>0</v>
      </c>
    </row>
    <row r="367" spans="1:14" x14ac:dyDescent="0.3">
      <c r="A367" t="s">
        <v>104</v>
      </c>
      <c r="B367" s="6">
        <v>46</v>
      </c>
      <c r="C367" s="6">
        <v>14</v>
      </c>
      <c r="D367">
        <v>5</v>
      </c>
      <c r="E367" t="s">
        <v>23</v>
      </c>
      <c r="F367" t="s">
        <v>43</v>
      </c>
      <c r="G367" t="s">
        <v>82</v>
      </c>
      <c r="H367" s="3">
        <f>INDEX(Orders!$A$1:$G$501,MATCH($A367,Orders!$A$1:$A$501,0),MATCH(H$1,Orders!$A$1:$G$1,0))</f>
        <v>43333</v>
      </c>
      <c r="I367" s="3" t="str">
        <f>INDEX(Orders!$A$1:$G$501,MATCH($A367,Orders!$A$1:$A$501,0),MATCH(I$1,Orders!$A$1:$G$1,0))</f>
        <v>Vishakha</v>
      </c>
      <c r="J367" s="3" t="str">
        <f>INDEX(Orders!$A$1:$G$501,MATCH($A367,Orders!$A$1:$A$501,0),MATCH(J$1,Orders!$A$1:$G$1,0))</f>
        <v>Madhya Pradesh</v>
      </c>
      <c r="K367" s="3" t="str">
        <f>INDEX(Orders!$A$1:$G$501,MATCH($A367,Orders!$A$1:$A$501,0),MATCH(K$1,Orders!$A$1:$G$1,0))</f>
        <v>Indore</v>
      </c>
      <c r="L367" s="1" t="str">
        <f t="shared" si="5"/>
        <v>Aug</v>
      </c>
      <c r="M367" s="8">
        <f>IF(Sales[[#This Row],[Profit]]&gt;0,Sales[[#This Row],[Profit]],0)</f>
        <v>14</v>
      </c>
      <c r="N367" s="8">
        <f>IF(Sales[[#This Row],[Profit]]&lt;0,Sales[[#This Row],[Profit]],0)</f>
        <v>0</v>
      </c>
    </row>
    <row r="368" spans="1:14" x14ac:dyDescent="0.3">
      <c r="A368" t="s">
        <v>279</v>
      </c>
      <c r="B368" s="6">
        <v>49</v>
      </c>
      <c r="C368" s="6">
        <v>-31</v>
      </c>
      <c r="D368">
        <v>2</v>
      </c>
      <c r="E368" t="s">
        <v>23</v>
      </c>
      <c r="F368" t="s">
        <v>57</v>
      </c>
      <c r="G368" t="s">
        <v>28</v>
      </c>
      <c r="H368" s="3">
        <f>INDEX(Orders!$A$1:$G$501,MATCH($A368,Orders!$A$1:$A$501,0),MATCH(H$1,Orders!$A$1:$G$1,0))</f>
        <v>43275</v>
      </c>
      <c r="I368" s="3" t="str">
        <f>INDEX(Orders!$A$1:$G$501,MATCH($A368,Orders!$A$1:$A$501,0),MATCH(I$1,Orders!$A$1:$G$1,0))</f>
        <v>Kritika</v>
      </c>
      <c r="J368" s="3" t="str">
        <f>INDEX(Orders!$A$1:$G$501,MATCH($A368,Orders!$A$1:$A$501,0),MATCH(J$1,Orders!$A$1:$G$1,0))</f>
        <v>Uttar Pradesh</v>
      </c>
      <c r="K368" s="3" t="str">
        <f>INDEX(Orders!$A$1:$G$501,MATCH($A368,Orders!$A$1:$A$501,0),MATCH(K$1,Orders!$A$1:$G$1,0))</f>
        <v>Lucknow</v>
      </c>
      <c r="L368" s="1" t="str">
        <f t="shared" si="5"/>
        <v>Jun</v>
      </c>
      <c r="M368" s="8">
        <f>IF(Sales[[#This Row],[Profit]]&gt;0,Sales[[#This Row],[Profit]],0)</f>
        <v>0</v>
      </c>
      <c r="N368" s="8">
        <f>IF(Sales[[#This Row],[Profit]]&lt;0,Sales[[#This Row],[Profit]],0)</f>
        <v>-31</v>
      </c>
    </row>
    <row r="369" spans="1:14" x14ac:dyDescent="0.3">
      <c r="A369" t="s">
        <v>280</v>
      </c>
      <c r="B369" s="6">
        <v>47</v>
      </c>
      <c r="C369" s="6">
        <v>-20</v>
      </c>
      <c r="D369">
        <v>2</v>
      </c>
      <c r="E369" t="s">
        <v>23</v>
      </c>
      <c r="F369" t="s">
        <v>32</v>
      </c>
      <c r="G369" t="s">
        <v>82</v>
      </c>
      <c r="H369" s="3">
        <f>INDEX(Orders!$A$1:$G$501,MATCH($A369,Orders!$A$1:$A$501,0),MATCH(H$1,Orders!$A$1:$G$1,0))</f>
        <v>43352</v>
      </c>
      <c r="I369" s="3" t="str">
        <f>INDEX(Orders!$A$1:$G$501,MATCH($A369,Orders!$A$1:$A$501,0),MATCH(I$1,Orders!$A$1:$G$1,0))</f>
        <v>Mousam</v>
      </c>
      <c r="J369" s="3" t="str">
        <f>INDEX(Orders!$A$1:$G$501,MATCH($A369,Orders!$A$1:$A$501,0),MATCH(J$1,Orders!$A$1:$G$1,0))</f>
        <v>Maharashtra</v>
      </c>
      <c r="K369" s="3" t="str">
        <f>INDEX(Orders!$A$1:$G$501,MATCH($A369,Orders!$A$1:$A$501,0),MATCH(K$1,Orders!$A$1:$G$1,0))</f>
        <v>Mumbai</v>
      </c>
      <c r="L369" s="1" t="str">
        <f t="shared" si="5"/>
        <v>Sep</v>
      </c>
      <c r="M369" s="8">
        <f>IF(Sales[[#This Row],[Profit]]&gt;0,Sales[[#This Row],[Profit]],0)</f>
        <v>0</v>
      </c>
      <c r="N369" s="8">
        <f>IF(Sales[[#This Row],[Profit]]&lt;0,Sales[[#This Row],[Profit]],0)</f>
        <v>-20</v>
      </c>
    </row>
    <row r="370" spans="1:14" x14ac:dyDescent="0.3">
      <c r="A370" t="s">
        <v>202</v>
      </c>
      <c r="B370" s="6">
        <v>355</v>
      </c>
      <c r="C370" s="6">
        <v>-114</v>
      </c>
      <c r="D370">
        <v>7</v>
      </c>
      <c r="E370" t="s">
        <v>23</v>
      </c>
      <c r="F370" t="s">
        <v>57</v>
      </c>
      <c r="G370" t="s">
        <v>19</v>
      </c>
      <c r="H370" s="3">
        <f>INDEX(Orders!$A$1:$G$501,MATCH($A370,Orders!$A$1:$A$501,0),MATCH(H$1,Orders!$A$1:$G$1,0))</f>
        <v>43202</v>
      </c>
      <c r="I370" s="3" t="str">
        <f>INDEX(Orders!$A$1:$G$501,MATCH($A370,Orders!$A$1:$A$501,0),MATCH(I$1,Orders!$A$1:$G$1,0))</f>
        <v>Vrinda</v>
      </c>
      <c r="J370" s="3" t="str">
        <f>INDEX(Orders!$A$1:$G$501,MATCH($A370,Orders!$A$1:$A$501,0),MATCH(J$1,Orders!$A$1:$G$1,0))</f>
        <v>Uttar Pradesh</v>
      </c>
      <c r="K370" s="3" t="str">
        <f>INDEX(Orders!$A$1:$G$501,MATCH($A370,Orders!$A$1:$A$501,0),MATCH(K$1,Orders!$A$1:$G$1,0))</f>
        <v>Mathura</v>
      </c>
      <c r="L370" s="1" t="str">
        <f t="shared" si="5"/>
        <v>Apr</v>
      </c>
      <c r="M370" s="8">
        <f>IF(Sales[[#This Row],[Profit]]&gt;0,Sales[[#This Row],[Profit]],0)</f>
        <v>0</v>
      </c>
      <c r="N370" s="8">
        <f>IF(Sales[[#This Row],[Profit]]&lt;0,Sales[[#This Row],[Profit]],0)</f>
        <v>-114</v>
      </c>
    </row>
    <row r="371" spans="1:14" x14ac:dyDescent="0.3">
      <c r="A371" t="s">
        <v>281</v>
      </c>
      <c r="B371" s="6">
        <v>32</v>
      </c>
      <c r="C371" s="6">
        <v>8</v>
      </c>
      <c r="D371">
        <v>5</v>
      </c>
      <c r="E371" t="s">
        <v>23</v>
      </c>
      <c r="F371" t="s">
        <v>30</v>
      </c>
      <c r="G371" t="s">
        <v>28</v>
      </c>
      <c r="H371" s="3">
        <f>INDEX(Orders!$A$1:$G$501,MATCH($A371,Orders!$A$1:$A$501,0),MATCH(H$1,Orders!$A$1:$G$1,0))</f>
        <v>43131</v>
      </c>
      <c r="I371" s="3" t="str">
        <f>INDEX(Orders!$A$1:$G$501,MATCH($A371,Orders!$A$1:$A$501,0),MATCH(I$1,Orders!$A$1:$G$1,0))</f>
        <v>Ginny</v>
      </c>
      <c r="J371" s="3" t="str">
        <f>INDEX(Orders!$A$1:$G$501,MATCH($A371,Orders!$A$1:$A$501,0),MATCH(J$1,Orders!$A$1:$G$1,0))</f>
        <v>Madhya Pradesh</v>
      </c>
      <c r="K371" s="3" t="str">
        <f>INDEX(Orders!$A$1:$G$501,MATCH($A371,Orders!$A$1:$A$501,0),MATCH(K$1,Orders!$A$1:$G$1,0))</f>
        <v>Indore</v>
      </c>
      <c r="L371" s="1" t="str">
        <f t="shared" si="5"/>
        <v>Jan</v>
      </c>
      <c r="M371" s="8">
        <f>IF(Sales[[#This Row],[Profit]]&gt;0,Sales[[#This Row],[Profit]],0)</f>
        <v>8</v>
      </c>
      <c r="N371" s="8">
        <f>IF(Sales[[#This Row],[Profit]]&lt;0,Sales[[#This Row],[Profit]],0)</f>
        <v>0</v>
      </c>
    </row>
    <row r="372" spans="1:14" x14ac:dyDescent="0.3">
      <c r="A372" t="s">
        <v>7</v>
      </c>
      <c r="B372" s="6">
        <v>243</v>
      </c>
      <c r="C372" s="6">
        <v>-14</v>
      </c>
      <c r="D372">
        <v>2</v>
      </c>
      <c r="E372" t="s">
        <v>12</v>
      </c>
      <c r="F372" t="s">
        <v>13</v>
      </c>
      <c r="G372" t="s">
        <v>10</v>
      </c>
      <c r="H372" s="3">
        <f>INDEX(Orders!$A$1:$G$501,MATCH($A372,Orders!$A$1:$A$501,0),MATCH(H$1,Orders!$A$1:$G$1,0))</f>
        <v>43196</v>
      </c>
      <c r="I372" s="3" t="str">
        <f>INDEX(Orders!$A$1:$G$501,MATCH($A372,Orders!$A$1:$A$501,0),MATCH(I$1,Orders!$A$1:$G$1,0))</f>
        <v>Bhawna</v>
      </c>
      <c r="J372" s="3" t="str">
        <f>INDEX(Orders!$A$1:$G$501,MATCH($A372,Orders!$A$1:$A$501,0),MATCH(J$1,Orders!$A$1:$G$1,0))</f>
        <v>Madhya Pradesh</v>
      </c>
      <c r="K372" s="3" t="str">
        <f>INDEX(Orders!$A$1:$G$501,MATCH($A372,Orders!$A$1:$A$501,0),MATCH(K$1,Orders!$A$1:$G$1,0))</f>
        <v>Indore</v>
      </c>
      <c r="L372" s="1" t="str">
        <f t="shared" si="5"/>
        <v>Apr</v>
      </c>
      <c r="M372" s="8">
        <f>IF(Sales[[#This Row],[Profit]]&gt;0,Sales[[#This Row],[Profit]],0)</f>
        <v>0</v>
      </c>
      <c r="N372" s="8">
        <f>IF(Sales[[#This Row],[Profit]]&lt;0,Sales[[#This Row],[Profit]],0)</f>
        <v>-14</v>
      </c>
    </row>
    <row r="373" spans="1:14" x14ac:dyDescent="0.3">
      <c r="A373" t="s">
        <v>282</v>
      </c>
      <c r="B373" s="6">
        <v>241</v>
      </c>
      <c r="C373" s="6">
        <v>-77</v>
      </c>
      <c r="D373">
        <v>4</v>
      </c>
      <c r="E373" t="s">
        <v>8</v>
      </c>
      <c r="F373" t="s">
        <v>9</v>
      </c>
      <c r="G373" t="s">
        <v>10</v>
      </c>
      <c r="H373" s="3">
        <f>INDEX(Orders!$A$1:$G$501,MATCH($A373,Orders!$A$1:$A$501,0),MATCH(H$1,Orders!$A$1:$G$1,0))</f>
        <v>43174</v>
      </c>
      <c r="I373" s="3" t="str">
        <f>INDEX(Orders!$A$1:$G$501,MATCH($A373,Orders!$A$1:$A$501,0),MATCH(I$1,Orders!$A$1:$G$1,0))</f>
        <v>Farah</v>
      </c>
      <c r="J373" s="3" t="str">
        <f>INDEX(Orders!$A$1:$G$501,MATCH($A373,Orders!$A$1:$A$501,0),MATCH(J$1,Orders!$A$1:$G$1,0))</f>
        <v>Nagaland</v>
      </c>
      <c r="K373" s="3" t="str">
        <f>INDEX(Orders!$A$1:$G$501,MATCH($A373,Orders!$A$1:$A$501,0),MATCH(K$1,Orders!$A$1:$G$1,0))</f>
        <v>Kohima</v>
      </c>
      <c r="L373" s="1" t="str">
        <f t="shared" si="5"/>
        <v>Mar</v>
      </c>
      <c r="M373" s="8">
        <f>IF(Sales[[#This Row],[Profit]]&gt;0,Sales[[#This Row],[Profit]],0)</f>
        <v>0</v>
      </c>
      <c r="N373" s="8">
        <f>IF(Sales[[#This Row],[Profit]]&lt;0,Sales[[#This Row],[Profit]],0)</f>
        <v>-77</v>
      </c>
    </row>
    <row r="374" spans="1:14" x14ac:dyDescent="0.3">
      <c r="A374" t="s">
        <v>283</v>
      </c>
      <c r="B374" s="6">
        <v>47</v>
      </c>
      <c r="C374" s="6">
        <v>15</v>
      </c>
      <c r="D374">
        <v>5</v>
      </c>
      <c r="E374" t="s">
        <v>23</v>
      </c>
      <c r="F374" t="s">
        <v>26</v>
      </c>
      <c r="G374" t="s">
        <v>82</v>
      </c>
      <c r="H374" s="3">
        <f>INDEX(Orders!$A$1:$G$501,MATCH($A374,Orders!$A$1:$A$501,0),MATCH(H$1,Orders!$A$1:$G$1,0))</f>
        <v>43153</v>
      </c>
      <c r="I374" s="3" t="str">
        <f>INDEX(Orders!$A$1:$G$501,MATCH($A374,Orders!$A$1:$A$501,0),MATCH(I$1,Orders!$A$1:$G$1,0))</f>
        <v>Monisha</v>
      </c>
      <c r="J374" s="3" t="str">
        <f>INDEX(Orders!$A$1:$G$501,MATCH($A374,Orders!$A$1:$A$501,0),MATCH(J$1,Orders!$A$1:$G$1,0))</f>
        <v>Rajasthan</v>
      </c>
      <c r="K374" s="3" t="str">
        <f>INDEX(Orders!$A$1:$G$501,MATCH($A374,Orders!$A$1:$A$501,0),MATCH(K$1,Orders!$A$1:$G$1,0))</f>
        <v>Jaipur</v>
      </c>
      <c r="L374" s="1" t="str">
        <f t="shared" si="5"/>
        <v>Feb</v>
      </c>
      <c r="M374" s="8">
        <f>IF(Sales[[#This Row],[Profit]]&gt;0,Sales[[#This Row],[Profit]],0)</f>
        <v>15</v>
      </c>
      <c r="N374" s="8">
        <f>IF(Sales[[#This Row],[Profit]]&lt;0,Sales[[#This Row],[Profit]],0)</f>
        <v>0</v>
      </c>
    </row>
    <row r="375" spans="1:14" x14ac:dyDescent="0.3">
      <c r="A375" t="s">
        <v>49</v>
      </c>
      <c r="B375" s="6">
        <v>50</v>
      </c>
      <c r="C375" s="6">
        <v>-10</v>
      </c>
      <c r="D375">
        <v>6</v>
      </c>
      <c r="E375" t="s">
        <v>23</v>
      </c>
      <c r="F375" t="s">
        <v>43</v>
      </c>
      <c r="G375" t="s">
        <v>82</v>
      </c>
      <c r="H375" s="3">
        <f>INDEX(Orders!$A$1:$G$501,MATCH($A375,Orders!$A$1:$A$501,0),MATCH(H$1,Orders!$A$1:$G$1,0))</f>
        <v>43283</v>
      </c>
      <c r="I375" s="3" t="str">
        <f>INDEX(Orders!$A$1:$G$501,MATCH($A375,Orders!$A$1:$A$501,0),MATCH(I$1,Orders!$A$1:$G$1,0))</f>
        <v>Patil</v>
      </c>
      <c r="J375" s="3" t="str">
        <f>INDEX(Orders!$A$1:$G$501,MATCH($A375,Orders!$A$1:$A$501,0),MATCH(J$1,Orders!$A$1:$G$1,0))</f>
        <v>Delhi</v>
      </c>
      <c r="K375" s="3" t="str">
        <f>INDEX(Orders!$A$1:$G$501,MATCH($A375,Orders!$A$1:$A$501,0),MATCH(K$1,Orders!$A$1:$G$1,0))</f>
        <v>Delhi</v>
      </c>
      <c r="L375" s="1" t="str">
        <f t="shared" si="5"/>
        <v>Jul</v>
      </c>
      <c r="M375" s="8">
        <f>IF(Sales[[#This Row],[Profit]]&gt;0,Sales[[#This Row],[Profit]],0)</f>
        <v>0</v>
      </c>
      <c r="N375" s="8">
        <f>IF(Sales[[#This Row],[Profit]]&lt;0,Sales[[#This Row],[Profit]],0)</f>
        <v>-10</v>
      </c>
    </row>
    <row r="376" spans="1:14" x14ac:dyDescent="0.3">
      <c r="A376" t="s">
        <v>211</v>
      </c>
      <c r="B376" s="6">
        <v>15</v>
      </c>
      <c r="C376" s="6">
        <v>6</v>
      </c>
      <c r="D376">
        <v>2</v>
      </c>
      <c r="E376" t="s">
        <v>23</v>
      </c>
      <c r="F376" t="s">
        <v>30</v>
      </c>
      <c r="G376" t="s">
        <v>10</v>
      </c>
      <c r="H376" s="3">
        <f>INDEX(Orders!$A$1:$G$501,MATCH($A376,Orders!$A$1:$A$501,0),MATCH(H$1,Orders!$A$1:$G$1,0))</f>
        <v>43376</v>
      </c>
      <c r="I376" s="3" t="str">
        <f>INDEX(Orders!$A$1:$G$501,MATCH($A376,Orders!$A$1:$A$501,0),MATCH(I$1,Orders!$A$1:$G$1,0))</f>
        <v>Sonal</v>
      </c>
      <c r="J376" s="3" t="str">
        <f>INDEX(Orders!$A$1:$G$501,MATCH($A376,Orders!$A$1:$A$501,0),MATCH(J$1,Orders!$A$1:$G$1,0))</f>
        <v>Bihar</v>
      </c>
      <c r="K376" s="3" t="str">
        <f>INDEX(Orders!$A$1:$G$501,MATCH($A376,Orders!$A$1:$A$501,0),MATCH(K$1,Orders!$A$1:$G$1,0))</f>
        <v>Patna</v>
      </c>
      <c r="L376" s="1" t="str">
        <f t="shared" si="5"/>
        <v>Oct</v>
      </c>
      <c r="M376" s="8">
        <f>IF(Sales[[#This Row],[Profit]]&gt;0,Sales[[#This Row],[Profit]],0)</f>
        <v>6</v>
      </c>
      <c r="N376" s="8">
        <f>IF(Sales[[#This Row],[Profit]]&lt;0,Sales[[#This Row],[Profit]],0)</f>
        <v>0</v>
      </c>
    </row>
    <row r="377" spans="1:14" x14ac:dyDescent="0.3">
      <c r="A377" t="s">
        <v>111</v>
      </c>
      <c r="B377" s="6">
        <v>148</v>
      </c>
      <c r="C377" s="6">
        <v>24</v>
      </c>
      <c r="D377">
        <v>3</v>
      </c>
      <c r="E377" t="s">
        <v>23</v>
      </c>
      <c r="F377" t="s">
        <v>57</v>
      </c>
      <c r="G377" t="s">
        <v>10</v>
      </c>
      <c r="H377" s="3">
        <f>INDEX(Orders!$A$1:$G$501,MATCH($A377,Orders!$A$1:$A$501,0),MATCH(H$1,Orders!$A$1:$G$1,0))</f>
        <v>43231</v>
      </c>
      <c r="I377" s="3" t="str">
        <f>INDEX(Orders!$A$1:$G$501,MATCH($A377,Orders!$A$1:$A$501,0),MATCH(I$1,Orders!$A$1:$G$1,0))</f>
        <v>Abhishek</v>
      </c>
      <c r="J377" s="3" t="str">
        <f>INDEX(Orders!$A$1:$G$501,MATCH($A377,Orders!$A$1:$A$501,0),MATCH(J$1,Orders!$A$1:$G$1,0))</f>
        <v>Goa</v>
      </c>
      <c r="K377" s="3" t="str">
        <f>INDEX(Orders!$A$1:$G$501,MATCH($A377,Orders!$A$1:$A$501,0),MATCH(K$1,Orders!$A$1:$G$1,0))</f>
        <v>Goa</v>
      </c>
      <c r="L377" s="1" t="str">
        <f t="shared" si="5"/>
        <v>May</v>
      </c>
      <c r="M377" s="8">
        <f>IF(Sales[[#This Row],[Profit]]&gt;0,Sales[[#This Row],[Profit]],0)</f>
        <v>24</v>
      </c>
      <c r="N377" s="8">
        <f>IF(Sales[[#This Row],[Profit]]&lt;0,Sales[[#This Row],[Profit]],0)</f>
        <v>0</v>
      </c>
    </row>
    <row r="378" spans="1:14" x14ac:dyDescent="0.3">
      <c r="A378" t="s">
        <v>284</v>
      </c>
      <c r="B378" s="6">
        <v>299</v>
      </c>
      <c r="C378" s="6">
        <v>-28</v>
      </c>
      <c r="D378">
        <v>3</v>
      </c>
      <c r="E378" t="s">
        <v>8</v>
      </c>
      <c r="F378" t="s">
        <v>9</v>
      </c>
      <c r="G378" t="s">
        <v>28</v>
      </c>
      <c r="H378" s="3">
        <f>INDEX(Orders!$A$1:$G$501,MATCH($A378,Orders!$A$1:$A$501,0),MATCH(H$1,Orders!$A$1:$G$1,0))</f>
        <v>43343</v>
      </c>
      <c r="I378" s="3" t="str">
        <f>INDEX(Orders!$A$1:$G$501,MATCH($A378,Orders!$A$1:$A$501,0),MATCH(I$1,Orders!$A$1:$G$1,0))</f>
        <v>Ashmeet</v>
      </c>
      <c r="J378" s="3" t="str">
        <f>INDEX(Orders!$A$1:$G$501,MATCH($A378,Orders!$A$1:$A$501,0),MATCH(J$1,Orders!$A$1:$G$1,0))</f>
        <v>West Bengal</v>
      </c>
      <c r="K378" s="3" t="str">
        <f>INDEX(Orders!$A$1:$G$501,MATCH($A378,Orders!$A$1:$A$501,0),MATCH(K$1,Orders!$A$1:$G$1,0))</f>
        <v>Kolkata</v>
      </c>
      <c r="L378" s="1" t="str">
        <f t="shared" si="5"/>
        <v>Aug</v>
      </c>
      <c r="M378" s="8">
        <f>IF(Sales[[#This Row],[Profit]]&gt;0,Sales[[#This Row],[Profit]],0)</f>
        <v>0</v>
      </c>
      <c r="N378" s="8">
        <f>IF(Sales[[#This Row],[Profit]]&lt;0,Sales[[#This Row],[Profit]],0)</f>
        <v>-28</v>
      </c>
    </row>
    <row r="379" spans="1:14" x14ac:dyDescent="0.3">
      <c r="A379" t="s">
        <v>112</v>
      </c>
      <c r="B379" s="6">
        <v>68</v>
      </c>
      <c r="C379" s="6">
        <v>-30</v>
      </c>
      <c r="D379">
        <v>1</v>
      </c>
      <c r="E379" t="s">
        <v>8</v>
      </c>
      <c r="F379" t="s">
        <v>21</v>
      </c>
      <c r="G379" t="s">
        <v>28</v>
      </c>
      <c r="H379" s="3">
        <f>INDEX(Orders!$A$1:$G$501,MATCH($A379,Orders!$A$1:$A$501,0),MATCH(H$1,Orders!$A$1:$G$1,0))</f>
        <v>43269</v>
      </c>
      <c r="I379" s="3" t="str">
        <f>INDEX(Orders!$A$1:$G$501,MATCH($A379,Orders!$A$1:$A$501,0),MATCH(I$1,Orders!$A$1:$G$1,0))</f>
        <v>Parna</v>
      </c>
      <c r="J379" s="3" t="str">
        <f>INDEX(Orders!$A$1:$G$501,MATCH($A379,Orders!$A$1:$A$501,0),MATCH(J$1,Orders!$A$1:$G$1,0))</f>
        <v>Madhya Pradesh</v>
      </c>
      <c r="K379" s="3" t="str">
        <f>INDEX(Orders!$A$1:$G$501,MATCH($A379,Orders!$A$1:$A$501,0),MATCH(K$1,Orders!$A$1:$G$1,0))</f>
        <v>Bhopal</v>
      </c>
      <c r="L379" s="1" t="str">
        <f t="shared" si="5"/>
        <v>Jun</v>
      </c>
      <c r="M379" s="8">
        <f>IF(Sales[[#This Row],[Profit]]&gt;0,Sales[[#This Row],[Profit]],0)</f>
        <v>0</v>
      </c>
      <c r="N379" s="8">
        <f>IF(Sales[[#This Row],[Profit]]&lt;0,Sales[[#This Row],[Profit]],0)</f>
        <v>-30</v>
      </c>
    </row>
    <row r="380" spans="1:14" x14ac:dyDescent="0.3">
      <c r="A380" t="s">
        <v>111</v>
      </c>
      <c r="B380" s="6">
        <v>52</v>
      </c>
      <c r="C380" s="6">
        <v>18</v>
      </c>
      <c r="D380">
        <v>5</v>
      </c>
      <c r="E380" t="s">
        <v>23</v>
      </c>
      <c r="F380" t="s">
        <v>63</v>
      </c>
      <c r="G380" t="s">
        <v>82</v>
      </c>
      <c r="H380" s="3">
        <f>INDEX(Orders!$A$1:$G$501,MATCH($A380,Orders!$A$1:$A$501,0),MATCH(H$1,Orders!$A$1:$G$1,0))</f>
        <v>43231</v>
      </c>
      <c r="I380" s="3" t="str">
        <f>INDEX(Orders!$A$1:$G$501,MATCH($A380,Orders!$A$1:$A$501,0),MATCH(I$1,Orders!$A$1:$G$1,0))</f>
        <v>Abhishek</v>
      </c>
      <c r="J380" s="3" t="str">
        <f>INDEX(Orders!$A$1:$G$501,MATCH($A380,Orders!$A$1:$A$501,0),MATCH(J$1,Orders!$A$1:$G$1,0))</f>
        <v>Goa</v>
      </c>
      <c r="K380" s="3" t="str">
        <f>INDEX(Orders!$A$1:$G$501,MATCH($A380,Orders!$A$1:$A$501,0),MATCH(K$1,Orders!$A$1:$G$1,0))</f>
        <v>Goa</v>
      </c>
      <c r="L380" s="1" t="str">
        <f t="shared" si="5"/>
        <v>May</v>
      </c>
      <c r="M380" s="8">
        <f>IF(Sales[[#This Row],[Profit]]&gt;0,Sales[[#This Row],[Profit]],0)</f>
        <v>18</v>
      </c>
      <c r="N380" s="8">
        <f>IF(Sales[[#This Row],[Profit]]&lt;0,Sales[[#This Row],[Profit]],0)</f>
        <v>0</v>
      </c>
    </row>
    <row r="381" spans="1:14" x14ac:dyDescent="0.3">
      <c r="A381" t="s">
        <v>163</v>
      </c>
      <c r="B381" s="6">
        <v>239</v>
      </c>
      <c r="C381" s="6">
        <v>-162</v>
      </c>
      <c r="D381">
        <v>5</v>
      </c>
      <c r="E381" t="s">
        <v>12</v>
      </c>
      <c r="F381" t="s">
        <v>13</v>
      </c>
      <c r="G381" t="s">
        <v>10</v>
      </c>
      <c r="H381" s="3">
        <f>INDEX(Orders!$A$1:$G$501,MATCH($A381,Orders!$A$1:$A$501,0),MATCH(H$1,Orders!$A$1:$G$1,0))</f>
        <v>43367</v>
      </c>
      <c r="I381" s="3" t="str">
        <f>INDEX(Orders!$A$1:$G$501,MATCH($A381,Orders!$A$1:$A$501,0),MATCH(I$1,Orders!$A$1:$G$1,0))</f>
        <v>Sukrith</v>
      </c>
      <c r="J381" s="3" t="str">
        <f>INDEX(Orders!$A$1:$G$501,MATCH($A381,Orders!$A$1:$A$501,0),MATCH(J$1,Orders!$A$1:$G$1,0))</f>
        <v>Maharashtra</v>
      </c>
      <c r="K381" s="3" t="str">
        <f>INDEX(Orders!$A$1:$G$501,MATCH($A381,Orders!$A$1:$A$501,0),MATCH(K$1,Orders!$A$1:$G$1,0))</f>
        <v>Mumbai</v>
      </c>
      <c r="L381" s="1" t="str">
        <f t="shared" si="5"/>
        <v>Sep</v>
      </c>
      <c r="M381" s="8">
        <f>IF(Sales[[#This Row],[Profit]]&gt;0,Sales[[#This Row],[Profit]],0)</f>
        <v>0</v>
      </c>
      <c r="N381" s="8">
        <f>IF(Sales[[#This Row],[Profit]]&lt;0,Sales[[#This Row],[Profit]],0)</f>
        <v>-162</v>
      </c>
    </row>
    <row r="382" spans="1:14" x14ac:dyDescent="0.3">
      <c r="A382" t="s">
        <v>167</v>
      </c>
      <c r="B382" s="6">
        <v>27</v>
      </c>
      <c r="C382" s="6">
        <v>6</v>
      </c>
      <c r="D382">
        <v>3</v>
      </c>
      <c r="E382" t="s">
        <v>23</v>
      </c>
      <c r="F382" t="s">
        <v>43</v>
      </c>
      <c r="G382" t="s">
        <v>10</v>
      </c>
      <c r="H382" s="3">
        <f>INDEX(Orders!$A$1:$G$501,MATCH($A382,Orders!$A$1:$A$501,0),MATCH(H$1,Orders!$A$1:$G$1,0))</f>
        <v>43346</v>
      </c>
      <c r="I382" s="3" t="str">
        <f>INDEX(Orders!$A$1:$G$501,MATCH($A382,Orders!$A$1:$A$501,0),MATCH(I$1,Orders!$A$1:$G$1,0))</f>
        <v>Kirti</v>
      </c>
      <c r="J382" s="3" t="str">
        <f>INDEX(Orders!$A$1:$G$501,MATCH($A382,Orders!$A$1:$A$501,0),MATCH(J$1,Orders!$A$1:$G$1,0))</f>
        <v>Jammu and Kashmir</v>
      </c>
      <c r="K382" s="3" t="str">
        <f>INDEX(Orders!$A$1:$G$501,MATCH($A382,Orders!$A$1:$A$501,0),MATCH(K$1,Orders!$A$1:$G$1,0))</f>
        <v>Kashmir</v>
      </c>
      <c r="L382" s="1" t="str">
        <f t="shared" si="5"/>
        <v>Sep</v>
      </c>
      <c r="M382" s="8">
        <f>IF(Sales[[#This Row],[Profit]]&gt;0,Sales[[#This Row],[Profit]],0)</f>
        <v>6</v>
      </c>
      <c r="N382" s="8">
        <f>IF(Sales[[#This Row],[Profit]]&lt;0,Sales[[#This Row],[Profit]],0)</f>
        <v>0</v>
      </c>
    </row>
    <row r="383" spans="1:14" x14ac:dyDescent="0.3">
      <c r="A383" t="s">
        <v>135</v>
      </c>
      <c r="B383" s="6">
        <v>238</v>
      </c>
      <c r="C383" s="6">
        <v>20</v>
      </c>
      <c r="D383">
        <v>2</v>
      </c>
      <c r="E383" t="s">
        <v>23</v>
      </c>
      <c r="F383" t="s">
        <v>26</v>
      </c>
      <c r="G383" t="s">
        <v>10</v>
      </c>
      <c r="H383" s="3">
        <f>INDEX(Orders!$A$1:$G$501,MATCH($A383,Orders!$A$1:$A$501,0),MATCH(H$1,Orders!$A$1:$G$1,0))</f>
        <v>43256</v>
      </c>
      <c r="I383" s="3" t="str">
        <f>INDEX(Orders!$A$1:$G$501,MATCH($A383,Orders!$A$1:$A$501,0),MATCH(I$1,Orders!$A$1:$G$1,0))</f>
        <v>Chirag</v>
      </c>
      <c r="J383" s="3" t="str">
        <f>INDEX(Orders!$A$1:$G$501,MATCH($A383,Orders!$A$1:$A$501,0),MATCH(J$1,Orders!$A$1:$G$1,0))</f>
        <v>Maharashtra</v>
      </c>
      <c r="K383" s="3" t="str">
        <f>INDEX(Orders!$A$1:$G$501,MATCH($A383,Orders!$A$1:$A$501,0),MATCH(K$1,Orders!$A$1:$G$1,0))</f>
        <v>Mumbai</v>
      </c>
      <c r="L383" s="1" t="str">
        <f t="shared" si="5"/>
        <v>Jun</v>
      </c>
      <c r="M383" s="8">
        <f>IF(Sales[[#This Row],[Profit]]&gt;0,Sales[[#This Row],[Profit]],0)</f>
        <v>20</v>
      </c>
      <c r="N383" s="8">
        <f>IF(Sales[[#This Row],[Profit]]&lt;0,Sales[[#This Row],[Profit]],0)</f>
        <v>0</v>
      </c>
    </row>
    <row r="384" spans="1:14" x14ac:dyDescent="0.3">
      <c r="A384" t="s">
        <v>209</v>
      </c>
      <c r="B384" s="6">
        <v>48</v>
      </c>
      <c r="C384" s="6">
        <v>16</v>
      </c>
      <c r="D384">
        <v>3</v>
      </c>
      <c r="E384" t="s">
        <v>23</v>
      </c>
      <c r="F384" t="s">
        <v>142</v>
      </c>
      <c r="G384" t="s">
        <v>10</v>
      </c>
      <c r="H384" s="3">
        <f>INDEX(Orders!$A$1:$G$501,MATCH($A384,Orders!$A$1:$A$501,0),MATCH(H$1,Orders!$A$1:$G$1,0))</f>
        <v>43118</v>
      </c>
      <c r="I384" s="3" t="str">
        <f>INDEX(Orders!$A$1:$G$501,MATCH($A384,Orders!$A$1:$A$501,0),MATCH(I$1,Orders!$A$1:$G$1,0))</f>
        <v>Surbhi</v>
      </c>
      <c r="J384" s="3" t="str">
        <f>INDEX(Orders!$A$1:$G$501,MATCH($A384,Orders!$A$1:$A$501,0),MATCH(J$1,Orders!$A$1:$G$1,0))</f>
        <v>Gujarat</v>
      </c>
      <c r="K384" s="3" t="str">
        <f>INDEX(Orders!$A$1:$G$501,MATCH($A384,Orders!$A$1:$A$501,0),MATCH(K$1,Orders!$A$1:$G$1,0))</f>
        <v>Ahmedabad</v>
      </c>
      <c r="L384" s="1" t="str">
        <f t="shared" si="5"/>
        <v>Jan</v>
      </c>
      <c r="M384" s="8">
        <f>IF(Sales[[#This Row],[Profit]]&gt;0,Sales[[#This Row],[Profit]],0)</f>
        <v>16</v>
      </c>
      <c r="N384" s="8">
        <f>IF(Sales[[#This Row],[Profit]]&lt;0,Sales[[#This Row],[Profit]],0)</f>
        <v>0</v>
      </c>
    </row>
    <row r="385" spans="1:14" x14ac:dyDescent="0.3">
      <c r="A385" t="s">
        <v>285</v>
      </c>
      <c r="B385" s="6">
        <v>66</v>
      </c>
      <c r="C385" s="6">
        <v>22</v>
      </c>
      <c r="D385">
        <v>3</v>
      </c>
      <c r="E385" t="s">
        <v>23</v>
      </c>
      <c r="F385" t="s">
        <v>57</v>
      </c>
      <c r="G385" t="s">
        <v>28</v>
      </c>
      <c r="H385" s="3">
        <f>INDEX(Orders!$A$1:$G$501,MATCH($A385,Orders!$A$1:$A$501,0),MATCH(H$1,Orders!$A$1:$G$1,0))</f>
        <v>43150</v>
      </c>
      <c r="I385" s="3" t="str">
        <f>INDEX(Orders!$A$1:$G$501,MATCH($A385,Orders!$A$1:$A$501,0),MATCH(I$1,Orders!$A$1:$G$1,0))</f>
        <v>Mukesh</v>
      </c>
      <c r="J385" s="3" t="str">
        <f>INDEX(Orders!$A$1:$G$501,MATCH($A385,Orders!$A$1:$A$501,0),MATCH(J$1,Orders!$A$1:$G$1,0))</f>
        <v>Haryana</v>
      </c>
      <c r="K385" s="3" t="str">
        <f>INDEX(Orders!$A$1:$G$501,MATCH($A385,Orders!$A$1:$A$501,0),MATCH(K$1,Orders!$A$1:$G$1,0))</f>
        <v>Chandigarh</v>
      </c>
      <c r="L385" s="1" t="str">
        <f t="shared" si="5"/>
        <v>Feb</v>
      </c>
      <c r="M385" s="8">
        <f>IF(Sales[[#This Row],[Profit]]&gt;0,Sales[[#This Row],[Profit]],0)</f>
        <v>22</v>
      </c>
      <c r="N385" s="8">
        <f>IF(Sales[[#This Row],[Profit]]&lt;0,Sales[[#This Row],[Profit]],0)</f>
        <v>0</v>
      </c>
    </row>
    <row r="386" spans="1:14" x14ac:dyDescent="0.3">
      <c r="A386" t="s">
        <v>286</v>
      </c>
      <c r="B386" s="6">
        <v>53</v>
      </c>
      <c r="C386" s="6">
        <v>24</v>
      </c>
      <c r="D386">
        <v>1</v>
      </c>
      <c r="E386" t="s">
        <v>23</v>
      </c>
      <c r="F386" t="s">
        <v>30</v>
      </c>
      <c r="G386" t="s">
        <v>82</v>
      </c>
      <c r="H386" s="3">
        <f>INDEX(Orders!$A$1:$G$501,MATCH($A386,Orders!$A$1:$A$501,0),MATCH(H$1,Orders!$A$1:$G$1,0))</f>
        <v>43353</v>
      </c>
      <c r="I386" s="3" t="str">
        <f>INDEX(Orders!$A$1:$G$501,MATCH($A386,Orders!$A$1:$A$501,0),MATCH(I$1,Orders!$A$1:$G$1,0))</f>
        <v>Suman</v>
      </c>
      <c r="J386" s="3" t="str">
        <f>INDEX(Orders!$A$1:$G$501,MATCH($A386,Orders!$A$1:$A$501,0),MATCH(J$1,Orders!$A$1:$G$1,0))</f>
        <v xml:space="preserve">Kerala </v>
      </c>
      <c r="K386" s="3" t="str">
        <f>INDEX(Orders!$A$1:$G$501,MATCH($A386,Orders!$A$1:$A$501,0),MATCH(K$1,Orders!$A$1:$G$1,0))</f>
        <v>Thiruvananthapuram</v>
      </c>
      <c r="L386" s="1" t="str">
        <f t="shared" ref="L386:L449" si="6">TEXT($H386,"mmm")</f>
        <v>Sep</v>
      </c>
      <c r="M386" s="8">
        <f>IF(Sales[[#This Row],[Profit]]&gt;0,Sales[[#This Row],[Profit]],0)</f>
        <v>24</v>
      </c>
      <c r="N386" s="8">
        <f>IF(Sales[[#This Row],[Profit]]&lt;0,Sales[[#This Row],[Profit]],0)</f>
        <v>0</v>
      </c>
    </row>
    <row r="387" spans="1:14" x14ac:dyDescent="0.3">
      <c r="A387" t="s">
        <v>239</v>
      </c>
      <c r="B387" s="6">
        <v>233</v>
      </c>
      <c r="C387" s="6">
        <v>-10</v>
      </c>
      <c r="D387">
        <v>5</v>
      </c>
      <c r="E387" t="s">
        <v>8</v>
      </c>
      <c r="F387" t="s">
        <v>9</v>
      </c>
      <c r="G387" t="s">
        <v>10</v>
      </c>
      <c r="H387" s="3">
        <f>INDEX(Orders!$A$1:$G$501,MATCH($A387,Orders!$A$1:$A$501,0),MATCH(H$1,Orders!$A$1:$G$1,0))</f>
        <v>43210</v>
      </c>
      <c r="I387" s="3" t="str">
        <f>INDEX(Orders!$A$1:$G$501,MATCH($A387,Orders!$A$1:$A$501,0),MATCH(I$1,Orders!$A$1:$G$1,0))</f>
        <v>Deepak</v>
      </c>
      <c r="J387" s="3" t="str">
        <f>INDEX(Orders!$A$1:$G$501,MATCH($A387,Orders!$A$1:$A$501,0),MATCH(J$1,Orders!$A$1:$G$1,0))</f>
        <v>Madhya Pradesh</v>
      </c>
      <c r="K387" s="3" t="str">
        <f>INDEX(Orders!$A$1:$G$501,MATCH($A387,Orders!$A$1:$A$501,0),MATCH(K$1,Orders!$A$1:$G$1,0))</f>
        <v>Bhopal</v>
      </c>
      <c r="L387" s="1" t="str">
        <f t="shared" si="6"/>
        <v>Apr</v>
      </c>
      <c r="M387" s="8">
        <f>IF(Sales[[#This Row],[Profit]]&gt;0,Sales[[#This Row],[Profit]],0)</f>
        <v>0</v>
      </c>
      <c r="N387" s="8">
        <f>IF(Sales[[#This Row],[Profit]]&lt;0,Sales[[#This Row],[Profit]],0)</f>
        <v>-10</v>
      </c>
    </row>
    <row r="388" spans="1:14" x14ac:dyDescent="0.3">
      <c r="A388" t="s">
        <v>234</v>
      </c>
      <c r="B388" s="6">
        <v>53</v>
      </c>
      <c r="C388" s="6">
        <v>-2</v>
      </c>
      <c r="D388">
        <v>3</v>
      </c>
      <c r="E388" t="s">
        <v>23</v>
      </c>
      <c r="F388" t="s">
        <v>26</v>
      </c>
      <c r="G388" t="s">
        <v>82</v>
      </c>
      <c r="H388" s="3">
        <f>INDEX(Orders!$A$1:$G$501,MATCH($A388,Orders!$A$1:$A$501,0),MATCH(H$1,Orders!$A$1:$G$1,0))</f>
        <v>43323</v>
      </c>
      <c r="I388" s="3" t="str">
        <f>INDEX(Orders!$A$1:$G$501,MATCH($A388,Orders!$A$1:$A$501,0),MATCH(I$1,Orders!$A$1:$G$1,0))</f>
        <v>Shubham</v>
      </c>
      <c r="J388" s="3" t="str">
        <f>INDEX(Orders!$A$1:$G$501,MATCH($A388,Orders!$A$1:$A$501,0),MATCH(J$1,Orders!$A$1:$G$1,0))</f>
        <v>Maharashtra</v>
      </c>
      <c r="K388" s="3" t="str">
        <f>INDEX(Orders!$A$1:$G$501,MATCH($A388,Orders!$A$1:$A$501,0),MATCH(K$1,Orders!$A$1:$G$1,0))</f>
        <v>Pune</v>
      </c>
      <c r="L388" s="1" t="str">
        <f t="shared" si="6"/>
        <v>Aug</v>
      </c>
      <c r="M388" s="8">
        <f>IF(Sales[[#This Row],[Profit]]&gt;0,Sales[[#This Row],[Profit]],0)</f>
        <v>0</v>
      </c>
      <c r="N388" s="8">
        <f>IF(Sales[[#This Row],[Profit]]&lt;0,Sales[[#This Row],[Profit]],0)</f>
        <v>-2</v>
      </c>
    </row>
    <row r="389" spans="1:14" x14ac:dyDescent="0.3">
      <c r="A389" t="s">
        <v>207</v>
      </c>
      <c r="B389" s="6">
        <v>54</v>
      </c>
      <c r="C389" s="6">
        <v>8</v>
      </c>
      <c r="D389">
        <v>4</v>
      </c>
      <c r="E389" t="s">
        <v>23</v>
      </c>
      <c r="F389" t="s">
        <v>81</v>
      </c>
      <c r="G389" t="s">
        <v>82</v>
      </c>
      <c r="H389" s="3">
        <f>INDEX(Orders!$A$1:$G$501,MATCH($A389,Orders!$A$1:$A$501,0),MATCH(H$1,Orders!$A$1:$G$1,0))</f>
        <v>43376</v>
      </c>
      <c r="I389" s="3" t="str">
        <f>INDEX(Orders!$A$1:$G$501,MATCH($A389,Orders!$A$1:$A$501,0),MATCH(I$1,Orders!$A$1:$G$1,0))</f>
        <v>Sharda</v>
      </c>
      <c r="J389" s="3" t="str">
        <f>INDEX(Orders!$A$1:$G$501,MATCH($A389,Orders!$A$1:$A$501,0),MATCH(J$1,Orders!$A$1:$G$1,0))</f>
        <v xml:space="preserve">Kerala </v>
      </c>
      <c r="K389" s="3" t="str">
        <f>INDEX(Orders!$A$1:$G$501,MATCH($A389,Orders!$A$1:$A$501,0),MATCH(K$1,Orders!$A$1:$G$1,0))</f>
        <v>Thiruvananthapuram</v>
      </c>
      <c r="L389" s="1" t="str">
        <f t="shared" si="6"/>
        <v>Oct</v>
      </c>
      <c r="M389" s="8">
        <f>IF(Sales[[#This Row],[Profit]]&gt;0,Sales[[#This Row],[Profit]],0)</f>
        <v>8</v>
      </c>
      <c r="N389" s="8">
        <f>IF(Sales[[#This Row],[Profit]]&lt;0,Sales[[#This Row],[Profit]],0)</f>
        <v>0</v>
      </c>
    </row>
    <row r="390" spans="1:14" x14ac:dyDescent="0.3">
      <c r="A390" t="s">
        <v>287</v>
      </c>
      <c r="B390" s="6">
        <v>352</v>
      </c>
      <c r="C390" s="6">
        <v>-345</v>
      </c>
      <c r="D390">
        <v>5</v>
      </c>
      <c r="E390" t="s">
        <v>23</v>
      </c>
      <c r="F390" t="s">
        <v>26</v>
      </c>
      <c r="G390" t="s">
        <v>19</v>
      </c>
      <c r="H390" s="3">
        <f>INDEX(Orders!$A$1:$G$501,MATCH($A390,Orders!$A$1:$A$501,0),MATCH(H$1,Orders!$A$1:$G$1,0))</f>
        <v>43410</v>
      </c>
      <c r="I390" s="3" t="str">
        <f>INDEX(Orders!$A$1:$G$501,MATCH($A390,Orders!$A$1:$A$501,0),MATCH(I$1,Orders!$A$1:$G$1,0))</f>
        <v>Swetha</v>
      </c>
      <c r="J390" s="3" t="str">
        <f>INDEX(Orders!$A$1:$G$501,MATCH($A390,Orders!$A$1:$A$501,0),MATCH(J$1,Orders!$A$1:$G$1,0))</f>
        <v>Madhya Pradesh</v>
      </c>
      <c r="K390" s="3" t="str">
        <f>INDEX(Orders!$A$1:$G$501,MATCH($A390,Orders!$A$1:$A$501,0),MATCH(K$1,Orders!$A$1:$G$1,0))</f>
        <v>Indore</v>
      </c>
      <c r="L390" s="1" t="str">
        <f t="shared" si="6"/>
        <v>Nov</v>
      </c>
      <c r="M390" s="8">
        <f>IF(Sales[[#This Row],[Profit]]&gt;0,Sales[[#This Row],[Profit]],0)</f>
        <v>0</v>
      </c>
      <c r="N390" s="8">
        <f>IF(Sales[[#This Row],[Profit]]&lt;0,Sales[[#This Row],[Profit]],0)</f>
        <v>-345</v>
      </c>
    </row>
    <row r="391" spans="1:14" x14ac:dyDescent="0.3">
      <c r="A391" t="s">
        <v>146</v>
      </c>
      <c r="B391" s="6">
        <v>349</v>
      </c>
      <c r="C391" s="6">
        <v>0</v>
      </c>
      <c r="D391">
        <v>7</v>
      </c>
      <c r="E391" t="s">
        <v>23</v>
      </c>
      <c r="F391" t="s">
        <v>57</v>
      </c>
      <c r="G391" t="s">
        <v>19</v>
      </c>
      <c r="H391" s="3">
        <f>INDEX(Orders!$A$1:$G$501,MATCH($A391,Orders!$A$1:$A$501,0),MATCH(H$1,Orders!$A$1:$G$1,0))</f>
        <v>43432</v>
      </c>
      <c r="I391" s="3" t="str">
        <f>INDEX(Orders!$A$1:$G$501,MATCH($A391,Orders!$A$1:$A$501,0),MATCH(I$1,Orders!$A$1:$G$1,0))</f>
        <v>Shatayu</v>
      </c>
      <c r="J391" s="3" t="str">
        <f>INDEX(Orders!$A$1:$G$501,MATCH($A391,Orders!$A$1:$A$501,0),MATCH(J$1,Orders!$A$1:$G$1,0))</f>
        <v>Madhya Pradesh</v>
      </c>
      <c r="K391" s="3" t="str">
        <f>INDEX(Orders!$A$1:$G$501,MATCH($A391,Orders!$A$1:$A$501,0),MATCH(K$1,Orders!$A$1:$G$1,0))</f>
        <v>Indore</v>
      </c>
      <c r="L391" s="1" t="str">
        <f t="shared" si="6"/>
        <v>Nov</v>
      </c>
      <c r="M391" s="8">
        <f>IF(Sales[[#This Row],[Profit]]&gt;0,Sales[[#This Row],[Profit]],0)</f>
        <v>0</v>
      </c>
      <c r="N391" s="8">
        <f>IF(Sales[[#This Row],[Profit]]&lt;0,Sales[[#This Row],[Profit]],0)</f>
        <v>0</v>
      </c>
    </row>
    <row r="392" spans="1:14" x14ac:dyDescent="0.3">
      <c r="A392" t="s">
        <v>288</v>
      </c>
      <c r="B392" s="6">
        <v>341</v>
      </c>
      <c r="C392" s="6">
        <v>-85</v>
      </c>
      <c r="D392">
        <v>6</v>
      </c>
      <c r="E392" t="s">
        <v>23</v>
      </c>
      <c r="F392" t="s">
        <v>24</v>
      </c>
      <c r="G392" t="s">
        <v>19</v>
      </c>
      <c r="H392" s="3">
        <f>INDEX(Orders!$A$1:$G$501,MATCH($A392,Orders!$A$1:$A$501,0),MATCH(H$1,Orders!$A$1:$G$1,0))</f>
        <v>43329</v>
      </c>
      <c r="I392" s="3" t="str">
        <f>INDEX(Orders!$A$1:$G$501,MATCH($A392,Orders!$A$1:$A$501,0),MATCH(I$1,Orders!$A$1:$G$1,0))</f>
        <v>Shivam</v>
      </c>
      <c r="J392" s="3" t="str">
        <f>INDEX(Orders!$A$1:$G$501,MATCH($A392,Orders!$A$1:$A$501,0),MATCH(J$1,Orders!$A$1:$G$1,0))</f>
        <v>Uttar Pradesh</v>
      </c>
      <c r="K392" s="3" t="str">
        <f>INDEX(Orders!$A$1:$G$501,MATCH($A392,Orders!$A$1:$A$501,0),MATCH(K$1,Orders!$A$1:$G$1,0))</f>
        <v>Lucknow</v>
      </c>
      <c r="L392" s="1" t="str">
        <f t="shared" si="6"/>
        <v>Aug</v>
      </c>
      <c r="M392" s="8">
        <f>IF(Sales[[#This Row],[Profit]]&gt;0,Sales[[#This Row],[Profit]],0)</f>
        <v>0</v>
      </c>
      <c r="N392" s="8">
        <f>IF(Sales[[#This Row],[Profit]]&lt;0,Sales[[#This Row],[Profit]],0)</f>
        <v>-85</v>
      </c>
    </row>
    <row r="393" spans="1:14" x14ac:dyDescent="0.3">
      <c r="A393" t="s">
        <v>264</v>
      </c>
      <c r="B393" s="6">
        <v>54</v>
      </c>
      <c r="C393" s="6">
        <v>12</v>
      </c>
      <c r="D393">
        <v>3</v>
      </c>
      <c r="E393" t="s">
        <v>23</v>
      </c>
      <c r="F393" t="s">
        <v>26</v>
      </c>
      <c r="G393" t="s">
        <v>82</v>
      </c>
      <c r="H393" s="3">
        <f>INDEX(Orders!$A$1:$G$501,MATCH($A393,Orders!$A$1:$A$501,0),MATCH(H$1,Orders!$A$1:$G$1,0))</f>
        <v>43128</v>
      </c>
      <c r="I393" s="3" t="str">
        <f>INDEX(Orders!$A$1:$G$501,MATCH($A393,Orders!$A$1:$A$501,0),MATCH(I$1,Orders!$A$1:$G$1,0))</f>
        <v>Amruta</v>
      </c>
      <c r="J393" s="3" t="str">
        <f>INDEX(Orders!$A$1:$G$501,MATCH($A393,Orders!$A$1:$A$501,0),MATCH(J$1,Orders!$A$1:$G$1,0))</f>
        <v>Delhi</v>
      </c>
      <c r="K393" s="3" t="str">
        <f>INDEX(Orders!$A$1:$G$501,MATCH($A393,Orders!$A$1:$A$501,0),MATCH(K$1,Orders!$A$1:$G$1,0))</f>
        <v>Delhi</v>
      </c>
      <c r="L393" s="1" t="str">
        <f t="shared" si="6"/>
        <v>Jan</v>
      </c>
      <c r="M393" s="8">
        <f>IF(Sales[[#This Row],[Profit]]&gt;0,Sales[[#This Row],[Profit]],0)</f>
        <v>12</v>
      </c>
      <c r="N393" s="8">
        <f>IF(Sales[[#This Row],[Profit]]&lt;0,Sales[[#This Row],[Profit]],0)</f>
        <v>0</v>
      </c>
    </row>
    <row r="394" spans="1:14" x14ac:dyDescent="0.3">
      <c r="A394" t="s">
        <v>11</v>
      </c>
      <c r="B394" s="6">
        <v>57</v>
      </c>
      <c r="C394" s="6">
        <v>7</v>
      </c>
      <c r="D394">
        <v>2</v>
      </c>
      <c r="E394" t="s">
        <v>23</v>
      </c>
      <c r="F394" t="s">
        <v>142</v>
      </c>
      <c r="G394" t="s">
        <v>28</v>
      </c>
      <c r="H394" s="3">
        <f>INDEX(Orders!$A$1:$G$501,MATCH($A394,Orders!$A$1:$A$501,0),MATCH(H$1,Orders!$A$1:$G$1,0))</f>
        <v>43376</v>
      </c>
      <c r="I394" s="3" t="str">
        <f>INDEX(Orders!$A$1:$G$501,MATCH($A394,Orders!$A$1:$A$501,0),MATCH(I$1,Orders!$A$1:$G$1,0))</f>
        <v>Harivansh</v>
      </c>
      <c r="J394" s="3" t="str">
        <f>INDEX(Orders!$A$1:$G$501,MATCH($A394,Orders!$A$1:$A$501,0),MATCH(J$1,Orders!$A$1:$G$1,0))</f>
        <v>Uttar Pradesh</v>
      </c>
      <c r="K394" s="3" t="str">
        <f>INDEX(Orders!$A$1:$G$501,MATCH($A394,Orders!$A$1:$A$501,0),MATCH(K$1,Orders!$A$1:$G$1,0))</f>
        <v>Mathura</v>
      </c>
      <c r="L394" s="1" t="str">
        <f t="shared" si="6"/>
        <v>Oct</v>
      </c>
      <c r="M394" s="8">
        <f>IF(Sales[[#This Row],[Profit]]&gt;0,Sales[[#This Row],[Profit]],0)</f>
        <v>7</v>
      </c>
      <c r="N394" s="8">
        <f>IF(Sales[[#This Row],[Profit]]&lt;0,Sales[[#This Row],[Profit]],0)</f>
        <v>0</v>
      </c>
    </row>
    <row r="395" spans="1:14" x14ac:dyDescent="0.3">
      <c r="A395" t="s">
        <v>85</v>
      </c>
      <c r="B395" s="6">
        <v>340</v>
      </c>
      <c r="C395" s="6">
        <v>20</v>
      </c>
      <c r="D395">
        <v>7</v>
      </c>
      <c r="E395" t="s">
        <v>23</v>
      </c>
      <c r="F395" t="s">
        <v>142</v>
      </c>
      <c r="G395" t="s">
        <v>19</v>
      </c>
      <c r="H395" s="3">
        <f>INDEX(Orders!$A$1:$G$501,MATCH($A395,Orders!$A$1:$A$501,0),MATCH(H$1,Orders!$A$1:$G$1,0))</f>
        <v>43350</v>
      </c>
      <c r="I395" s="3" t="str">
        <f>INDEX(Orders!$A$1:$G$501,MATCH($A395,Orders!$A$1:$A$501,0),MATCH(I$1,Orders!$A$1:$G$1,0))</f>
        <v>Stuti</v>
      </c>
      <c r="J395" s="3" t="str">
        <f>INDEX(Orders!$A$1:$G$501,MATCH($A395,Orders!$A$1:$A$501,0),MATCH(J$1,Orders!$A$1:$G$1,0))</f>
        <v>Karnataka</v>
      </c>
      <c r="K395" s="3" t="str">
        <f>INDEX(Orders!$A$1:$G$501,MATCH($A395,Orders!$A$1:$A$501,0),MATCH(K$1,Orders!$A$1:$G$1,0))</f>
        <v>Bangalore</v>
      </c>
      <c r="L395" s="1" t="str">
        <f t="shared" si="6"/>
        <v>Sep</v>
      </c>
      <c r="M395" s="8">
        <f>IF(Sales[[#This Row],[Profit]]&gt;0,Sales[[#This Row],[Profit]],0)</f>
        <v>20</v>
      </c>
      <c r="N395" s="8">
        <f>IF(Sales[[#This Row],[Profit]]&lt;0,Sales[[#This Row],[Profit]],0)</f>
        <v>0</v>
      </c>
    </row>
    <row r="396" spans="1:14" x14ac:dyDescent="0.3">
      <c r="A396" t="s">
        <v>11</v>
      </c>
      <c r="B396" s="6">
        <v>227</v>
      </c>
      <c r="C396" s="6">
        <v>48</v>
      </c>
      <c r="D396">
        <v>5</v>
      </c>
      <c r="E396" t="s">
        <v>23</v>
      </c>
      <c r="F396" t="s">
        <v>57</v>
      </c>
      <c r="G396" t="s">
        <v>10</v>
      </c>
      <c r="H396" s="3">
        <f>INDEX(Orders!$A$1:$G$501,MATCH($A396,Orders!$A$1:$A$501,0),MATCH(H$1,Orders!$A$1:$G$1,0))</f>
        <v>43376</v>
      </c>
      <c r="I396" s="3" t="str">
        <f>INDEX(Orders!$A$1:$G$501,MATCH($A396,Orders!$A$1:$A$501,0),MATCH(I$1,Orders!$A$1:$G$1,0))</f>
        <v>Harivansh</v>
      </c>
      <c r="J396" s="3" t="str">
        <f>INDEX(Orders!$A$1:$G$501,MATCH($A396,Orders!$A$1:$A$501,0),MATCH(J$1,Orders!$A$1:$G$1,0))</f>
        <v>Uttar Pradesh</v>
      </c>
      <c r="K396" s="3" t="str">
        <f>INDEX(Orders!$A$1:$G$501,MATCH($A396,Orders!$A$1:$A$501,0),MATCH(K$1,Orders!$A$1:$G$1,0))</f>
        <v>Mathura</v>
      </c>
      <c r="L396" s="1" t="str">
        <f t="shared" si="6"/>
        <v>Oct</v>
      </c>
      <c r="M396" s="8">
        <f>IF(Sales[[#This Row],[Profit]]&gt;0,Sales[[#This Row],[Profit]],0)</f>
        <v>48</v>
      </c>
      <c r="N396" s="8">
        <f>IF(Sales[[#This Row],[Profit]]&lt;0,Sales[[#This Row],[Profit]],0)</f>
        <v>0</v>
      </c>
    </row>
    <row r="397" spans="1:14" x14ac:dyDescent="0.3">
      <c r="A397" t="s">
        <v>255</v>
      </c>
      <c r="B397" s="6">
        <v>330</v>
      </c>
      <c r="C397" s="6">
        <v>81</v>
      </c>
      <c r="D397">
        <v>1</v>
      </c>
      <c r="E397" t="s">
        <v>12</v>
      </c>
      <c r="F397" t="s">
        <v>16</v>
      </c>
      <c r="G397" t="s">
        <v>19</v>
      </c>
      <c r="H397" s="3">
        <f>INDEX(Orders!$A$1:$G$501,MATCH($A397,Orders!$A$1:$A$501,0),MATCH(H$1,Orders!$A$1:$G$1,0))</f>
        <v>43102</v>
      </c>
      <c r="I397" s="3" t="str">
        <f>INDEX(Orders!$A$1:$G$501,MATCH($A397,Orders!$A$1:$A$501,0),MATCH(I$1,Orders!$A$1:$G$1,0))</f>
        <v>Anjali</v>
      </c>
      <c r="J397" s="3" t="str">
        <f>INDEX(Orders!$A$1:$G$501,MATCH($A397,Orders!$A$1:$A$501,0),MATCH(J$1,Orders!$A$1:$G$1,0))</f>
        <v>Delhi</v>
      </c>
      <c r="K397" s="3" t="str">
        <f>INDEX(Orders!$A$1:$G$501,MATCH($A397,Orders!$A$1:$A$501,0),MATCH(K$1,Orders!$A$1:$G$1,0))</f>
        <v>Delhi</v>
      </c>
      <c r="L397" s="1" t="str">
        <f t="shared" si="6"/>
        <v>Jan</v>
      </c>
      <c r="M397" s="8">
        <f>IF(Sales[[#This Row],[Profit]]&gt;0,Sales[[#This Row],[Profit]],0)</f>
        <v>81</v>
      </c>
      <c r="N397" s="8">
        <f>IF(Sales[[#This Row],[Profit]]&lt;0,Sales[[#This Row],[Profit]],0)</f>
        <v>0</v>
      </c>
    </row>
    <row r="398" spans="1:14" x14ac:dyDescent="0.3">
      <c r="A398" t="s">
        <v>62</v>
      </c>
      <c r="B398" s="6">
        <v>216</v>
      </c>
      <c r="C398" s="6">
        <v>-38</v>
      </c>
      <c r="D398">
        <v>6</v>
      </c>
      <c r="E398" t="s">
        <v>12</v>
      </c>
      <c r="F398" t="s">
        <v>131</v>
      </c>
      <c r="G398" t="s">
        <v>28</v>
      </c>
      <c r="H398" s="3">
        <f>INDEX(Orders!$A$1:$G$501,MATCH($A398,Orders!$A$1:$A$501,0),MATCH(H$1,Orders!$A$1:$G$1,0))</f>
        <v>43227</v>
      </c>
      <c r="I398" s="3" t="str">
        <f>INDEX(Orders!$A$1:$G$501,MATCH($A398,Orders!$A$1:$A$501,0),MATCH(I$1,Orders!$A$1:$G$1,0))</f>
        <v>Megha</v>
      </c>
      <c r="J398" s="3" t="str">
        <f>INDEX(Orders!$A$1:$G$501,MATCH($A398,Orders!$A$1:$A$501,0),MATCH(J$1,Orders!$A$1:$G$1,0))</f>
        <v>Maharashtra</v>
      </c>
      <c r="K398" s="3" t="str">
        <f>INDEX(Orders!$A$1:$G$501,MATCH($A398,Orders!$A$1:$A$501,0),MATCH(K$1,Orders!$A$1:$G$1,0))</f>
        <v>Pune</v>
      </c>
      <c r="L398" s="1" t="str">
        <f t="shared" si="6"/>
        <v>May</v>
      </c>
      <c r="M398" s="8">
        <f>IF(Sales[[#This Row],[Profit]]&gt;0,Sales[[#This Row],[Profit]],0)</f>
        <v>0</v>
      </c>
      <c r="N398" s="8">
        <f>IF(Sales[[#This Row],[Profit]]&lt;0,Sales[[#This Row],[Profit]],0)</f>
        <v>-38</v>
      </c>
    </row>
    <row r="399" spans="1:14" x14ac:dyDescent="0.3">
      <c r="A399" t="s">
        <v>289</v>
      </c>
      <c r="B399" s="6">
        <v>224</v>
      </c>
      <c r="C399" s="6">
        <v>-143</v>
      </c>
      <c r="D399">
        <v>3</v>
      </c>
      <c r="E399" t="s">
        <v>12</v>
      </c>
      <c r="F399" t="s">
        <v>13</v>
      </c>
      <c r="G399" t="s">
        <v>10</v>
      </c>
      <c r="H399" s="3">
        <f>INDEX(Orders!$A$1:$G$501,MATCH($A399,Orders!$A$1:$A$501,0),MATCH(H$1,Orders!$A$1:$G$1,0))</f>
        <v>43260</v>
      </c>
      <c r="I399" s="3" t="str">
        <f>INDEX(Orders!$A$1:$G$501,MATCH($A399,Orders!$A$1:$A$501,0),MATCH(I$1,Orders!$A$1:$G$1,0))</f>
        <v>Shreya</v>
      </c>
      <c r="J399" s="3" t="str">
        <f>INDEX(Orders!$A$1:$G$501,MATCH($A399,Orders!$A$1:$A$501,0),MATCH(J$1,Orders!$A$1:$G$1,0))</f>
        <v xml:space="preserve">Kerala </v>
      </c>
      <c r="K399" s="3" t="str">
        <f>INDEX(Orders!$A$1:$G$501,MATCH($A399,Orders!$A$1:$A$501,0),MATCH(K$1,Orders!$A$1:$G$1,0))</f>
        <v>Thiruvananthapuram</v>
      </c>
      <c r="L399" s="1" t="str">
        <f t="shared" si="6"/>
        <v>Jun</v>
      </c>
      <c r="M399" s="8">
        <f>IF(Sales[[#This Row],[Profit]]&gt;0,Sales[[#This Row],[Profit]],0)</f>
        <v>0</v>
      </c>
      <c r="N399" s="8">
        <f>IF(Sales[[#This Row],[Profit]]&lt;0,Sales[[#This Row],[Profit]],0)</f>
        <v>-143</v>
      </c>
    </row>
    <row r="400" spans="1:14" x14ac:dyDescent="0.3">
      <c r="A400" t="s">
        <v>290</v>
      </c>
      <c r="B400" s="6">
        <v>55</v>
      </c>
      <c r="C400" s="6">
        <v>-33</v>
      </c>
      <c r="D400">
        <v>2</v>
      </c>
      <c r="E400" t="s">
        <v>12</v>
      </c>
      <c r="F400" t="s">
        <v>13</v>
      </c>
      <c r="G400" t="s">
        <v>82</v>
      </c>
      <c r="H400" s="3">
        <f>INDEX(Orders!$A$1:$G$501,MATCH($A400,Orders!$A$1:$A$501,0),MATCH(H$1,Orders!$A$1:$G$1,0))</f>
        <v>43237</v>
      </c>
      <c r="I400" s="3" t="str">
        <f>INDEX(Orders!$A$1:$G$501,MATCH($A400,Orders!$A$1:$A$501,0),MATCH(I$1,Orders!$A$1:$G$1,0))</f>
        <v>Subhashree</v>
      </c>
      <c r="J400" s="3" t="str">
        <f>INDEX(Orders!$A$1:$G$501,MATCH($A400,Orders!$A$1:$A$501,0),MATCH(J$1,Orders!$A$1:$G$1,0))</f>
        <v>Jammu and Kashmir</v>
      </c>
      <c r="K400" s="3" t="str">
        <f>INDEX(Orders!$A$1:$G$501,MATCH($A400,Orders!$A$1:$A$501,0),MATCH(K$1,Orders!$A$1:$G$1,0))</f>
        <v>Kashmir</v>
      </c>
      <c r="L400" s="1" t="str">
        <f t="shared" si="6"/>
        <v>May</v>
      </c>
      <c r="M400" s="8">
        <f>IF(Sales[[#This Row],[Profit]]&gt;0,Sales[[#This Row],[Profit]],0)</f>
        <v>0</v>
      </c>
      <c r="N400" s="8">
        <f>IF(Sales[[#This Row],[Profit]]&lt;0,Sales[[#This Row],[Profit]],0)</f>
        <v>-33</v>
      </c>
    </row>
    <row r="401" spans="1:14" x14ac:dyDescent="0.3">
      <c r="A401" t="s">
        <v>153</v>
      </c>
      <c r="B401" s="6">
        <v>49</v>
      </c>
      <c r="C401" s="6">
        <v>21</v>
      </c>
      <c r="D401">
        <v>1</v>
      </c>
      <c r="E401" t="s">
        <v>23</v>
      </c>
      <c r="F401" t="s">
        <v>57</v>
      </c>
      <c r="G401" t="s">
        <v>28</v>
      </c>
      <c r="H401" s="3">
        <f>INDEX(Orders!$A$1:$G$501,MATCH($A401,Orders!$A$1:$A$501,0),MATCH(H$1,Orders!$A$1:$G$1,0))</f>
        <v>43148</v>
      </c>
      <c r="I401" s="3" t="str">
        <f>INDEX(Orders!$A$1:$G$501,MATCH($A401,Orders!$A$1:$A$501,0),MATCH(I$1,Orders!$A$1:$G$1,0))</f>
        <v>Anita</v>
      </c>
      <c r="J401" s="3" t="str">
        <f>INDEX(Orders!$A$1:$G$501,MATCH($A401,Orders!$A$1:$A$501,0),MATCH(J$1,Orders!$A$1:$G$1,0))</f>
        <v xml:space="preserve">Kerala </v>
      </c>
      <c r="K401" s="3" t="str">
        <f>INDEX(Orders!$A$1:$G$501,MATCH($A401,Orders!$A$1:$A$501,0),MATCH(K$1,Orders!$A$1:$G$1,0))</f>
        <v>Thiruvananthapuram</v>
      </c>
      <c r="L401" s="1" t="str">
        <f t="shared" si="6"/>
        <v>Feb</v>
      </c>
      <c r="M401" s="8">
        <f>IF(Sales[[#This Row],[Profit]]&gt;0,Sales[[#This Row],[Profit]],0)</f>
        <v>21</v>
      </c>
      <c r="N401" s="8">
        <f>IF(Sales[[#This Row],[Profit]]&lt;0,Sales[[#This Row],[Profit]],0)</f>
        <v>0</v>
      </c>
    </row>
    <row r="402" spans="1:14" x14ac:dyDescent="0.3">
      <c r="A402" t="s">
        <v>207</v>
      </c>
      <c r="B402" s="6">
        <v>224</v>
      </c>
      <c r="C402" s="6">
        <v>87</v>
      </c>
      <c r="D402">
        <v>3</v>
      </c>
      <c r="E402" t="s">
        <v>23</v>
      </c>
      <c r="F402" t="s">
        <v>24</v>
      </c>
      <c r="G402" t="s">
        <v>10</v>
      </c>
      <c r="H402" s="3">
        <f>INDEX(Orders!$A$1:$G$501,MATCH($A402,Orders!$A$1:$A$501,0),MATCH(H$1,Orders!$A$1:$G$1,0))</f>
        <v>43376</v>
      </c>
      <c r="I402" s="3" t="str">
        <f>INDEX(Orders!$A$1:$G$501,MATCH($A402,Orders!$A$1:$A$501,0),MATCH(I$1,Orders!$A$1:$G$1,0))</f>
        <v>Sharda</v>
      </c>
      <c r="J402" s="3" t="str">
        <f>INDEX(Orders!$A$1:$G$501,MATCH($A402,Orders!$A$1:$A$501,0),MATCH(J$1,Orders!$A$1:$G$1,0))</f>
        <v xml:space="preserve">Kerala </v>
      </c>
      <c r="K402" s="3" t="str">
        <f>INDEX(Orders!$A$1:$G$501,MATCH($A402,Orders!$A$1:$A$501,0),MATCH(K$1,Orders!$A$1:$G$1,0))</f>
        <v>Thiruvananthapuram</v>
      </c>
      <c r="L402" s="1" t="str">
        <f t="shared" si="6"/>
        <v>Oct</v>
      </c>
      <c r="M402" s="8">
        <f>IF(Sales[[#This Row],[Profit]]&gt;0,Sales[[#This Row],[Profit]],0)</f>
        <v>87</v>
      </c>
      <c r="N402" s="8">
        <f>IF(Sales[[#This Row],[Profit]]&lt;0,Sales[[#This Row],[Profit]],0)</f>
        <v>0</v>
      </c>
    </row>
    <row r="403" spans="1:14" x14ac:dyDescent="0.3">
      <c r="A403" t="s">
        <v>187</v>
      </c>
      <c r="B403" s="6">
        <v>223</v>
      </c>
      <c r="C403" s="6">
        <v>27</v>
      </c>
      <c r="D403">
        <v>2</v>
      </c>
      <c r="E403" t="s">
        <v>12</v>
      </c>
      <c r="F403" t="s">
        <v>16</v>
      </c>
      <c r="G403" t="s">
        <v>10</v>
      </c>
      <c r="H403" s="3">
        <f>INDEX(Orders!$A$1:$G$501,MATCH($A403,Orders!$A$1:$A$501,0),MATCH(H$1,Orders!$A$1:$G$1,0))</f>
        <v>43417</v>
      </c>
      <c r="I403" s="3" t="str">
        <f>INDEX(Orders!$A$1:$G$501,MATCH($A403,Orders!$A$1:$A$501,0),MATCH(I$1,Orders!$A$1:$G$1,0))</f>
        <v>Uudhav</v>
      </c>
      <c r="J403" s="3" t="str">
        <f>INDEX(Orders!$A$1:$G$501,MATCH($A403,Orders!$A$1:$A$501,0),MATCH(J$1,Orders!$A$1:$G$1,0))</f>
        <v>Maharashtra</v>
      </c>
      <c r="K403" s="3" t="str">
        <f>INDEX(Orders!$A$1:$G$501,MATCH($A403,Orders!$A$1:$A$501,0),MATCH(K$1,Orders!$A$1:$G$1,0))</f>
        <v>Mumbai</v>
      </c>
      <c r="L403" s="1" t="str">
        <f t="shared" si="6"/>
        <v>Nov</v>
      </c>
      <c r="M403" s="8">
        <f>IF(Sales[[#This Row],[Profit]]&gt;0,Sales[[#This Row],[Profit]],0)</f>
        <v>27</v>
      </c>
      <c r="N403" s="8">
        <f>IF(Sales[[#This Row],[Profit]]&lt;0,Sales[[#This Row],[Profit]],0)</f>
        <v>0</v>
      </c>
    </row>
    <row r="404" spans="1:14" x14ac:dyDescent="0.3">
      <c r="A404" t="s">
        <v>291</v>
      </c>
      <c r="B404" s="6">
        <v>324</v>
      </c>
      <c r="C404" s="6">
        <v>39</v>
      </c>
      <c r="D404">
        <v>8</v>
      </c>
      <c r="E404" t="s">
        <v>8</v>
      </c>
      <c r="F404" t="s">
        <v>73</v>
      </c>
      <c r="G404" t="s">
        <v>19</v>
      </c>
      <c r="H404" s="3">
        <f>INDEX(Orders!$A$1:$G$501,MATCH($A404,Orders!$A$1:$A$501,0),MATCH(H$1,Orders!$A$1:$G$1,0))</f>
        <v>43384</v>
      </c>
      <c r="I404" s="3" t="str">
        <f>INDEX(Orders!$A$1:$G$501,MATCH($A404,Orders!$A$1:$A$501,0),MATCH(I$1,Orders!$A$1:$G$1,0))</f>
        <v>Anand</v>
      </c>
      <c r="J404" s="3" t="str">
        <f>INDEX(Orders!$A$1:$G$501,MATCH($A404,Orders!$A$1:$A$501,0),MATCH(J$1,Orders!$A$1:$G$1,0))</f>
        <v>Madhya Pradesh</v>
      </c>
      <c r="K404" s="3" t="str">
        <f>INDEX(Orders!$A$1:$G$501,MATCH($A404,Orders!$A$1:$A$501,0),MATCH(K$1,Orders!$A$1:$G$1,0))</f>
        <v>Indore</v>
      </c>
      <c r="L404" s="1" t="str">
        <f t="shared" si="6"/>
        <v>Oct</v>
      </c>
      <c r="M404" s="8">
        <f>IF(Sales[[#This Row],[Profit]]&gt;0,Sales[[#This Row],[Profit]],0)</f>
        <v>39</v>
      </c>
      <c r="N404" s="8">
        <f>IF(Sales[[#This Row],[Profit]]&lt;0,Sales[[#This Row],[Profit]],0)</f>
        <v>0</v>
      </c>
    </row>
    <row r="405" spans="1:14" x14ac:dyDescent="0.3">
      <c r="A405" t="s">
        <v>123</v>
      </c>
      <c r="B405" s="6">
        <v>56</v>
      </c>
      <c r="C405" s="6">
        <v>18</v>
      </c>
      <c r="D405">
        <v>2</v>
      </c>
      <c r="E405" t="s">
        <v>23</v>
      </c>
      <c r="F405" t="s">
        <v>30</v>
      </c>
      <c r="G405" t="s">
        <v>82</v>
      </c>
      <c r="H405" s="3">
        <f>INDEX(Orders!$A$1:$G$501,MATCH($A405,Orders!$A$1:$A$501,0),MATCH(H$1,Orders!$A$1:$G$1,0))</f>
        <v>43409</v>
      </c>
      <c r="I405" s="3" t="str">
        <f>INDEX(Orders!$A$1:$G$501,MATCH($A405,Orders!$A$1:$A$501,0),MATCH(I$1,Orders!$A$1:$G$1,0))</f>
        <v>Priyanka</v>
      </c>
      <c r="J405" s="3" t="str">
        <f>INDEX(Orders!$A$1:$G$501,MATCH($A405,Orders!$A$1:$A$501,0),MATCH(J$1,Orders!$A$1:$G$1,0))</f>
        <v>Maharashtra</v>
      </c>
      <c r="K405" s="3" t="str">
        <f>INDEX(Orders!$A$1:$G$501,MATCH($A405,Orders!$A$1:$A$501,0),MATCH(K$1,Orders!$A$1:$G$1,0))</f>
        <v>Pune</v>
      </c>
      <c r="L405" s="1" t="str">
        <f t="shared" si="6"/>
        <v>Nov</v>
      </c>
      <c r="M405" s="8">
        <f>IF(Sales[[#This Row],[Profit]]&gt;0,Sales[[#This Row],[Profit]],0)</f>
        <v>18</v>
      </c>
      <c r="N405" s="8">
        <f>IF(Sales[[#This Row],[Profit]]&lt;0,Sales[[#This Row],[Profit]],0)</f>
        <v>0</v>
      </c>
    </row>
    <row r="406" spans="1:14" x14ac:dyDescent="0.3">
      <c r="A406" t="s">
        <v>292</v>
      </c>
      <c r="B406" s="6">
        <v>223</v>
      </c>
      <c r="C406" s="6">
        <v>62</v>
      </c>
      <c r="D406">
        <v>7</v>
      </c>
      <c r="E406" t="s">
        <v>23</v>
      </c>
      <c r="F406" t="s">
        <v>142</v>
      </c>
      <c r="G406" t="s">
        <v>10</v>
      </c>
      <c r="H406" s="3">
        <f>INDEX(Orders!$A$1:$G$501,MATCH($A406,Orders!$A$1:$A$501,0),MATCH(H$1,Orders!$A$1:$G$1,0))</f>
        <v>43222</v>
      </c>
      <c r="I406" s="3" t="str">
        <f>INDEX(Orders!$A$1:$G$501,MATCH($A406,Orders!$A$1:$A$501,0),MATCH(I$1,Orders!$A$1:$G$1,0))</f>
        <v>Diwakar</v>
      </c>
      <c r="J406" s="3" t="str">
        <f>INDEX(Orders!$A$1:$G$501,MATCH($A406,Orders!$A$1:$A$501,0),MATCH(J$1,Orders!$A$1:$G$1,0))</f>
        <v>Delhi</v>
      </c>
      <c r="K406" s="3" t="str">
        <f>INDEX(Orders!$A$1:$G$501,MATCH($A406,Orders!$A$1:$A$501,0),MATCH(K$1,Orders!$A$1:$G$1,0))</f>
        <v>Delhi</v>
      </c>
      <c r="L406" s="1" t="str">
        <f t="shared" si="6"/>
        <v>May</v>
      </c>
      <c r="M406" s="8">
        <f>IF(Sales[[#This Row],[Profit]]&gt;0,Sales[[#This Row],[Profit]],0)</f>
        <v>62</v>
      </c>
      <c r="N406" s="8">
        <f>IF(Sales[[#This Row],[Profit]]&lt;0,Sales[[#This Row],[Profit]],0)</f>
        <v>0</v>
      </c>
    </row>
    <row r="407" spans="1:14" x14ac:dyDescent="0.3">
      <c r="A407" t="s">
        <v>269</v>
      </c>
      <c r="B407" s="6">
        <v>10</v>
      </c>
      <c r="C407" s="6">
        <v>2</v>
      </c>
      <c r="D407">
        <v>2</v>
      </c>
      <c r="E407" t="s">
        <v>23</v>
      </c>
      <c r="F407" t="s">
        <v>43</v>
      </c>
      <c r="G407" t="s">
        <v>10</v>
      </c>
      <c r="H407" s="3">
        <f>INDEX(Orders!$A$1:$G$501,MATCH($A407,Orders!$A$1:$A$501,0),MATCH(H$1,Orders!$A$1:$G$1,0))</f>
        <v>43384</v>
      </c>
      <c r="I407" s="3" t="str">
        <f>INDEX(Orders!$A$1:$G$501,MATCH($A407,Orders!$A$1:$A$501,0),MATCH(I$1,Orders!$A$1:$G$1,0))</f>
        <v>Abhijeet</v>
      </c>
      <c r="J407" s="3" t="str">
        <f>INDEX(Orders!$A$1:$G$501,MATCH($A407,Orders!$A$1:$A$501,0),MATCH(J$1,Orders!$A$1:$G$1,0))</f>
        <v>Maharashtra</v>
      </c>
      <c r="K407" s="3" t="str">
        <f>INDEX(Orders!$A$1:$G$501,MATCH($A407,Orders!$A$1:$A$501,0),MATCH(K$1,Orders!$A$1:$G$1,0))</f>
        <v>Mumbai</v>
      </c>
      <c r="L407" s="1" t="str">
        <f t="shared" si="6"/>
        <v>Oct</v>
      </c>
      <c r="M407" s="8">
        <f>IF(Sales[[#This Row],[Profit]]&gt;0,Sales[[#This Row],[Profit]],0)</f>
        <v>2</v>
      </c>
      <c r="N407" s="8">
        <f>IF(Sales[[#This Row],[Profit]]&lt;0,Sales[[#This Row],[Profit]],0)</f>
        <v>0</v>
      </c>
    </row>
    <row r="408" spans="1:14" x14ac:dyDescent="0.3">
      <c r="A408" t="s">
        <v>293</v>
      </c>
      <c r="B408" s="6">
        <v>57</v>
      </c>
      <c r="C408" s="6">
        <v>6</v>
      </c>
      <c r="D408">
        <v>5</v>
      </c>
      <c r="E408" t="s">
        <v>23</v>
      </c>
      <c r="F408" t="s">
        <v>63</v>
      </c>
      <c r="G408" t="s">
        <v>82</v>
      </c>
      <c r="H408" s="3">
        <f>INDEX(Orders!$A$1:$G$501,MATCH($A408,Orders!$A$1:$A$501,0),MATCH(H$1,Orders!$A$1:$G$1,0))</f>
        <v>43464</v>
      </c>
      <c r="I408" s="3" t="str">
        <f>INDEX(Orders!$A$1:$G$501,MATCH($A408,Orders!$A$1:$A$501,0),MATCH(I$1,Orders!$A$1:$G$1,0))</f>
        <v>Dipali</v>
      </c>
      <c r="J408" s="3" t="str">
        <f>INDEX(Orders!$A$1:$G$501,MATCH($A408,Orders!$A$1:$A$501,0),MATCH(J$1,Orders!$A$1:$G$1,0))</f>
        <v>Madhya Pradesh</v>
      </c>
      <c r="K408" s="3" t="str">
        <f>INDEX(Orders!$A$1:$G$501,MATCH($A408,Orders!$A$1:$A$501,0),MATCH(K$1,Orders!$A$1:$G$1,0))</f>
        <v>Indore</v>
      </c>
      <c r="L408" s="1" t="str">
        <f t="shared" si="6"/>
        <v>Dec</v>
      </c>
      <c r="M408" s="8">
        <f>IF(Sales[[#This Row],[Profit]]&gt;0,Sales[[#This Row],[Profit]],0)</f>
        <v>6</v>
      </c>
      <c r="N408" s="8">
        <f>IF(Sales[[#This Row],[Profit]]&lt;0,Sales[[#This Row],[Profit]],0)</f>
        <v>0</v>
      </c>
    </row>
    <row r="409" spans="1:14" x14ac:dyDescent="0.3">
      <c r="A409" t="s">
        <v>103</v>
      </c>
      <c r="B409" s="6">
        <v>322</v>
      </c>
      <c r="C409" s="6">
        <v>-113</v>
      </c>
      <c r="D409">
        <v>4</v>
      </c>
      <c r="E409" t="s">
        <v>23</v>
      </c>
      <c r="F409" t="s">
        <v>26</v>
      </c>
      <c r="G409" t="s">
        <v>19</v>
      </c>
      <c r="H409" s="3">
        <f>INDEX(Orders!$A$1:$G$501,MATCH($A409,Orders!$A$1:$A$501,0),MATCH(H$1,Orders!$A$1:$G$1,0))</f>
        <v>43303</v>
      </c>
      <c r="I409" s="3" t="str">
        <f>INDEX(Orders!$A$1:$G$501,MATCH($A409,Orders!$A$1:$A$501,0),MATCH(I$1,Orders!$A$1:$G$1,0))</f>
        <v>Ameesha</v>
      </c>
      <c r="J409" s="3" t="str">
        <f>INDEX(Orders!$A$1:$G$501,MATCH($A409,Orders!$A$1:$A$501,0),MATCH(J$1,Orders!$A$1:$G$1,0))</f>
        <v>Maharashtra</v>
      </c>
      <c r="K409" s="3" t="str">
        <f>INDEX(Orders!$A$1:$G$501,MATCH($A409,Orders!$A$1:$A$501,0),MATCH(K$1,Orders!$A$1:$G$1,0))</f>
        <v>Pune</v>
      </c>
      <c r="L409" s="1" t="str">
        <f t="shared" si="6"/>
        <v>Jul</v>
      </c>
      <c r="M409" s="8">
        <f>IF(Sales[[#This Row],[Profit]]&gt;0,Sales[[#This Row],[Profit]],0)</f>
        <v>0</v>
      </c>
      <c r="N409" s="8">
        <f>IF(Sales[[#This Row],[Profit]]&lt;0,Sales[[#This Row],[Profit]],0)</f>
        <v>-113</v>
      </c>
    </row>
    <row r="410" spans="1:14" x14ac:dyDescent="0.3">
      <c r="A410" t="s">
        <v>294</v>
      </c>
      <c r="B410" s="6">
        <v>219</v>
      </c>
      <c r="C410" s="6">
        <v>4</v>
      </c>
      <c r="D410">
        <v>2</v>
      </c>
      <c r="E410" t="s">
        <v>23</v>
      </c>
      <c r="F410" t="s">
        <v>26</v>
      </c>
      <c r="G410" t="s">
        <v>10</v>
      </c>
      <c r="H410" s="3">
        <f>INDEX(Orders!$A$1:$G$501,MATCH($A410,Orders!$A$1:$A$501,0),MATCH(H$1,Orders!$A$1:$G$1,0))</f>
        <v>43180</v>
      </c>
      <c r="I410" s="3" t="str">
        <f>INDEX(Orders!$A$1:$G$501,MATCH($A410,Orders!$A$1:$A$501,0),MATCH(I$1,Orders!$A$1:$G$1,0))</f>
        <v>Jahan</v>
      </c>
      <c r="J410" s="3" t="str">
        <f>INDEX(Orders!$A$1:$G$501,MATCH($A410,Orders!$A$1:$A$501,0),MATCH(J$1,Orders!$A$1:$G$1,0))</f>
        <v>Madhya Pradesh</v>
      </c>
      <c r="K410" s="3" t="str">
        <f>INDEX(Orders!$A$1:$G$501,MATCH($A410,Orders!$A$1:$A$501,0),MATCH(K$1,Orders!$A$1:$G$1,0))</f>
        <v>Bhopal</v>
      </c>
      <c r="L410" s="1" t="str">
        <f t="shared" si="6"/>
        <v>Mar</v>
      </c>
      <c r="M410" s="8">
        <f>IF(Sales[[#This Row],[Profit]]&gt;0,Sales[[#This Row],[Profit]],0)</f>
        <v>4</v>
      </c>
      <c r="N410" s="8">
        <f>IF(Sales[[#This Row],[Profit]]&lt;0,Sales[[#This Row],[Profit]],0)</f>
        <v>0</v>
      </c>
    </row>
    <row r="411" spans="1:14" x14ac:dyDescent="0.3">
      <c r="A411" t="s">
        <v>295</v>
      </c>
      <c r="B411" s="6">
        <v>103</v>
      </c>
      <c r="C411" s="6">
        <v>21</v>
      </c>
      <c r="D411">
        <v>7</v>
      </c>
      <c r="E411" t="s">
        <v>23</v>
      </c>
      <c r="F411" t="s">
        <v>57</v>
      </c>
      <c r="G411" t="s">
        <v>28</v>
      </c>
      <c r="H411" s="3">
        <f>INDEX(Orders!$A$1:$G$501,MATCH($A411,Orders!$A$1:$A$501,0),MATCH(H$1,Orders!$A$1:$G$1,0))</f>
        <v>43451</v>
      </c>
      <c r="I411" s="3" t="str">
        <f>INDEX(Orders!$A$1:$G$501,MATCH($A411,Orders!$A$1:$A$501,0),MATCH(I$1,Orders!$A$1:$G$1,0))</f>
        <v>Geetanjali</v>
      </c>
      <c r="J411" s="3" t="str">
        <f>INDEX(Orders!$A$1:$G$501,MATCH($A411,Orders!$A$1:$A$501,0),MATCH(J$1,Orders!$A$1:$G$1,0))</f>
        <v>Delhi</v>
      </c>
      <c r="K411" s="3" t="str">
        <f>INDEX(Orders!$A$1:$G$501,MATCH($A411,Orders!$A$1:$A$501,0),MATCH(K$1,Orders!$A$1:$G$1,0))</f>
        <v>Delhi</v>
      </c>
      <c r="L411" s="1" t="str">
        <f t="shared" si="6"/>
        <v>Dec</v>
      </c>
      <c r="M411" s="8">
        <f>IF(Sales[[#This Row],[Profit]]&gt;0,Sales[[#This Row],[Profit]],0)</f>
        <v>21</v>
      </c>
      <c r="N411" s="8">
        <f>IF(Sales[[#This Row],[Profit]]&lt;0,Sales[[#This Row],[Profit]],0)</f>
        <v>0</v>
      </c>
    </row>
    <row r="412" spans="1:14" x14ac:dyDescent="0.3">
      <c r="A412" t="s">
        <v>33</v>
      </c>
      <c r="B412" s="6">
        <v>47</v>
      </c>
      <c r="C412" s="6">
        <v>-27</v>
      </c>
      <c r="D412">
        <v>4</v>
      </c>
      <c r="E412" t="s">
        <v>23</v>
      </c>
      <c r="F412" t="s">
        <v>26</v>
      </c>
      <c r="G412" t="s">
        <v>10</v>
      </c>
      <c r="H412" s="3">
        <f>INDEX(Orders!$A$1:$G$501,MATCH($A412,Orders!$A$1:$A$501,0),MATCH(H$1,Orders!$A$1:$G$1,0))</f>
        <v>43279</v>
      </c>
      <c r="I412" s="3" t="str">
        <f>INDEX(Orders!$A$1:$G$501,MATCH($A412,Orders!$A$1:$A$501,0),MATCH(I$1,Orders!$A$1:$G$1,0))</f>
        <v>Ekta</v>
      </c>
      <c r="J412" s="3" t="str">
        <f>INDEX(Orders!$A$1:$G$501,MATCH($A412,Orders!$A$1:$A$501,0),MATCH(J$1,Orders!$A$1:$G$1,0))</f>
        <v>Madhya Pradesh</v>
      </c>
      <c r="K412" s="3" t="str">
        <f>INDEX(Orders!$A$1:$G$501,MATCH($A412,Orders!$A$1:$A$501,0),MATCH(K$1,Orders!$A$1:$G$1,0))</f>
        <v>Indore</v>
      </c>
      <c r="L412" s="1" t="str">
        <f t="shared" si="6"/>
        <v>Jun</v>
      </c>
      <c r="M412" s="8">
        <f>IF(Sales[[#This Row],[Profit]]&gt;0,Sales[[#This Row],[Profit]],0)</f>
        <v>0</v>
      </c>
      <c r="N412" s="8">
        <f>IF(Sales[[#This Row],[Profit]]&lt;0,Sales[[#This Row],[Profit]],0)</f>
        <v>-27</v>
      </c>
    </row>
    <row r="413" spans="1:14" x14ac:dyDescent="0.3">
      <c r="A413" t="s">
        <v>187</v>
      </c>
      <c r="B413" s="6">
        <v>219</v>
      </c>
      <c r="C413" s="6">
        <v>0</v>
      </c>
      <c r="D413">
        <v>1</v>
      </c>
      <c r="E413" t="s">
        <v>23</v>
      </c>
      <c r="F413" t="s">
        <v>26</v>
      </c>
      <c r="G413" t="s">
        <v>10</v>
      </c>
      <c r="H413" s="3">
        <f>INDEX(Orders!$A$1:$G$501,MATCH($A413,Orders!$A$1:$A$501,0),MATCH(H$1,Orders!$A$1:$G$1,0))</f>
        <v>43417</v>
      </c>
      <c r="I413" s="3" t="str">
        <f>INDEX(Orders!$A$1:$G$501,MATCH($A413,Orders!$A$1:$A$501,0),MATCH(I$1,Orders!$A$1:$G$1,0))</f>
        <v>Uudhav</v>
      </c>
      <c r="J413" s="3" t="str">
        <f>INDEX(Orders!$A$1:$G$501,MATCH($A413,Orders!$A$1:$A$501,0),MATCH(J$1,Orders!$A$1:$G$1,0))</f>
        <v>Maharashtra</v>
      </c>
      <c r="K413" s="3" t="str">
        <f>INDEX(Orders!$A$1:$G$501,MATCH($A413,Orders!$A$1:$A$501,0),MATCH(K$1,Orders!$A$1:$G$1,0))</f>
        <v>Mumbai</v>
      </c>
      <c r="L413" s="1" t="str">
        <f t="shared" si="6"/>
        <v>Nov</v>
      </c>
      <c r="M413" s="8">
        <f>IF(Sales[[#This Row],[Profit]]&gt;0,Sales[[#This Row],[Profit]],0)</f>
        <v>0</v>
      </c>
      <c r="N413" s="8">
        <f>IF(Sales[[#This Row],[Profit]]&lt;0,Sales[[#This Row],[Profit]],0)</f>
        <v>0</v>
      </c>
    </row>
    <row r="414" spans="1:14" x14ac:dyDescent="0.3">
      <c r="A414" t="s">
        <v>240</v>
      </c>
      <c r="B414" s="6">
        <v>57</v>
      </c>
      <c r="C414" s="6">
        <v>-48</v>
      </c>
      <c r="D414">
        <v>6</v>
      </c>
      <c r="E414" t="s">
        <v>23</v>
      </c>
      <c r="F414" t="s">
        <v>63</v>
      </c>
      <c r="G414" t="s">
        <v>82</v>
      </c>
      <c r="H414" s="3">
        <f>INDEX(Orders!$A$1:$G$501,MATCH($A414,Orders!$A$1:$A$501,0),MATCH(H$1,Orders!$A$1:$G$1,0))</f>
        <v>43303</v>
      </c>
      <c r="I414" s="3" t="str">
        <f>INDEX(Orders!$A$1:$G$501,MATCH($A414,Orders!$A$1:$A$501,0),MATCH(I$1,Orders!$A$1:$G$1,0))</f>
        <v>Turumella</v>
      </c>
      <c r="J414" s="3" t="str">
        <f>INDEX(Orders!$A$1:$G$501,MATCH($A414,Orders!$A$1:$A$501,0),MATCH(J$1,Orders!$A$1:$G$1,0))</f>
        <v>Madhya Pradesh</v>
      </c>
      <c r="K414" s="3" t="str">
        <f>INDEX(Orders!$A$1:$G$501,MATCH($A414,Orders!$A$1:$A$501,0),MATCH(K$1,Orders!$A$1:$G$1,0))</f>
        <v>Indore</v>
      </c>
      <c r="L414" s="1" t="str">
        <f t="shared" si="6"/>
        <v>Jul</v>
      </c>
      <c r="M414" s="8">
        <f>IF(Sales[[#This Row],[Profit]]&gt;0,Sales[[#This Row],[Profit]],0)</f>
        <v>0</v>
      </c>
      <c r="N414" s="8">
        <f>IF(Sales[[#This Row],[Profit]]&lt;0,Sales[[#This Row],[Profit]],0)</f>
        <v>-48</v>
      </c>
    </row>
    <row r="415" spans="1:14" x14ac:dyDescent="0.3">
      <c r="A415" t="s">
        <v>296</v>
      </c>
      <c r="B415" s="6">
        <v>319</v>
      </c>
      <c r="C415" s="6">
        <v>102</v>
      </c>
      <c r="D415">
        <v>6</v>
      </c>
      <c r="E415" t="s">
        <v>8</v>
      </c>
      <c r="F415" t="s">
        <v>73</v>
      </c>
      <c r="G415" t="s">
        <v>19</v>
      </c>
      <c r="H415" s="3">
        <f>INDEX(Orders!$A$1:$G$501,MATCH($A415,Orders!$A$1:$A$501,0),MATCH(H$1,Orders!$A$1:$G$1,0))</f>
        <v>43147</v>
      </c>
      <c r="I415" s="3" t="str">
        <f>INDEX(Orders!$A$1:$G$501,MATCH($A415,Orders!$A$1:$A$501,0),MATCH(I$1,Orders!$A$1:$G$1,0))</f>
        <v>Yogesh</v>
      </c>
      <c r="J415" s="3" t="str">
        <f>INDEX(Orders!$A$1:$G$501,MATCH($A415,Orders!$A$1:$A$501,0),MATCH(J$1,Orders!$A$1:$G$1,0))</f>
        <v>Bihar</v>
      </c>
      <c r="K415" s="3" t="str">
        <f>INDEX(Orders!$A$1:$G$501,MATCH($A415,Orders!$A$1:$A$501,0),MATCH(K$1,Orders!$A$1:$G$1,0))</f>
        <v>Patna</v>
      </c>
      <c r="L415" s="1" t="str">
        <f t="shared" si="6"/>
        <v>Feb</v>
      </c>
      <c r="M415" s="8">
        <f>IF(Sales[[#This Row],[Profit]]&gt;0,Sales[[#This Row],[Profit]],0)</f>
        <v>102</v>
      </c>
      <c r="N415" s="8">
        <f>IF(Sales[[#This Row],[Profit]]&lt;0,Sales[[#This Row],[Profit]],0)</f>
        <v>0</v>
      </c>
    </row>
    <row r="416" spans="1:14" x14ac:dyDescent="0.3">
      <c r="A416" t="s">
        <v>60</v>
      </c>
      <c r="B416" s="6">
        <v>315</v>
      </c>
      <c r="C416" s="6">
        <v>-8</v>
      </c>
      <c r="D416">
        <v>3</v>
      </c>
      <c r="E416" t="s">
        <v>12</v>
      </c>
      <c r="F416" t="s">
        <v>13</v>
      </c>
      <c r="G416" t="s">
        <v>19</v>
      </c>
      <c r="H416" s="3">
        <f>INDEX(Orders!$A$1:$G$501,MATCH($A416,Orders!$A$1:$A$501,0),MATCH(H$1,Orders!$A$1:$G$1,0))</f>
        <v>43314</v>
      </c>
      <c r="I416" s="3" t="str">
        <f>INDEX(Orders!$A$1:$G$501,MATCH($A416,Orders!$A$1:$A$501,0),MATCH(I$1,Orders!$A$1:$G$1,0))</f>
        <v>Hitesh</v>
      </c>
      <c r="J416" s="3" t="str">
        <f>INDEX(Orders!$A$1:$G$501,MATCH($A416,Orders!$A$1:$A$501,0),MATCH(J$1,Orders!$A$1:$G$1,0))</f>
        <v>Madhya Pradesh</v>
      </c>
      <c r="K416" s="3" t="str">
        <f>INDEX(Orders!$A$1:$G$501,MATCH($A416,Orders!$A$1:$A$501,0),MATCH(K$1,Orders!$A$1:$G$1,0))</f>
        <v>Bhopal</v>
      </c>
      <c r="L416" s="1" t="str">
        <f t="shared" si="6"/>
        <v>Aug</v>
      </c>
      <c r="M416" s="8">
        <f>IF(Sales[[#This Row],[Profit]]&gt;0,Sales[[#This Row],[Profit]],0)</f>
        <v>0</v>
      </c>
      <c r="N416" s="8">
        <f>IF(Sales[[#This Row],[Profit]]&lt;0,Sales[[#This Row],[Profit]],0)</f>
        <v>-8</v>
      </c>
    </row>
    <row r="417" spans="1:14" x14ac:dyDescent="0.3">
      <c r="A417" t="s">
        <v>216</v>
      </c>
      <c r="B417" s="6">
        <v>314</v>
      </c>
      <c r="C417" s="6">
        <v>-41</v>
      </c>
      <c r="D417">
        <v>3</v>
      </c>
      <c r="E417" t="s">
        <v>8</v>
      </c>
      <c r="F417" t="s">
        <v>9</v>
      </c>
      <c r="G417" t="s">
        <v>19</v>
      </c>
      <c r="H417" s="3">
        <f>INDEX(Orders!$A$1:$G$501,MATCH($A417,Orders!$A$1:$A$501,0),MATCH(H$1,Orders!$A$1:$G$1,0))</f>
        <v>43463</v>
      </c>
      <c r="I417" s="3" t="str">
        <f>INDEX(Orders!$A$1:$G$501,MATCH($A417,Orders!$A$1:$A$501,0),MATCH(I$1,Orders!$A$1:$G$1,0))</f>
        <v>Shruti</v>
      </c>
      <c r="J417" s="3" t="str">
        <f>INDEX(Orders!$A$1:$G$501,MATCH($A417,Orders!$A$1:$A$501,0),MATCH(J$1,Orders!$A$1:$G$1,0))</f>
        <v>Maharashtra</v>
      </c>
      <c r="K417" s="3" t="str">
        <f>INDEX(Orders!$A$1:$G$501,MATCH($A417,Orders!$A$1:$A$501,0),MATCH(K$1,Orders!$A$1:$G$1,0))</f>
        <v>Mumbai</v>
      </c>
      <c r="L417" s="1" t="str">
        <f t="shared" si="6"/>
        <v>Dec</v>
      </c>
      <c r="M417" s="8">
        <f>IF(Sales[[#This Row],[Profit]]&gt;0,Sales[[#This Row],[Profit]],0)</f>
        <v>0</v>
      </c>
      <c r="N417" s="8">
        <f>IF(Sales[[#This Row],[Profit]]&lt;0,Sales[[#This Row],[Profit]],0)</f>
        <v>-41</v>
      </c>
    </row>
    <row r="418" spans="1:14" x14ac:dyDescent="0.3">
      <c r="A418" t="s">
        <v>194</v>
      </c>
      <c r="B418" s="6">
        <v>311</v>
      </c>
      <c r="C418" s="6">
        <v>40</v>
      </c>
      <c r="D418">
        <v>1</v>
      </c>
      <c r="E418" t="s">
        <v>8</v>
      </c>
      <c r="F418" t="s">
        <v>9</v>
      </c>
      <c r="G418" t="s">
        <v>14</v>
      </c>
      <c r="H418" s="3">
        <f>INDEX(Orders!$A$1:$G$501,MATCH($A418,Orders!$A$1:$A$501,0),MATCH(H$1,Orders!$A$1:$G$1,0))</f>
        <v>43185</v>
      </c>
      <c r="I418" s="3" t="str">
        <f>INDEX(Orders!$A$1:$G$501,MATCH($A418,Orders!$A$1:$A$501,0),MATCH(I$1,Orders!$A$1:$G$1,0))</f>
        <v>Vandana</v>
      </c>
      <c r="J418" s="3" t="str">
        <f>INDEX(Orders!$A$1:$G$501,MATCH($A418,Orders!$A$1:$A$501,0),MATCH(J$1,Orders!$A$1:$G$1,0))</f>
        <v>Himachal Pradesh</v>
      </c>
      <c r="K418" s="3" t="str">
        <f>INDEX(Orders!$A$1:$G$501,MATCH($A418,Orders!$A$1:$A$501,0),MATCH(K$1,Orders!$A$1:$G$1,0))</f>
        <v>Simla</v>
      </c>
      <c r="L418" s="1" t="str">
        <f t="shared" si="6"/>
        <v>Mar</v>
      </c>
      <c r="M418" s="8">
        <f>IF(Sales[[#This Row],[Profit]]&gt;0,Sales[[#This Row],[Profit]],0)</f>
        <v>40</v>
      </c>
      <c r="N418" s="8">
        <f>IF(Sales[[#This Row],[Profit]]&lt;0,Sales[[#This Row],[Profit]],0)</f>
        <v>0</v>
      </c>
    </row>
    <row r="419" spans="1:14" x14ac:dyDescent="0.3">
      <c r="A419" t="s">
        <v>79</v>
      </c>
      <c r="B419" s="6">
        <v>307</v>
      </c>
      <c r="C419" s="6">
        <v>74</v>
      </c>
      <c r="D419">
        <v>3</v>
      </c>
      <c r="E419" t="s">
        <v>8</v>
      </c>
      <c r="F419" t="s">
        <v>73</v>
      </c>
      <c r="G419" t="s">
        <v>14</v>
      </c>
      <c r="H419" s="3">
        <f>INDEX(Orders!$A$1:$G$501,MATCH($A419,Orders!$A$1:$A$501,0),MATCH(H$1,Orders!$A$1:$G$1,0))</f>
        <v>43383</v>
      </c>
      <c r="I419" s="3" t="str">
        <f>INDEX(Orders!$A$1:$G$501,MATCH($A419,Orders!$A$1:$A$501,0),MATCH(I$1,Orders!$A$1:$G$1,0))</f>
        <v>Nripraj</v>
      </c>
      <c r="J419" s="3" t="str">
        <f>INDEX(Orders!$A$1:$G$501,MATCH($A419,Orders!$A$1:$A$501,0),MATCH(J$1,Orders!$A$1:$G$1,0))</f>
        <v>Punjab</v>
      </c>
      <c r="K419" s="3" t="str">
        <f>INDEX(Orders!$A$1:$G$501,MATCH($A419,Orders!$A$1:$A$501,0),MATCH(K$1,Orders!$A$1:$G$1,0))</f>
        <v>Chandigarh</v>
      </c>
      <c r="L419" s="1" t="str">
        <f t="shared" si="6"/>
        <v>Oct</v>
      </c>
      <c r="M419" s="8">
        <f>IF(Sales[[#This Row],[Profit]]&gt;0,Sales[[#This Row],[Profit]],0)</f>
        <v>74</v>
      </c>
      <c r="N419" s="8">
        <f>IF(Sales[[#This Row],[Profit]]&lt;0,Sales[[#This Row],[Profit]],0)</f>
        <v>0</v>
      </c>
    </row>
    <row r="420" spans="1:14" x14ac:dyDescent="0.3">
      <c r="A420" t="s">
        <v>187</v>
      </c>
      <c r="B420" s="6">
        <v>294</v>
      </c>
      <c r="C420" s="6">
        <v>109</v>
      </c>
      <c r="D420">
        <v>7</v>
      </c>
      <c r="E420" t="s">
        <v>8</v>
      </c>
      <c r="F420" t="s">
        <v>73</v>
      </c>
      <c r="G420" t="s">
        <v>14</v>
      </c>
      <c r="H420" s="3">
        <f>INDEX(Orders!$A$1:$G$501,MATCH($A420,Orders!$A$1:$A$501,0),MATCH(H$1,Orders!$A$1:$G$1,0))</f>
        <v>43417</v>
      </c>
      <c r="I420" s="3" t="str">
        <f>INDEX(Orders!$A$1:$G$501,MATCH($A420,Orders!$A$1:$A$501,0),MATCH(I$1,Orders!$A$1:$G$1,0))</f>
        <v>Uudhav</v>
      </c>
      <c r="J420" s="3" t="str">
        <f>INDEX(Orders!$A$1:$G$501,MATCH($A420,Orders!$A$1:$A$501,0),MATCH(J$1,Orders!$A$1:$G$1,0))</f>
        <v>Maharashtra</v>
      </c>
      <c r="K420" s="3" t="str">
        <f>INDEX(Orders!$A$1:$G$501,MATCH($A420,Orders!$A$1:$A$501,0),MATCH(K$1,Orders!$A$1:$G$1,0))</f>
        <v>Mumbai</v>
      </c>
      <c r="L420" s="1" t="str">
        <f t="shared" si="6"/>
        <v>Nov</v>
      </c>
      <c r="M420" s="8">
        <f>IF(Sales[[#This Row],[Profit]]&gt;0,Sales[[#This Row],[Profit]],0)</f>
        <v>109</v>
      </c>
      <c r="N420" s="8">
        <f>IF(Sales[[#This Row],[Profit]]&lt;0,Sales[[#This Row],[Profit]],0)</f>
        <v>0</v>
      </c>
    </row>
    <row r="421" spans="1:14" x14ac:dyDescent="0.3">
      <c r="A421" t="s">
        <v>271</v>
      </c>
      <c r="B421" s="6">
        <v>216</v>
      </c>
      <c r="C421" s="6">
        <v>-83</v>
      </c>
      <c r="D421">
        <v>3</v>
      </c>
      <c r="E421" t="s">
        <v>8</v>
      </c>
      <c r="F421" t="s">
        <v>9</v>
      </c>
      <c r="G421" t="s">
        <v>10</v>
      </c>
      <c r="H421" s="3">
        <f>INDEX(Orders!$A$1:$G$501,MATCH($A421,Orders!$A$1:$A$501,0),MATCH(H$1,Orders!$A$1:$G$1,0))</f>
        <v>43419</v>
      </c>
      <c r="I421" s="3" t="str">
        <f>INDEX(Orders!$A$1:$G$501,MATCH($A421,Orders!$A$1:$A$501,0),MATCH(I$1,Orders!$A$1:$G$1,0))</f>
        <v>Aayush</v>
      </c>
      <c r="J421" s="3" t="str">
        <f>INDEX(Orders!$A$1:$G$501,MATCH($A421,Orders!$A$1:$A$501,0),MATCH(J$1,Orders!$A$1:$G$1,0))</f>
        <v>Uttar Pradesh</v>
      </c>
      <c r="K421" s="3" t="str">
        <f>INDEX(Orders!$A$1:$G$501,MATCH($A421,Orders!$A$1:$A$501,0),MATCH(K$1,Orders!$A$1:$G$1,0))</f>
        <v>Lucknow</v>
      </c>
      <c r="L421" s="1" t="str">
        <f t="shared" si="6"/>
        <v>Nov</v>
      </c>
      <c r="M421" s="8">
        <f>IF(Sales[[#This Row],[Profit]]&gt;0,Sales[[#This Row],[Profit]],0)</f>
        <v>0</v>
      </c>
      <c r="N421" s="8">
        <f>IF(Sales[[#This Row],[Profit]]&lt;0,Sales[[#This Row],[Profit]],0)</f>
        <v>-83</v>
      </c>
    </row>
    <row r="422" spans="1:14" x14ac:dyDescent="0.3">
      <c r="A422" t="s">
        <v>290</v>
      </c>
      <c r="B422" s="6">
        <v>58</v>
      </c>
      <c r="C422" s="6">
        <v>-42</v>
      </c>
      <c r="D422">
        <v>2</v>
      </c>
      <c r="E422" t="s">
        <v>12</v>
      </c>
      <c r="F422" t="s">
        <v>13</v>
      </c>
      <c r="G422" t="s">
        <v>82</v>
      </c>
      <c r="H422" s="3">
        <f>INDEX(Orders!$A$1:$G$501,MATCH($A422,Orders!$A$1:$A$501,0),MATCH(H$1,Orders!$A$1:$G$1,0))</f>
        <v>43237</v>
      </c>
      <c r="I422" s="3" t="str">
        <f>INDEX(Orders!$A$1:$G$501,MATCH($A422,Orders!$A$1:$A$501,0),MATCH(I$1,Orders!$A$1:$G$1,0))</f>
        <v>Subhashree</v>
      </c>
      <c r="J422" s="3" t="str">
        <f>INDEX(Orders!$A$1:$G$501,MATCH($A422,Orders!$A$1:$A$501,0),MATCH(J$1,Orders!$A$1:$G$1,0))</f>
        <v>Jammu and Kashmir</v>
      </c>
      <c r="K422" s="3" t="str">
        <f>INDEX(Orders!$A$1:$G$501,MATCH($A422,Orders!$A$1:$A$501,0),MATCH(K$1,Orders!$A$1:$G$1,0))</f>
        <v>Kashmir</v>
      </c>
      <c r="L422" s="1" t="str">
        <f t="shared" si="6"/>
        <v>May</v>
      </c>
      <c r="M422" s="8">
        <f>IF(Sales[[#This Row],[Profit]]&gt;0,Sales[[#This Row],[Profit]],0)</f>
        <v>0</v>
      </c>
      <c r="N422" s="8">
        <f>IF(Sales[[#This Row],[Profit]]&lt;0,Sales[[#This Row],[Profit]],0)</f>
        <v>-42</v>
      </c>
    </row>
    <row r="423" spans="1:14" x14ac:dyDescent="0.3">
      <c r="A423" t="s">
        <v>72</v>
      </c>
      <c r="B423" s="6">
        <v>48</v>
      </c>
      <c r="C423" s="6">
        <v>20</v>
      </c>
      <c r="D423">
        <v>4</v>
      </c>
      <c r="E423" t="s">
        <v>23</v>
      </c>
      <c r="F423" t="s">
        <v>57</v>
      </c>
      <c r="G423" t="s">
        <v>28</v>
      </c>
      <c r="H423" s="3">
        <f>INDEX(Orders!$A$1:$G$501,MATCH($A423,Orders!$A$1:$A$501,0),MATCH(H$1,Orders!$A$1:$G$1,0))</f>
        <v>43344</v>
      </c>
      <c r="I423" s="3" t="str">
        <f>INDEX(Orders!$A$1:$G$501,MATCH($A423,Orders!$A$1:$A$501,0),MATCH(I$1,Orders!$A$1:$G$1,0))</f>
        <v>Shardul</v>
      </c>
      <c r="J423" s="3" t="str">
        <f>INDEX(Orders!$A$1:$G$501,MATCH($A423,Orders!$A$1:$A$501,0),MATCH(J$1,Orders!$A$1:$G$1,0))</f>
        <v>Gujarat</v>
      </c>
      <c r="K423" s="3" t="str">
        <f>INDEX(Orders!$A$1:$G$501,MATCH($A423,Orders!$A$1:$A$501,0),MATCH(K$1,Orders!$A$1:$G$1,0))</f>
        <v>Ahmedabad</v>
      </c>
      <c r="L423" s="1" t="str">
        <f t="shared" si="6"/>
        <v>Sep</v>
      </c>
      <c r="M423" s="8">
        <f>IF(Sales[[#This Row],[Profit]]&gt;0,Sales[[#This Row],[Profit]],0)</f>
        <v>20</v>
      </c>
      <c r="N423" s="8">
        <f>IF(Sales[[#This Row],[Profit]]&lt;0,Sales[[#This Row],[Profit]],0)</f>
        <v>0</v>
      </c>
    </row>
    <row r="424" spans="1:14" x14ac:dyDescent="0.3">
      <c r="A424" t="s">
        <v>15</v>
      </c>
      <c r="B424" s="6">
        <v>54</v>
      </c>
      <c r="C424" s="6">
        <v>14</v>
      </c>
      <c r="D424">
        <v>3</v>
      </c>
      <c r="E424" t="s">
        <v>23</v>
      </c>
      <c r="F424" t="s">
        <v>81</v>
      </c>
      <c r="G424" t="s">
        <v>28</v>
      </c>
      <c r="H424" s="3">
        <f>INDEX(Orders!$A$1:$G$501,MATCH($A424,Orders!$A$1:$A$501,0),MATCH(H$1,Orders!$A$1:$G$1,0))</f>
        <v>43116</v>
      </c>
      <c r="I424" s="3" t="str">
        <f>INDEX(Orders!$A$1:$G$501,MATCH($A424,Orders!$A$1:$A$501,0),MATCH(I$1,Orders!$A$1:$G$1,0))</f>
        <v>Shiva</v>
      </c>
      <c r="J424" s="3" t="str">
        <f>INDEX(Orders!$A$1:$G$501,MATCH($A424,Orders!$A$1:$A$501,0),MATCH(J$1,Orders!$A$1:$G$1,0))</f>
        <v>Maharashtra</v>
      </c>
      <c r="K424" s="3" t="str">
        <f>INDEX(Orders!$A$1:$G$501,MATCH($A424,Orders!$A$1:$A$501,0),MATCH(K$1,Orders!$A$1:$G$1,0))</f>
        <v>Pune</v>
      </c>
      <c r="L424" s="1" t="str">
        <f t="shared" si="6"/>
        <v>Jan</v>
      </c>
      <c r="M424" s="8">
        <f>IF(Sales[[#This Row],[Profit]]&gt;0,Sales[[#This Row],[Profit]],0)</f>
        <v>14</v>
      </c>
      <c r="N424" s="8">
        <f>IF(Sales[[#This Row],[Profit]]&lt;0,Sales[[#This Row],[Profit]],0)</f>
        <v>0</v>
      </c>
    </row>
    <row r="425" spans="1:14" x14ac:dyDescent="0.3">
      <c r="A425" t="s">
        <v>88</v>
      </c>
      <c r="B425" s="6">
        <v>216</v>
      </c>
      <c r="C425" s="6">
        <v>50</v>
      </c>
      <c r="D425">
        <v>4</v>
      </c>
      <c r="E425" t="s">
        <v>23</v>
      </c>
      <c r="F425" t="s">
        <v>57</v>
      </c>
      <c r="G425" t="s">
        <v>10</v>
      </c>
      <c r="H425" s="3">
        <f>INDEX(Orders!$A$1:$G$501,MATCH($A425,Orders!$A$1:$A$501,0),MATCH(H$1,Orders!$A$1:$G$1,0))</f>
        <v>43284</v>
      </c>
      <c r="I425" s="3" t="str">
        <f>INDEX(Orders!$A$1:$G$501,MATCH($A425,Orders!$A$1:$A$501,0),MATCH(I$1,Orders!$A$1:$G$1,0))</f>
        <v>Parishi</v>
      </c>
      <c r="J425" s="3" t="str">
        <f>INDEX(Orders!$A$1:$G$501,MATCH($A425,Orders!$A$1:$A$501,0),MATCH(J$1,Orders!$A$1:$G$1,0))</f>
        <v>West Bengal</v>
      </c>
      <c r="K425" s="3" t="str">
        <f>INDEX(Orders!$A$1:$G$501,MATCH($A425,Orders!$A$1:$A$501,0),MATCH(K$1,Orders!$A$1:$G$1,0))</f>
        <v>Kolkata</v>
      </c>
      <c r="L425" s="1" t="str">
        <f t="shared" si="6"/>
        <v>Jul</v>
      </c>
      <c r="M425" s="8">
        <f>IF(Sales[[#This Row],[Profit]]&gt;0,Sales[[#This Row],[Profit]],0)</f>
        <v>50</v>
      </c>
      <c r="N425" s="8">
        <f>IF(Sales[[#This Row],[Profit]]&lt;0,Sales[[#This Row],[Profit]],0)</f>
        <v>0</v>
      </c>
    </row>
    <row r="426" spans="1:14" x14ac:dyDescent="0.3">
      <c r="A426" t="s">
        <v>292</v>
      </c>
      <c r="B426" s="6">
        <v>215</v>
      </c>
      <c r="C426" s="6">
        <v>-30</v>
      </c>
      <c r="D426">
        <v>2</v>
      </c>
      <c r="E426" t="s">
        <v>23</v>
      </c>
      <c r="F426" t="s">
        <v>26</v>
      </c>
      <c r="G426" t="s">
        <v>10</v>
      </c>
      <c r="H426" s="3">
        <f>INDEX(Orders!$A$1:$G$501,MATCH($A426,Orders!$A$1:$A$501,0),MATCH(H$1,Orders!$A$1:$G$1,0))</f>
        <v>43222</v>
      </c>
      <c r="I426" s="3" t="str">
        <f>INDEX(Orders!$A$1:$G$501,MATCH($A426,Orders!$A$1:$A$501,0),MATCH(I$1,Orders!$A$1:$G$1,0))</f>
        <v>Diwakar</v>
      </c>
      <c r="J426" s="3" t="str">
        <f>INDEX(Orders!$A$1:$G$501,MATCH($A426,Orders!$A$1:$A$501,0),MATCH(J$1,Orders!$A$1:$G$1,0))</f>
        <v>Delhi</v>
      </c>
      <c r="K426" s="3" t="str">
        <f>INDEX(Orders!$A$1:$G$501,MATCH($A426,Orders!$A$1:$A$501,0),MATCH(K$1,Orders!$A$1:$G$1,0))</f>
        <v>Delhi</v>
      </c>
      <c r="L426" s="1" t="str">
        <f t="shared" si="6"/>
        <v>May</v>
      </c>
      <c r="M426" s="8">
        <f>IF(Sales[[#This Row],[Profit]]&gt;0,Sales[[#This Row],[Profit]],0)</f>
        <v>0</v>
      </c>
      <c r="N426" s="8">
        <f>IF(Sales[[#This Row],[Profit]]&lt;0,Sales[[#This Row],[Profit]],0)</f>
        <v>-30</v>
      </c>
    </row>
    <row r="427" spans="1:14" x14ac:dyDescent="0.3">
      <c r="A427" t="s">
        <v>297</v>
      </c>
      <c r="B427" s="6">
        <v>43</v>
      </c>
      <c r="C427" s="6">
        <v>8</v>
      </c>
      <c r="D427">
        <v>3</v>
      </c>
      <c r="E427" t="s">
        <v>23</v>
      </c>
      <c r="F427" t="s">
        <v>63</v>
      </c>
      <c r="G427" t="s">
        <v>10</v>
      </c>
      <c r="H427" s="3">
        <f>INDEX(Orders!$A$1:$G$501,MATCH($A427,Orders!$A$1:$A$501,0),MATCH(H$1,Orders!$A$1:$G$1,0))</f>
        <v>43183</v>
      </c>
      <c r="I427" s="3" t="str">
        <f>INDEX(Orders!$A$1:$G$501,MATCH($A427,Orders!$A$1:$A$501,0),MATCH(I$1,Orders!$A$1:$G$1,0))</f>
        <v>Yogesh</v>
      </c>
      <c r="J427" s="3" t="str">
        <f>INDEX(Orders!$A$1:$G$501,MATCH($A427,Orders!$A$1:$A$501,0),MATCH(J$1,Orders!$A$1:$G$1,0))</f>
        <v>Bihar</v>
      </c>
      <c r="K427" s="3" t="str">
        <f>INDEX(Orders!$A$1:$G$501,MATCH($A427,Orders!$A$1:$A$501,0),MATCH(K$1,Orders!$A$1:$G$1,0))</f>
        <v>Patna</v>
      </c>
      <c r="L427" s="1" t="str">
        <f t="shared" si="6"/>
        <v>Mar</v>
      </c>
      <c r="M427" s="8">
        <f>IF(Sales[[#This Row],[Profit]]&gt;0,Sales[[#This Row],[Profit]],0)</f>
        <v>8</v>
      </c>
      <c r="N427" s="8">
        <f>IF(Sales[[#This Row],[Profit]]&lt;0,Sales[[#This Row],[Profit]],0)</f>
        <v>0</v>
      </c>
    </row>
    <row r="428" spans="1:14" x14ac:dyDescent="0.3">
      <c r="A428" t="s">
        <v>46</v>
      </c>
      <c r="B428" s="6">
        <v>136</v>
      </c>
      <c r="C428" s="6">
        <v>-33</v>
      </c>
      <c r="D428">
        <v>5</v>
      </c>
      <c r="E428" t="s">
        <v>23</v>
      </c>
      <c r="F428" t="s">
        <v>26</v>
      </c>
      <c r="G428" t="s">
        <v>10</v>
      </c>
      <c r="H428" s="3">
        <f>INDEX(Orders!$A$1:$G$501,MATCH($A428,Orders!$A$1:$A$501,0),MATCH(H$1,Orders!$A$1:$G$1,0))</f>
        <v>43113</v>
      </c>
      <c r="I428" s="3" t="str">
        <f>INDEX(Orders!$A$1:$G$501,MATCH($A428,Orders!$A$1:$A$501,0),MATCH(I$1,Orders!$A$1:$G$1,0))</f>
        <v>Shruti</v>
      </c>
      <c r="J428" s="3" t="str">
        <f>INDEX(Orders!$A$1:$G$501,MATCH($A428,Orders!$A$1:$A$501,0),MATCH(J$1,Orders!$A$1:$G$1,0))</f>
        <v>Madhya Pradesh</v>
      </c>
      <c r="K428" s="3" t="str">
        <f>INDEX(Orders!$A$1:$G$501,MATCH($A428,Orders!$A$1:$A$501,0),MATCH(K$1,Orders!$A$1:$G$1,0))</f>
        <v>Indore</v>
      </c>
      <c r="L428" s="1" t="str">
        <f t="shared" si="6"/>
        <v>Jan</v>
      </c>
      <c r="M428" s="8">
        <f>IF(Sales[[#This Row],[Profit]]&gt;0,Sales[[#This Row],[Profit]],0)</f>
        <v>0</v>
      </c>
      <c r="N428" s="8">
        <f>IF(Sales[[#This Row],[Profit]]&lt;0,Sales[[#This Row],[Profit]],0)</f>
        <v>-33</v>
      </c>
    </row>
    <row r="429" spans="1:14" x14ac:dyDescent="0.3">
      <c r="A429" t="s">
        <v>298</v>
      </c>
      <c r="B429" s="6">
        <v>59</v>
      </c>
      <c r="C429" s="6">
        <v>-30</v>
      </c>
      <c r="D429">
        <v>3</v>
      </c>
      <c r="E429" t="s">
        <v>23</v>
      </c>
      <c r="F429" t="s">
        <v>63</v>
      </c>
      <c r="G429" t="s">
        <v>82</v>
      </c>
      <c r="H429" s="3">
        <f>INDEX(Orders!$A$1:$G$501,MATCH($A429,Orders!$A$1:$A$501,0),MATCH(H$1,Orders!$A$1:$G$1,0))</f>
        <v>43213</v>
      </c>
      <c r="I429" s="3" t="str">
        <f>INDEX(Orders!$A$1:$G$501,MATCH($A429,Orders!$A$1:$A$501,0),MATCH(I$1,Orders!$A$1:$G$1,0))</f>
        <v>Pinky</v>
      </c>
      <c r="J429" s="3" t="str">
        <f>INDEX(Orders!$A$1:$G$501,MATCH($A429,Orders!$A$1:$A$501,0),MATCH(J$1,Orders!$A$1:$G$1,0))</f>
        <v>Jammu and Kashmir</v>
      </c>
      <c r="K429" s="3" t="str">
        <f>INDEX(Orders!$A$1:$G$501,MATCH($A429,Orders!$A$1:$A$501,0),MATCH(K$1,Orders!$A$1:$G$1,0))</f>
        <v>Kashmir</v>
      </c>
      <c r="L429" s="1" t="str">
        <f t="shared" si="6"/>
        <v>Apr</v>
      </c>
      <c r="M429" s="8">
        <f>IF(Sales[[#This Row],[Profit]]&gt;0,Sales[[#This Row],[Profit]],0)</f>
        <v>0</v>
      </c>
      <c r="N429" s="8">
        <f>IF(Sales[[#This Row],[Profit]]&lt;0,Sales[[#This Row],[Profit]],0)</f>
        <v>-30</v>
      </c>
    </row>
    <row r="430" spans="1:14" x14ac:dyDescent="0.3">
      <c r="A430" t="s">
        <v>11</v>
      </c>
      <c r="B430" s="6">
        <v>213</v>
      </c>
      <c r="C430" s="6">
        <v>4</v>
      </c>
      <c r="D430">
        <v>14</v>
      </c>
      <c r="E430" t="s">
        <v>23</v>
      </c>
      <c r="F430" t="s">
        <v>142</v>
      </c>
      <c r="G430" t="s">
        <v>10</v>
      </c>
      <c r="H430" s="3">
        <f>INDEX(Orders!$A$1:$G$501,MATCH($A430,Orders!$A$1:$A$501,0),MATCH(H$1,Orders!$A$1:$G$1,0))</f>
        <v>43376</v>
      </c>
      <c r="I430" s="3" t="str">
        <f>INDEX(Orders!$A$1:$G$501,MATCH($A430,Orders!$A$1:$A$501,0),MATCH(I$1,Orders!$A$1:$G$1,0))</f>
        <v>Harivansh</v>
      </c>
      <c r="J430" s="3" t="str">
        <f>INDEX(Orders!$A$1:$G$501,MATCH($A430,Orders!$A$1:$A$501,0),MATCH(J$1,Orders!$A$1:$G$1,0))</f>
        <v>Uttar Pradesh</v>
      </c>
      <c r="K430" s="3" t="str">
        <f>INDEX(Orders!$A$1:$G$501,MATCH($A430,Orders!$A$1:$A$501,0),MATCH(K$1,Orders!$A$1:$G$1,0))</f>
        <v>Mathura</v>
      </c>
      <c r="L430" s="1" t="str">
        <f t="shared" si="6"/>
        <v>Oct</v>
      </c>
      <c r="M430" s="8">
        <f>IF(Sales[[#This Row],[Profit]]&gt;0,Sales[[#This Row],[Profit]],0)</f>
        <v>4</v>
      </c>
      <c r="N430" s="8">
        <f>IF(Sales[[#This Row],[Profit]]&lt;0,Sales[[#This Row],[Profit]],0)</f>
        <v>0</v>
      </c>
    </row>
    <row r="431" spans="1:14" x14ac:dyDescent="0.3">
      <c r="A431" t="s">
        <v>285</v>
      </c>
      <c r="B431" s="6">
        <v>59</v>
      </c>
      <c r="C431" s="6">
        <v>21</v>
      </c>
      <c r="D431">
        <v>2</v>
      </c>
      <c r="E431" t="s">
        <v>23</v>
      </c>
      <c r="F431" t="s">
        <v>57</v>
      </c>
      <c r="G431" t="s">
        <v>82</v>
      </c>
      <c r="H431" s="3">
        <f>INDEX(Orders!$A$1:$G$501,MATCH($A431,Orders!$A$1:$A$501,0),MATCH(H$1,Orders!$A$1:$G$1,0))</f>
        <v>43150</v>
      </c>
      <c r="I431" s="3" t="str">
        <f>INDEX(Orders!$A$1:$G$501,MATCH($A431,Orders!$A$1:$A$501,0),MATCH(I$1,Orders!$A$1:$G$1,0))</f>
        <v>Mukesh</v>
      </c>
      <c r="J431" s="3" t="str">
        <f>INDEX(Orders!$A$1:$G$501,MATCH($A431,Orders!$A$1:$A$501,0),MATCH(J$1,Orders!$A$1:$G$1,0))</f>
        <v>Haryana</v>
      </c>
      <c r="K431" s="3" t="str">
        <f>INDEX(Orders!$A$1:$G$501,MATCH($A431,Orders!$A$1:$A$501,0),MATCH(K$1,Orders!$A$1:$G$1,0))</f>
        <v>Chandigarh</v>
      </c>
      <c r="L431" s="1" t="str">
        <f t="shared" si="6"/>
        <v>Feb</v>
      </c>
      <c r="M431" s="8">
        <f>IF(Sales[[#This Row],[Profit]]&gt;0,Sales[[#This Row],[Profit]],0)</f>
        <v>21</v>
      </c>
      <c r="N431" s="8">
        <f>IF(Sales[[#This Row],[Profit]]&lt;0,Sales[[#This Row],[Profit]],0)</f>
        <v>0</v>
      </c>
    </row>
    <row r="432" spans="1:14" x14ac:dyDescent="0.3">
      <c r="A432" t="s">
        <v>299</v>
      </c>
      <c r="B432" s="6">
        <v>55</v>
      </c>
      <c r="C432" s="6">
        <v>3</v>
      </c>
      <c r="D432">
        <v>3</v>
      </c>
      <c r="E432" t="s">
        <v>23</v>
      </c>
      <c r="F432" t="s">
        <v>81</v>
      </c>
      <c r="G432" t="s">
        <v>10</v>
      </c>
      <c r="H432" s="3">
        <f>INDEX(Orders!$A$1:$G$501,MATCH($A432,Orders!$A$1:$A$501,0),MATCH(H$1,Orders!$A$1:$G$1,0))</f>
        <v>43406</v>
      </c>
      <c r="I432" s="3" t="str">
        <f>INDEX(Orders!$A$1:$G$501,MATCH($A432,Orders!$A$1:$A$501,0),MATCH(I$1,Orders!$A$1:$G$1,0))</f>
        <v>Kartikay</v>
      </c>
      <c r="J432" s="3" t="str">
        <f>INDEX(Orders!$A$1:$G$501,MATCH($A432,Orders!$A$1:$A$501,0),MATCH(J$1,Orders!$A$1:$G$1,0))</f>
        <v>Bihar</v>
      </c>
      <c r="K432" s="3" t="str">
        <f>INDEX(Orders!$A$1:$G$501,MATCH($A432,Orders!$A$1:$A$501,0),MATCH(K$1,Orders!$A$1:$G$1,0))</f>
        <v>Patna</v>
      </c>
      <c r="L432" s="1" t="str">
        <f t="shared" si="6"/>
        <v>Nov</v>
      </c>
      <c r="M432" s="8">
        <f>IF(Sales[[#This Row],[Profit]]&gt;0,Sales[[#This Row],[Profit]],0)</f>
        <v>3</v>
      </c>
      <c r="N432" s="8">
        <f>IF(Sales[[#This Row],[Profit]]&lt;0,Sales[[#This Row],[Profit]],0)</f>
        <v>0</v>
      </c>
    </row>
    <row r="433" spans="1:14" x14ac:dyDescent="0.3">
      <c r="A433" t="s">
        <v>15</v>
      </c>
      <c r="B433" s="6">
        <v>294</v>
      </c>
      <c r="C433" s="6">
        <v>62</v>
      </c>
      <c r="D433">
        <v>9</v>
      </c>
      <c r="E433" t="s">
        <v>23</v>
      </c>
      <c r="F433" t="s">
        <v>81</v>
      </c>
      <c r="G433" t="s">
        <v>14</v>
      </c>
      <c r="H433" s="3">
        <f>INDEX(Orders!$A$1:$G$501,MATCH($A433,Orders!$A$1:$A$501,0),MATCH(H$1,Orders!$A$1:$G$1,0))</f>
        <v>43116</v>
      </c>
      <c r="I433" s="3" t="str">
        <f>INDEX(Orders!$A$1:$G$501,MATCH($A433,Orders!$A$1:$A$501,0),MATCH(I$1,Orders!$A$1:$G$1,0))</f>
        <v>Shiva</v>
      </c>
      <c r="J433" s="3" t="str">
        <f>INDEX(Orders!$A$1:$G$501,MATCH($A433,Orders!$A$1:$A$501,0),MATCH(J$1,Orders!$A$1:$G$1,0))</f>
        <v>Maharashtra</v>
      </c>
      <c r="K433" s="3" t="str">
        <f>INDEX(Orders!$A$1:$G$501,MATCH($A433,Orders!$A$1:$A$501,0),MATCH(K$1,Orders!$A$1:$G$1,0))</f>
        <v>Pune</v>
      </c>
      <c r="L433" s="1" t="str">
        <f t="shared" si="6"/>
        <v>Jan</v>
      </c>
      <c r="M433" s="8">
        <f>IF(Sales[[#This Row],[Profit]]&gt;0,Sales[[#This Row],[Profit]],0)</f>
        <v>62</v>
      </c>
      <c r="N433" s="8">
        <f>IF(Sales[[#This Row],[Profit]]&lt;0,Sales[[#This Row],[Profit]],0)</f>
        <v>0</v>
      </c>
    </row>
    <row r="434" spans="1:14" x14ac:dyDescent="0.3">
      <c r="A434" t="s">
        <v>89</v>
      </c>
      <c r="B434" s="6">
        <v>210</v>
      </c>
      <c r="C434" s="6">
        <v>62</v>
      </c>
      <c r="D434">
        <v>2</v>
      </c>
      <c r="E434" t="s">
        <v>8</v>
      </c>
      <c r="F434" t="s">
        <v>21</v>
      </c>
      <c r="G434" t="s">
        <v>10</v>
      </c>
      <c r="H434" s="3">
        <f>INDEX(Orders!$A$1:$G$501,MATCH($A434,Orders!$A$1:$A$501,0),MATCH(H$1,Orders!$A$1:$G$1,0))</f>
        <v>43355</v>
      </c>
      <c r="I434" s="3" t="str">
        <f>INDEX(Orders!$A$1:$G$501,MATCH($A434,Orders!$A$1:$A$501,0),MATCH(I$1,Orders!$A$1:$G$1,0))</f>
        <v>Anand</v>
      </c>
      <c r="J434" s="3" t="str">
        <f>INDEX(Orders!$A$1:$G$501,MATCH($A434,Orders!$A$1:$A$501,0),MATCH(J$1,Orders!$A$1:$G$1,0))</f>
        <v>Punjab</v>
      </c>
      <c r="K434" s="3" t="str">
        <f>INDEX(Orders!$A$1:$G$501,MATCH($A434,Orders!$A$1:$A$501,0),MATCH(K$1,Orders!$A$1:$G$1,0))</f>
        <v>Amritsar</v>
      </c>
      <c r="L434" s="1" t="str">
        <f t="shared" si="6"/>
        <v>Sep</v>
      </c>
      <c r="M434" s="8">
        <f>IF(Sales[[#This Row],[Profit]]&gt;0,Sales[[#This Row],[Profit]],0)</f>
        <v>62</v>
      </c>
      <c r="N434" s="8">
        <f>IF(Sales[[#This Row],[Profit]]&lt;0,Sales[[#This Row],[Profit]],0)</f>
        <v>0</v>
      </c>
    </row>
    <row r="435" spans="1:14" x14ac:dyDescent="0.3">
      <c r="A435" t="s">
        <v>238</v>
      </c>
      <c r="B435" s="6">
        <v>59</v>
      </c>
      <c r="C435" s="6">
        <v>24</v>
      </c>
      <c r="D435">
        <v>6</v>
      </c>
      <c r="E435" t="s">
        <v>23</v>
      </c>
      <c r="F435" t="s">
        <v>32</v>
      </c>
      <c r="G435" t="s">
        <v>82</v>
      </c>
      <c r="H435" s="3">
        <f>INDEX(Orders!$A$1:$G$501,MATCH($A435,Orders!$A$1:$A$501,0),MATCH(H$1,Orders!$A$1:$G$1,0))</f>
        <v>43185</v>
      </c>
      <c r="I435" s="3" t="str">
        <f>INDEX(Orders!$A$1:$G$501,MATCH($A435,Orders!$A$1:$A$501,0),MATCH(I$1,Orders!$A$1:$G$1,0))</f>
        <v>Kanak</v>
      </c>
      <c r="J435" s="3" t="str">
        <f>INDEX(Orders!$A$1:$G$501,MATCH($A435,Orders!$A$1:$A$501,0),MATCH(J$1,Orders!$A$1:$G$1,0))</f>
        <v>Goa</v>
      </c>
      <c r="K435" s="3" t="str">
        <f>INDEX(Orders!$A$1:$G$501,MATCH($A435,Orders!$A$1:$A$501,0),MATCH(K$1,Orders!$A$1:$G$1,0))</f>
        <v>Goa</v>
      </c>
      <c r="L435" s="1" t="str">
        <f t="shared" si="6"/>
        <v>Mar</v>
      </c>
      <c r="M435" s="8">
        <f>IF(Sales[[#This Row],[Profit]]&gt;0,Sales[[#This Row],[Profit]],0)</f>
        <v>24</v>
      </c>
      <c r="N435" s="8">
        <f>IF(Sales[[#This Row],[Profit]]&lt;0,Sales[[#This Row],[Profit]],0)</f>
        <v>0</v>
      </c>
    </row>
    <row r="436" spans="1:14" x14ac:dyDescent="0.3">
      <c r="A436" t="s">
        <v>38</v>
      </c>
      <c r="B436" s="6">
        <v>396</v>
      </c>
      <c r="C436" s="6">
        <v>-31</v>
      </c>
      <c r="D436">
        <v>9</v>
      </c>
      <c r="E436" t="s">
        <v>23</v>
      </c>
      <c r="F436" t="s">
        <v>26</v>
      </c>
      <c r="G436" t="s">
        <v>10</v>
      </c>
      <c r="H436" s="3">
        <f>INDEX(Orders!$A$1:$G$501,MATCH($A436,Orders!$A$1:$A$501,0),MATCH(H$1,Orders!$A$1:$G$1,0))</f>
        <v>43409</v>
      </c>
      <c r="I436" s="3" t="str">
        <f>INDEX(Orders!$A$1:$G$501,MATCH($A436,Orders!$A$1:$A$501,0),MATCH(I$1,Orders!$A$1:$G$1,0))</f>
        <v>Nida</v>
      </c>
      <c r="J436" s="3" t="str">
        <f>INDEX(Orders!$A$1:$G$501,MATCH($A436,Orders!$A$1:$A$501,0),MATCH(J$1,Orders!$A$1:$G$1,0))</f>
        <v>Madhya Pradesh</v>
      </c>
      <c r="K436" s="3" t="str">
        <f>INDEX(Orders!$A$1:$G$501,MATCH($A436,Orders!$A$1:$A$501,0),MATCH(K$1,Orders!$A$1:$G$1,0))</f>
        <v>Indore</v>
      </c>
      <c r="L436" s="1" t="str">
        <f t="shared" si="6"/>
        <v>Nov</v>
      </c>
      <c r="M436" s="8">
        <f>IF(Sales[[#This Row],[Profit]]&gt;0,Sales[[#This Row],[Profit]],0)</f>
        <v>0</v>
      </c>
      <c r="N436" s="8">
        <f>IF(Sales[[#This Row],[Profit]]&lt;0,Sales[[#This Row],[Profit]],0)</f>
        <v>-31</v>
      </c>
    </row>
    <row r="437" spans="1:14" x14ac:dyDescent="0.3">
      <c r="A437" t="s">
        <v>300</v>
      </c>
      <c r="B437" s="6">
        <v>284</v>
      </c>
      <c r="C437" s="6">
        <v>45</v>
      </c>
      <c r="D437">
        <v>2</v>
      </c>
      <c r="E437" t="s">
        <v>12</v>
      </c>
      <c r="F437" t="s">
        <v>16</v>
      </c>
      <c r="G437" t="s">
        <v>14</v>
      </c>
      <c r="H437" s="3">
        <f>INDEX(Orders!$A$1:$G$501,MATCH($A437,Orders!$A$1:$A$501,0),MATCH(H$1,Orders!$A$1:$G$1,0))</f>
        <v>43127</v>
      </c>
      <c r="I437" s="3" t="str">
        <f>INDEX(Orders!$A$1:$G$501,MATCH($A437,Orders!$A$1:$A$501,0),MATCH(I$1,Orders!$A$1:$G$1,0))</f>
        <v>Shivangi</v>
      </c>
      <c r="J437" s="3" t="str">
        <f>INDEX(Orders!$A$1:$G$501,MATCH($A437,Orders!$A$1:$A$501,0),MATCH(J$1,Orders!$A$1:$G$1,0))</f>
        <v>Madhya Pradesh</v>
      </c>
      <c r="K437" s="3" t="str">
        <f>INDEX(Orders!$A$1:$G$501,MATCH($A437,Orders!$A$1:$A$501,0),MATCH(K$1,Orders!$A$1:$G$1,0))</f>
        <v>Indore</v>
      </c>
      <c r="L437" s="1" t="str">
        <f t="shared" si="6"/>
        <v>Jan</v>
      </c>
      <c r="M437" s="8">
        <f>IF(Sales[[#This Row],[Profit]]&gt;0,Sales[[#This Row],[Profit]],0)</f>
        <v>45</v>
      </c>
      <c r="N437" s="8">
        <f>IF(Sales[[#This Row],[Profit]]&lt;0,Sales[[#This Row],[Profit]],0)</f>
        <v>0</v>
      </c>
    </row>
    <row r="438" spans="1:14" x14ac:dyDescent="0.3">
      <c r="A438" t="s">
        <v>301</v>
      </c>
      <c r="B438" s="6">
        <v>276</v>
      </c>
      <c r="C438" s="6">
        <v>52</v>
      </c>
      <c r="D438">
        <v>5</v>
      </c>
      <c r="E438" t="s">
        <v>23</v>
      </c>
      <c r="F438" t="s">
        <v>26</v>
      </c>
      <c r="G438" t="s">
        <v>14</v>
      </c>
      <c r="H438" s="3">
        <f>INDEX(Orders!$A$1:$G$501,MATCH($A438,Orders!$A$1:$A$501,0),MATCH(H$1,Orders!$A$1:$G$1,0))</f>
        <v>43314</v>
      </c>
      <c r="I438" s="3" t="str">
        <f>INDEX(Orders!$A$1:$G$501,MATCH($A438,Orders!$A$1:$A$501,0),MATCH(I$1,Orders!$A$1:$G$1,0))</f>
        <v>Harsh</v>
      </c>
      <c r="J438" s="3" t="str">
        <f>INDEX(Orders!$A$1:$G$501,MATCH($A438,Orders!$A$1:$A$501,0),MATCH(J$1,Orders!$A$1:$G$1,0))</f>
        <v>Delhi</v>
      </c>
      <c r="K438" s="3" t="str">
        <f>INDEX(Orders!$A$1:$G$501,MATCH($A438,Orders!$A$1:$A$501,0),MATCH(K$1,Orders!$A$1:$G$1,0))</f>
        <v>Delhi</v>
      </c>
      <c r="L438" s="1" t="str">
        <f t="shared" si="6"/>
        <v>Aug</v>
      </c>
      <c r="M438" s="8">
        <f>IF(Sales[[#This Row],[Profit]]&gt;0,Sales[[#This Row],[Profit]],0)</f>
        <v>52</v>
      </c>
      <c r="N438" s="8">
        <f>IF(Sales[[#This Row],[Profit]]&lt;0,Sales[[#This Row],[Profit]],0)</f>
        <v>0</v>
      </c>
    </row>
    <row r="439" spans="1:14" x14ac:dyDescent="0.3">
      <c r="A439" t="s">
        <v>259</v>
      </c>
      <c r="B439" s="6">
        <v>23</v>
      </c>
      <c r="C439" s="6">
        <v>2</v>
      </c>
      <c r="D439">
        <v>2</v>
      </c>
      <c r="E439" t="s">
        <v>23</v>
      </c>
      <c r="F439" t="s">
        <v>43</v>
      </c>
      <c r="G439" t="s">
        <v>28</v>
      </c>
      <c r="H439" s="3">
        <f>INDEX(Orders!$A$1:$G$501,MATCH($A439,Orders!$A$1:$A$501,0),MATCH(H$1,Orders!$A$1:$G$1,0))</f>
        <v>43216</v>
      </c>
      <c r="I439" s="3" t="str">
        <f>INDEX(Orders!$A$1:$G$501,MATCH($A439,Orders!$A$1:$A$501,0),MATCH(I$1,Orders!$A$1:$G$1,0))</f>
        <v>Nidhi</v>
      </c>
      <c r="J439" s="3" t="str">
        <f>INDEX(Orders!$A$1:$G$501,MATCH($A439,Orders!$A$1:$A$501,0),MATCH(J$1,Orders!$A$1:$G$1,0))</f>
        <v>Nagaland</v>
      </c>
      <c r="K439" s="3" t="str">
        <f>INDEX(Orders!$A$1:$G$501,MATCH($A439,Orders!$A$1:$A$501,0),MATCH(K$1,Orders!$A$1:$G$1,0))</f>
        <v>Kohima</v>
      </c>
      <c r="L439" s="1" t="str">
        <f t="shared" si="6"/>
        <v>Apr</v>
      </c>
      <c r="M439" s="8">
        <f>IF(Sales[[#This Row],[Profit]]&gt;0,Sales[[#This Row],[Profit]],0)</f>
        <v>2</v>
      </c>
      <c r="N439" s="8">
        <f>IF(Sales[[#This Row],[Profit]]&lt;0,Sales[[#This Row],[Profit]],0)</f>
        <v>0</v>
      </c>
    </row>
    <row r="440" spans="1:14" x14ac:dyDescent="0.3">
      <c r="A440" t="s">
        <v>302</v>
      </c>
      <c r="B440" s="6">
        <v>209</v>
      </c>
      <c r="C440" s="6">
        <v>-63</v>
      </c>
      <c r="D440">
        <v>4</v>
      </c>
      <c r="E440" t="s">
        <v>8</v>
      </c>
      <c r="F440" t="s">
        <v>9</v>
      </c>
      <c r="G440" t="s">
        <v>10</v>
      </c>
      <c r="H440" s="3">
        <f>INDEX(Orders!$A$1:$G$501,MATCH($A440,Orders!$A$1:$A$501,0),MATCH(H$1,Orders!$A$1:$G$1,0))</f>
        <v>43184</v>
      </c>
      <c r="I440" s="3" t="str">
        <f>INDEX(Orders!$A$1:$G$501,MATCH($A440,Orders!$A$1:$A$501,0),MATCH(I$1,Orders!$A$1:$G$1,0))</f>
        <v>Anita</v>
      </c>
      <c r="J440" s="3" t="str">
        <f>INDEX(Orders!$A$1:$G$501,MATCH($A440,Orders!$A$1:$A$501,0),MATCH(J$1,Orders!$A$1:$G$1,0))</f>
        <v xml:space="preserve">Kerala </v>
      </c>
      <c r="K440" s="3" t="str">
        <f>INDEX(Orders!$A$1:$G$501,MATCH($A440,Orders!$A$1:$A$501,0),MATCH(K$1,Orders!$A$1:$G$1,0))</f>
        <v>Thiruvananthapuram</v>
      </c>
      <c r="L440" s="1" t="str">
        <f t="shared" si="6"/>
        <v>Mar</v>
      </c>
      <c r="M440" s="8">
        <f>IF(Sales[[#This Row],[Profit]]&gt;0,Sales[[#This Row],[Profit]],0)</f>
        <v>0</v>
      </c>
      <c r="N440" s="8">
        <f>IF(Sales[[#This Row],[Profit]]&lt;0,Sales[[#This Row],[Profit]],0)</f>
        <v>-63</v>
      </c>
    </row>
    <row r="441" spans="1:14" x14ac:dyDescent="0.3">
      <c r="A441" t="s">
        <v>303</v>
      </c>
      <c r="B441" s="6">
        <v>50</v>
      </c>
      <c r="C441" s="6">
        <v>-28</v>
      </c>
      <c r="D441">
        <v>5</v>
      </c>
      <c r="E441" t="s">
        <v>12</v>
      </c>
      <c r="F441" t="s">
        <v>131</v>
      </c>
      <c r="G441" t="s">
        <v>10</v>
      </c>
      <c r="H441" s="3">
        <f>INDEX(Orders!$A$1:$G$501,MATCH($A441,Orders!$A$1:$A$501,0),MATCH(H$1,Orders!$A$1:$G$1,0))</f>
        <v>43192</v>
      </c>
      <c r="I441" s="3" t="str">
        <f>INDEX(Orders!$A$1:$G$501,MATCH($A441,Orders!$A$1:$A$501,0),MATCH(I$1,Orders!$A$1:$G$1,0))</f>
        <v>Anmol</v>
      </c>
      <c r="J441" s="3" t="str">
        <f>INDEX(Orders!$A$1:$G$501,MATCH($A441,Orders!$A$1:$A$501,0),MATCH(J$1,Orders!$A$1:$G$1,0))</f>
        <v>Rajasthan</v>
      </c>
      <c r="K441" s="3" t="str">
        <f>INDEX(Orders!$A$1:$G$501,MATCH($A441,Orders!$A$1:$A$501,0),MATCH(K$1,Orders!$A$1:$G$1,0))</f>
        <v>Udaipur</v>
      </c>
      <c r="L441" s="1" t="str">
        <f t="shared" si="6"/>
        <v>Apr</v>
      </c>
      <c r="M441" s="8">
        <f>IF(Sales[[#This Row],[Profit]]&gt;0,Sales[[#This Row],[Profit]],0)</f>
        <v>0</v>
      </c>
      <c r="N441" s="8">
        <f>IF(Sales[[#This Row],[Profit]]&lt;0,Sales[[#This Row],[Profit]],0)</f>
        <v>-28</v>
      </c>
    </row>
    <row r="442" spans="1:14" x14ac:dyDescent="0.3">
      <c r="A442" t="s">
        <v>304</v>
      </c>
      <c r="B442" s="6">
        <v>57</v>
      </c>
      <c r="C442" s="6">
        <v>27</v>
      </c>
      <c r="D442">
        <v>2</v>
      </c>
      <c r="E442" t="s">
        <v>23</v>
      </c>
      <c r="F442" t="s">
        <v>142</v>
      </c>
      <c r="G442" t="s">
        <v>10</v>
      </c>
      <c r="H442" s="3">
        <f>INDEX(Orders!$A$1:$G$501,MATCH($A442,Orders!$A$1:$A$501,0),MATCH(H$1,Orders!$A$1:$G$1,0))</f>
        <v>43426</v>
      </c>
      <c r="I442" s="3" t="str">
        <f>INDEX(Orders!$A$1:$G$501,MATCH($A442,Orders!$A$1:$A$501,0),MATCH(I$1,Orders!$A$1:$G$1,0))</f>
        <v>Saurabh</v>
      </c>
      <c r="J442" s="3" t="str">
        <f>INDEX(Orders!$A$1:$G$501,MATCH($A442,Orders!$A$1:$A$501,0),MATCH(J$1,Orders!$A$1:$G$1,0))</f>
        <v>Maharashtra</v>
      </c>
      <c r="K442" s="3" t="str">
        <f>INDEX(Orders!$A$1:$G$501,MATCH($A442,Orders!$A$1:$A$501,0),MATCH(K$1,Orders!$A$1:$G$1,0))</f>
        <v>Mumbai</v>
      </c>
      <c r="L442" s="1" t="str">
        <f t="shared" si="6"/>
        <v>Nov</v>
      </c>
      <c r="M442" s="8">
        <f>IF(Sales[[#This Row],[Profit]]&gt;0,Sales[[#This Row],[Profit]],0)</f>
        <v>27</v>
      </c>
      <c r="N442" s="8">
        <f>IF(Sales[[#This Row],[Profit]]&lt;0,Sales[[#This Row],[Profit]],0)</f>
        <v>0</v>
      </c>
    </row>
    <row r="443" spans="1:14" x14ac:dyDescent="0.3">
      <c r="A443" t="s">
        <v>305</v>
      </c>
      <c r="B443" s="6">
        <v>276</v>
      </c>
      <c r="C443" s="6">
        <v>-21</v>
      </c>
      <c r="D443">
        <v>2</v>
      </c>
      <c r="E443" t="s">
        <v>8</v>
      </c>
      <c r="F443" t="s">
        <v>21</v>
      </c>
      <c r="G443" t="s">
        <v>14</v>
      </c>
      <c r="H443" s="3">
        <f>INDEX(Orders!$A$1:$G$501,MATCH($A443,Orders!$A$1:$A$501,0),MATCH(H$1,Orders!$A$1:$G$1,0))</f>
        <v>43367</v>
      </c>
      <c r="I443" s="3" t="str">
        <f>INDEX(Orders!$A$1:$G$501,MATCH($A443,Orders!$A$1:$A$501,0),MATCH(I$1,Orders!$A$1:$G$1,0))</f>
        <v>Sukant</v>
      </c>
      <c r="J443" s="3" t="str">
        <f>INDEX(Orders!$A$1:$G$501,MATCH($A443,Orders!$A$1:$A$501,0),MATCH(J$1,Orders!$A$1:$G$1,0))</f>
        <v>Sikkim</v>
      </c>
      <c r="K443" s="3" t="str">
        <f>INDEX(Orders!$A$1:$G$501,MATCH($A443,Orders!$A$1:$A$501,0),MATCH(K$1,Orders!$A$1:$G$1,0))</f>
        <v>Gangtok</v>
      </c>
      <c r="L443" s="1" t="str">
        <f t="shared" si="6"/>
        <v>Sep</v>
      </c>
      <c r="M443" s="8">
        <f>IF(Sales[[#This Row],[Profit]]&gt;0,Sales[[#This Row],[Profit]],0)</f>
        <v>0</v>
      </c>
      <c r="N443" s="8">
        <f>IF(Sales[[#This Row],[Profit]]&lt;0,Sales[[#This Row],[Profit]],0)</f>
        <v>-21</v>
      </c>
    </row>
    <row r="444" spans="1:14" x14ac:dyDescent="0.3">
      <c r="A444" t="s">
        <v>306</v>
      </c>
      <c r="B444" s="6">
        <v>268</v>
      </c>
      <c r="C444" s="6">
        <v>6</v>
      </c>
      <c r="D444">
        <v>2</v>
      </c>
      <c r="E444" t="s">
        <v>12</v>
      </c>
      <c r="F444" t="s">
        <v>16</v>
      </c>
      <c r="G444" t="s">
        <v>28</v>
      </c>
      <c r="H444" s="3">
        <f>INDEX(Orders!$A$1:$G$501,MATCH($A444,Orders!$A$1:$A$501,0),MATCH(H$1,Orders!$A$1:$G$1,0))</f>
        <v>43385</v>
      </c>
      <c r="I444" s="3" t="str">
        <f>INDEX(Orders!$A$1:$G$501,MATCH($A444,Orders!$A$1:$A$501,0),MATCH(I$1,Orders!$A$1:$G$1,0))</f>
        <v>Ishpreet</v>
      </c>
      <c r="J444" s="3" t="str">
        <f>INDEX(Orders!$A$1:$G$501,MATCH($A444,Orders!$A$1:$A$501,0),MATCH(J$1,Orders!$A$1:$G$1,0))</f>
        <v>Maharashtra</v>
      </c>
      <c r="K444" s="3" t="str">
        <f>INDEX(Orders!$A$1:$G$501,MATCH($A444,Orders!$A$1:$A$501,0),MATCH(K$1,Orders!$A$1:$G$1,0))</f>
        <v>Mumbai</v>
      </c>
      <c r="L444" s="1" t="str">
        <f t="shared" si="6"/>
        <v>Oct</v>
      </c>
      <c r="M444" s="8">
        <f>IF(Sales[[#This Row],[Profit]]&gt;0,Sales[[#This Row],[Profit]],0)</f>
        <v>6</v>
      </c>
      <c r="N444" s="8">
        <f>IF(Sales[[#This Row],[Profit]]&lt;0,Sales[[#This Row],[Profit]],0)</f>
        <v>0</v>
      </c>
    </row>
    <row r="445" spans="1:14" x14ac:dyDescent="0.3">
      <c r="A445" t="s">
        <v>135</v>
      </c>
      <c r="B445" s="6">
        <v>269</v>
      </c>
      <c r="C445" s="6">
        <v>111</v>
      </c>
      <c r="D445">
        <v>3</v>
      </c>
      <c r="E445" t="s">
        <v>23</v>
      </c>
      <c r="F445" t="s">
        <v>24</v>
      </c>
      <c r="G445" t="s">
        <v>14</v>
      </c>
      <c r="H445" s="3">
        <f>INDEX(Orders!$A$1:$G$501,MATCH($A445,Orders!$A$1:$A$501,0),MATCH(H$1,Orders!$A$1:$G$1,0))</f>
        <v>43256</v>
      </c>
      <c r="I445" s="3" t="str">
        <f>INDEX(Orders!$A$1:$G$501,MATCH($A445,Orders!$A$1:$A$501,0),MATCH(I$1,Orders!$A$1:$G$1,0))</f>
        <v>Chirag</v>
      </c>
      <c r="J445" s="3" t="str">
        <f>INDEX(Orders!$A$1:$G$501,MATCH($A445,Orders!$A$1:$A$501,0),MATCH(J$1,Orders!$A$1:$G$1,0))</f>
        <v>Maharashtra</v>
      </c>
      <c r="K445" s="3" t="str">
        <f>INDEX(Orders!$A$1:$G$501,MATCH($A445,Orders!$A$1:$A$501,0),MATCH(K$1,Orders!$A$1:$G$1,0))</f>
        <v>Mumbai</v>
      </c>
      <c r="L445" s="1" t="str">
        <f t="shared" si="6"/>
        <v>Jun</v>
      </c>
      <c r="M445" s="8">
        <f>IF(Sales[[#This Row],[Profit]]&gt;0,Sales[[#This Row],[Profit]],0)</f>
        <v>111</v>
      </c>
      <c r="N445" s="8">
        <f>IF(Sales[[#This Row],[Profit]]&lt;0,Sales[[#This Row],[Profit]],0)</f>
        <v>0</v>
      </c>
    </row>
    <row r="446" spans="1:14" x14ac:dyDescent="0.3">
      <c r="A446" t="s">
        <v>105</v>
      </c>
      <c r="B446" s="6">
        <v>209</v>
      </c>
      <c r="C446" s="6">
        <v>2</v>
      </c>
      <c r="D446">
        <v>1</v>
      </c>
      <c r="E446" t="s">
        <v>23</v>
      </c>
      <c r="F446" t="s">
        <v>26</v>
      </c>
      <c r="G446" t="s">
        <v>10</v>
      </c>
      <c r="H446" s="3">
        <f>INDEX(Orders!$A$1:$G$501,MATCH($A446,Orders!$A$1:$A$501,0),MATCH(H$1,Orders!$A$1:$G$1,0))</f>
        <v>43118</v>
      </c>
      <c r="I446" s="3" t="str">
        <f>INDEX(Orders!$A$1:$G$501,MATCH($A446,Orders!$A$1:$A$501,0),MATCH(I$1,Orders!$A$1:$G$1,0))</f>
        <v>Mahima</v>
      </c>
      <c r="J446" s="3" t="str">
        <f>INDEX(Orders!$A$1:$G$501,MATCH($A446,Orders!$A$1:$A$501,0),MATCH(J$1,Orders!$A$1:$G$1,0))</f>
        <v>Madhya Pradesh</v>
      </c>
      <c r="K446" s="3" t="str">
        <f>INDEX(Orders!$A$1:$G$501,MATCH($A446,Orders!$A$1:$A$501,0),MATCH(K$1,Orders!$A$1:$G$1,0))</f>
        <v>Indore</v>
      </c>
      <c r="L446" s="1" t="str">
        <f t="shared" si="6"/>
        <v>Jan</v>
      </c>
      <c r="M446" s="8">
        <f>IF(Sales[[#This Row],[Profit]]&gt;0,Sales[[#This Row],[Profit]],0)</f>
        <v>2</v>
      </c>
      <c r="N446" s="8">
        <f>IF(Sales[[#This Row],[Profit]]&lt;0,Sales[[#This Row],[Profit]],0)</f>
        <v>0</v>
      </c>
    </row>
    <row r="447" spans="1:14" x14ac:dyDescent="0.3">
      <c r="A447" t="s">
        <v>307</v>
      </c>
      <c r="B447" s="6">
        <v>60</v>
      </c>
      <c r="C447" s="6">
        <v>-12</v>
      </c>
      <c r="D447">
        <v>4</v>
      </c>
      <c r="E447" t="s">
        <v>23</v>
      </c>
      <c r="F447" t="s">
        <v>30</v>
      </c>
      <c r="G447" t="s">
        <v>82</v>
      </c>
      <c r="H447" s="3">
        <f>INDEX(Orders!$A$1:$G$501,MATCH($A447,Orders!$A$1:$A$501,0),MATCH(H$1,Orders!$A$1:$G$1,0))</f>
        <v>43367</v>
      </c>
      <c r="I447" s="3" t="str">
        <f>INDEX(Orders!$A$1:$G$501,MATCH($A447,Orders!$A$1:$A$501,0),MATCH(I$1,Orders!$A$1:$G$1,0))</f>
        <v>Siddharth</v>
      </c>
      <c r="J447" s="3" t="str">
        <f>INDEX(Orders!$A$1:$G$501,MATCH($A447,Orders!$A$1:$A$501,0),MATCH(J$1,Orders!$A$1:$G$1,0))</f>
        <v>Madhya Pradesh</v>
      </c>
      <c r="K447" s="3" t="str">
        <f>INDEX(Orders!$A$1:$G$501,MATCH($A447,Orders!$A$1:$A$501,0),MATCH(K$1,Orders!$A$1:$G$1,0))</f>
        <v>Indore</v>
      </c>
      <c r="L447" s="1" t="str">
        <f t="shared" si="6"/>
        <v>Sep</v>
      </c>
      <c r="M447" s="8">
        <f>IF(Sales[[#This Row],[Profit]]&gt;0,Sales[[#This Row],[Profit]],0)</f>
        <v>0</v>
      </c>
      <c r="N447" s="8">
        <f>IF(Sales[[#This Row],[Profit]]&lt;0,Sales[[#This Row],[Profit]],0)</f>
        <v>-12</v>
      </c>
    </row>
    <row r="448" spans="1:14" x14ac:dyDescent="0.3">
      <c r="A448" t="s">
        <v>205</v>
      </c>
      <c r="B448" s="6">
        <v>269</v>
      </c>
      <c r="C448" s="6">
        <v>-86</v>
      </c>
      <c r="D448">
        <v>2</v>
      </c>
      <c r="E448" t="s">
        <v>8</v>
      </c>
      <c r="F448" t="s">
        <v>9</v>
      </c>
      <c r="G448" t="s">
        <v>14</v>
      </c>
      <c r="H448" s="3">
        <f>INDEX(Orders!$A$1:$G$501,MATCH($A448,Orders!$A$1:$A$501,0),MATCH(H$1,Orders!$A$1:$G$1,0))</f>
        <v>43378</v>
      </c>
      <c r="I448" s="3" t="str">
        <f>INDEX(Orders!$A$1:$G$501,MATCH($A448,Orders!$A$1:$A$501,0),MATCH(I$1,Orders!$A$1:$G$1,0))</f>
        <v>Sabah</v>
      </c>
      <c r="J448" s="3" t="str">
        <f>INDEX(Orders!$A$1:$G$501,MATCH($A448,Orders!$A$1:$A$501,0),MATCH(J$1,Orders!$A$1:$G$1,0))</f>
        <v>Maharashtra</v>
      </c>
      <c r="K448" s="3" t="str">
        <f>INDEX(Orders!$A$1:$G$501,MATCH($A448,Orders!$A$1:$A$501,0),MATCH(K$1,Orders!$A$1:$G$1,0))</f>
        <v>Mumbai</v>
      </c>
      <c r="L448" s="1" t="str">
        <f t="shared" si="6"/>
        <v>Oct</v>
      </c>
      <c r="M448" s="8">
        <f>IF(Sales[[#This Row],[Profit]]&gt;0,Sales[[#This Row],[Profit]],0)</f>
        <v>0</v>
      </c>
      <c r="N448" s="8">
        <f>IF(Sales[[#This Row],[Profit]]&lt;0,Sales[[#This Row],[Profit]],0)</f>
        <v>-86</v>
      </c>
    </row>
    <row r="449" spans="1:14" x14ac:dyDescent="0.3">
      <c r="A449" t="s">
        <v>141</v>
      </c>
      <c r="B449" s="6">
        <v>208</v>
      </c>
      <c r="C449" s="6">
        <v>-25</v>
      </c>
      <c r="D449">
        <v>2</v>
      </c>
      <c r="E449" t="s">
        <v>23</v>
      </c>
      <c r="F449" t="s">
        <v>26</v>
      </c>
      <c r="G449" t="s">
        <v>10</v>
      </c>
      <c r="H449" s="3">
        <f>INDEX(Orders!$A$1:$G$501,MATCH($A449,Orders!$A$1:$A$501,0),MATCH(H$1,Orders!$A$1:$G$1,0))</f>
        <v>43326</v>
      </c>
      <c r="I449" s="3" t="str">
        <f>INDEX(Orders!$A$1:$G$501,MATCH($A449,Orders!$A$1:$A$501,0),MATCH(I$1,Orders!$A$1:$G$1,0))</f>
        <v>Priyanshu</v>
      </c>
      <c r="J449" s="3" t="str">
        <f>INDEX(Orders!$A$1:$G$501,MATCH($A449,Orders!$A$1:$A$501,0),MATCH(J$1,Orders!$A$1:$G$1,0))</f>
        <v>Madhya Pradesh</v>
      </c>
      <c r="K449" s="3" t="str">
        <f>INDEX(Orders!$A$1:$G$501,MATCH($A449,Orders!$A$1:$A$501,0),MATCH(K$1,Orders!$A$1:$G$1,0))</f>
        <v>Indore</v>
      </c>
      <c r="L449" s="1" t="str">
        <f t="shared" si="6"/>
        <v>Aug</v>
      </c>
      <c r="M449" s="8">
        <f>IF(Sales[[#This Row],[Profit]]&gt;0,Sales[[#This Row],[Profit]],0)</f>
        <v>0</v>
      </c>
      <c r="N449" s="8">
        <f>IF(Sales[[#This Row],[Profit]]&lt;0,Sales[[#This Row],[Profit]],0)</f>
        <v>-25</v>
      </c>
    </row>
    <row r="450" spans="1:14" x14ac:dyDescent="0.3">
      <c r="A450" t="s">
        <v>199</v>
      </c>
      <c r="B450" s="6">
        <v>27</v>
      </c>
      <c r="C450" s="6">
        <v>2</v>
      </c>
      <c r="D450">
        <v>2</v>
      </c>
      <c r="E450" t="s">
        <v>23</v>
      </c>
      <c r="F450" t="s">
        <v>63</v>
      </c>
      <c r="G450" t="s">
        <v>28</v>
      </c>
      <c r="H450" s="3">
        <f>INDEX(Orders!$A$1:$G$501,MATCH($A450,Orders!$A$1:$A$501,0),MATCH(H$1,Orders!$A$1:$G$1,0))</f>
        <v>43402</v>
      </c>
      <c r="I450" s="3" t="str">
        <f>INDEX(Orders!$A$1:$G$501,MATCH($A450,Orders!$A$1:$A$501,0),MATCH(I$1,Orders!$A$1:$G$1,0))</f>
        <v>Moumita</v>
      </c>
      <c r="J450" s="3" t="str">
        <f>INDEX(Orders!$A$1:$G$501,MATCH($A450,Orders!$A$1:$A$501,0),MATCH(J$1,Orders!$A$1:$G$1,0))</f>
        <v>Gujarat</v>
      </c>
      <c r="K450" s="3" t="str">
        <f>INDEX(Orders!$A$1:$G$501,MATCH($A450,Orders!$A$1:$A$501,0),MATCH(K$1,Orders!$A$1:$G$1,0))</f>
        <v>Ahmedabad</v>
      </c>
      <c r="L450" s="1" t="str">
        <f t="shared" ref="L450:L513" si="7">TEXT($H450,"mmm")</f>
        <v>Oct</v>
      </c>
      <c r="M450" s="8">
        <f>IF(Sales[[#This Row],[Profit]]&gt;0,Sales[[#This Row],[Profit]],0)</f>
        <v>2</v>
      </c>
      <c r="N450" s="8">
        <f>IF(Sales[[#This Row],[Profit]]&lt;0,Sales[[#This Row],[Profit]],0)</f>
        <v>0</v>
      </c>
    </row>
    <row r="451" spans="1:14" x14ac:dyDescent="0.3">
      <c r="A451" t="s">
        <v>308</v>
      </c>
      <c r="B451" s="6">
        <v>206</v>
      </c>
      <c r="C451" s="6">
        <v>-206</v>
      </c>
      <c r="D451">
        <v>3</v>
      </c>
      <c r="E451" t="s">
        <v>23</v>
      </c>
      <c r="F451" t="s">
        <v>26</v>
      </c>
      <c r="G451" t="s">
        <v>10</v>
      </c>
      <c r="H451" s="3">
        <f>INDEX(Orders!$A$1:$G$501,MATCH($A451,Orders!$A$1:$A$501,0),MATCH(H$1,Orders!$A$1:$G$1,0))</f>
        <v>43317</v>
      </c>
      <c r="I451" s="3" t="str">
        <f>INDEX(Orders!$A$1:$G$501,MATCH($A451,Orders!$A$1:$A$501,0),MATCH(I$1,Orders!$A$1:$G$1,0))</f>
        <v>Tushina</v>
      </c>
      <c r="J451" s="3" t="str">
        <f>INDEX(Orders!$A$1:$G$501,MATCH($A451,Orders!$A$1:$A$501,0),MATCH(J$1,Orders!$A$1:$G$1,0))</f>
        <v>Goa</v>
      </c>
      <c r="K451" s="3" t="str">
        <f>INDEX(Orders!$A$1:$G$501,MATCH($A451,Orders!$A$1:$A$501,0),MATCH(K$1,Orders!$A$1:$G$1,0))</f>
        <v>Goa</v>
      </c>
      <c r="L451" s="1" t="str">
        <f t="shared" si="7"/>
        <v>Aug</v>
      </c>
      <c r="M451" s="8">
        <f>IF(Sales[[#This Row],[Profit]]&gt;0,Sales[[#This Row],[Profit]],0)</f>
        <v>0</v>
      </c>
      <c r="N451" s="8">
        <f>IF(Sales[[#This Row],[Profit]]&lt;0,Sales[[#This Row],[Profit]],0)</f>
        <v>-206</v>
      </c>
    </row>
    <row r="452" spans="1:14" x14ac:dyDescent="0.3">
      <c r="A452" t="s">
        <v>309</v>
      </c>
      <c r="B452" s="6">
        <v>61</v>
      </c>
      <c r="C452" s="6">
        <v>8</v>
      </c>
      <c r="D452">
        <v>4</v>
      </c>
      <c r="E452" t="s">
        <v>23</v>
      </c>
      <c r="F452" t="s">
        <v>30</v>
      </c>
      <c r="G452" t="s">
        <v>82</v>
      </c>
      <c r="H452" s="3">
        <f>INDEX(Orders!$A$1:$G$501,MATCH($A452,Orders!$A$1:$A$501,0),MATCH(H$1,Orders!$A$1:$G$1,0))</f>
        <v>43145</v>
      </c>
      <c r="I452" s="3" t="str">
        <f>INDEX(Orders!$A$1:$G$501,MATCH($A452,Orders!$A$1:$A$501,0),MATCH(I$1,Orders!$A$1:$G$1,0))</f>
        <v>Aarushi</v>
      </c>
      <c r="J452" s="3" t="str">
        <f>INDEX(Orders!$A$1:$G$501,MATCH($A452,Orders!$A$1:$A$501,0),MATCH(J$1,Orders!$A$1:$G$1,0))</f>
        <v>Tamil Nadu</v>
      </c>
      <c r="K452" s="3" t="str">
        <f>INDEX(Orders!$A$1:$G$501,MATCH($A452,Orders!$A$1:$A$501,0),MATCH(K$1,Orders!$A$1:$G$1,0))</f>
        <v>Chennai</v>
      </c>
      <c r="L452" s="1" t="str">
        <f t="shared" si="7"/>
        <v>Feb</v>
      </c>
      <c r="M452" s="8">
        <f>IF(Sales[[#This Row],[Profit]]&gt;0,Sales[[#This Row],[Profit]],0)</f>
        <v>8</v>
      </c>
      <c r="N452" s="8">
        <f>IF(Sales[[#This Row],[Profit]]&lt;0,Sales[[#This Row],[Profit]],0)</f>
        <v>0</v>
      </c>
    </row>
    <row r="453" spans="1:14" x14ac:dyDescent="0.3">
      <c r="A453" t="s">
        <v>141</v>
      </c>
      <c r="B453" s="6">
        <v>212</v>
      </c>
      <c r="C453" s="6">
        <v>-24</v>
      </c>
      <c r="D453">
        <v>2</v>
      </c>
      <c r="E453" t="s">
        <v>12</v>
      </c>
      <c r="F453" t="s">
        <v>13</v>
      </c>
      <c r="G453" t="s">
        <v>10</v>
      </c>
      <c r="H453" s="3">
        <f>INDEX(Orders!$A$1:$G$501,MATCH($A453,Orders!$A$1:$A$501,0),MATCH(H$1,Orders!$A$1:$G$1,0))</f>
        <v>43326</v>
      </c>
      <c r="I453" s="3" t="str">
        <f>INDEX(Orders!$A$1:$G$501,MATCH($A453,Orders!$A$1:$A$501,0),MATCH(I$1,Orders!$A$1:$G$1,0))</f>
        <v>Priyanshu</v>
      </c>
      <c r="J453" s="3" t="str">
        <f>INDEX(Orders!$A$1:$G$501,MATCH($A453,Orders!$A$1:$A$501,0),MATCH(J$1,Orders!$A$1:$G$1,0))</f>
        <v>Madhya Pradesh</v>
      </c>
      <c r="K453" s="3" t="str">
        <f>INDEX(Orders!$A$1:$G$501,MATCH($A453,Orders!$A$1:$A$501,0),MATCH(K$1,Orders!$A$1:$G$1,0))</f>
        <v>Indore</v>
      </c>
      <c r="L453" s="1" t="str">
        <f t="shared" si="7"/>
        <v>Aug</v>
      </c>
      <c r="M453" s="8">
        <f>IF(Sales[[#This Row],[Profit]]&gt;0,Sales[[#This Row],[Profit]],0)</f>
        <v>0</v>
      </c>
      <c r="N453" s="8">
        <f>IF(Sales[[#This Row],[Profit]]&lt;0,Sales[[#This Row],[Profit]],0)</f>
        <v>-24</v>
      </c>
    </row>
    <row r="454" spans="1:14" x14ac:dyDescent="0.3">
      <c r="A454" t="s">
        <v>250</v>
      </c>
      <c r="B454" s="6">
        <v>262</v>
      </c>
      <c r="C454" s="6">
        <v>64</v>
      </c>
      <c r="D454">
        <v>6</v>
      </c>
      <c r="E454" t="s">
        <v>23</v>
      </c>
      <c r="F454" t="s">
        <v>26</v>
      </c>
      <c r="G454" t="s">
        <v>14</v>
      </c>
      <c r="H454" s="3">
        <f>INDEX(Orders!$A$1:$G$501,MATCH($A454,Orders!$A$1:$A$501,0),MATCH(H$1,Orders!$A$1:$G$1,0))</f>
        <v>43404</v>
      </c>
      <c r="I454" s="3" t="str">
        <f>INDEX(Orders!$A$1:$G$501,MATCH($A454,Orders!$A$1:$A$501,0),MATCH(I$1,Orders!$A$1:$G$1,0))</f>
        <v>Sneha</v>
      </c>
      <c r="J454" s="3" t="str">
        <f>INDEX(Orders!$A$1:$G$501,MATCH($A454,Orders!$A$1:$A$501,0),MATCH(J$1,Orders!$A$1:$G$1,0))</f>
        <v>Karnataka</v>
      </c>
      <c r="K454" s="3" t="str">
        <f>INDEX(Orders!$A$1:$G$501,MATCH($A454,Orders!$A$1:$A$501,0),MATCH(K$1,Orders!$A$1:$G$1,0))</f>
        <v>Bangalore</v>
      </c>
      <c r="L454" s="1" t="str">
        <f t="shared" si="7"/>
        <v>Oct</v>
      </c>
      <c r="M454" s="8">
        <f>IF(Sales[[#This Row],[Profit]]&gt;0,Sales[[#This Row],[Profit]],0)</f>
        <v>64</v>
      </c>
      <c r="N454" s="8">
        <f>IF(Sales[[#This Row],[Profit]]&lt;0,Sales[[#This Row],[Profit]],0)</f>
        <v>0</v>
      </c>
    </row>
    <row r="455" spans="1:14" x14ac:dyDescent="0.3">
      <c r="A455" t="s">
        <v>36</v>
      </c>
      <c r="B455" s="6">
        <v>204</v>
      </c>
      <c r="C455" s="6">
        <v>276</v>
      </c>
      <c r="D455">
        <v>3</v>
      </c>
      <c r="E455" t="s">
        <v>12</v>
      </c>
      <c r="F455" t="s">
        <v>16</v>
      </c>
      <c r="G455" t="s">
        <v>10</v>
      </c>
      <c r="H455" s="3">
        <f>INDEX(Orders!$A$1:$G$501,MATCH($A455,Orders!$A$1:$A$501,0),MATCH(H$1,Orders!$A$1:$G$1,0))</f>
        <v>43332</v>
      </c>
      <c r="I455" s="3" t="str">
        <f>INDEX(Orders!$A$1:$G$501,MATCH($A455,Orders!$A$1:$A$501,0),MATCH(I$1,Orders!$A$1:$G$1,0))</f>
        <v>Mohan</v>
      </c>
      <c r="J455" s="3" t="str">
        <f>INDEX(Orders!$A$1:$G$501,MATCH($A455,Orders!$A$1:$A$501,0),MATCH(J$1,Orders!$A$1:$G$1,0))</f>
        <v>Maharashtra</v>
      </c>
      <c r="K455" s="3" t="str">
        <f>INDEX(Orders!$A$1:$G$501,MATCH($A455,Orders!$A$1:$A$501,0),MATCH(K$1,Orders!$A$1:$G$1,0))</f>
        <v>Mumbai</v>
      </c>
      <c r="L455" s="1" t="str">
        <f t="shared" si="7"/>
        <v>Aug</v>
      </c>
      <c r="M455" s="8">
        <f>IF(Sales[[#This Row],[Profit]]&gt;0,Sales[[#This Row],[Profit]],0)</f>
        <v>276</v>
      </c>
      <c r="N455" s="8">
        <f>IF(Sales[[#This Row],[Profit]]&lt;0,Sales[[#This Row],[Profit]],0)</f>
        <v>0</v>
      </c>
    </row>
    <row r="456" spans="1:14" x14ac:dyDescent="0.3">
      <c r="A456" t="s">
        <v>97</v>
      </c>
      <c r="B456" s="6">
        <v>59</v>
      </c>
      <c r="C456" s="6">
        <v>-46</v>
      </c>
      <c r="D456">
        <v>7</v>
      </c>
      <c r="E456" t="s">
        <v>23</v>
      </c>
      <c r="F456" t="s">
        <v>81</v>
      </c>
      <c r="G456" t="s">
        <v>28</v>
      </c>
      <c r="H456" s="3">
        <f>INDEX(Orders!$A$1:$G$501,MATCH($A456,Orders!$A$1:$A$501,0),MATCH(H$1,Orders!$A$1:$G$1,0))</f>
        <v>43382</v>
      </c>
      <c r="I456" s="3" t="str">
        <f>INDEX(Orders!$A$1:$G$501,MATCH($A456,Orders!$A$1:$A$501,0),MATCH(I$1,Orders!$A$1:$G$1,0))</f>
        <v>Aditi</v>
      </c>
      <c r="J456" s="3" t="str">
        <f>INDEX(Orders!$A$1:$G$501,MATCH($A456,Orders!$A$1:$A$501,0),MATCH(J$1,Orders!$A$1:$G$1,0))</f>
        <v>Madhya Pradesh</v>
      </c>
      <c r="K456" s="3" t="str">
        <f>INDEX(Orders!$A$1:$G$501,MATCH($A456,Orders!$A$1:$A$501,0),MATCH(K$1,Orders!$A$1:$G$1,0))</f>
        <v>Indore</v>
      </c>
      <c r="L456" s="1" t="str">
        <f t="shared" si="7"/>
        <v>Oct</v>
      </c>
      <c r="M456" s="8">
        <f>IF(Sales[[#This Row],[Profit]]&gt;0,Sales[[#This Row],[Profit]],0)</f>
        <v>0</v>
      </c>
      <c r="N456" s="8">
        <f>IF(Sales[[#This Row],[Profit]]&lt;0,Sales[[#This Row],[Profit]],0)</f>
        <v>-46</v>
      </c>
    </row>
    <row r="457" spans="1:14" x14ac:dyDescent="0.3">
      <c r="A457" t="s">
        <v>141</v>
      </c>
      <c r="B457" s="6">
        <v>199</v>
      </c>
      <c r="C457" s="6">
        <v>-18</v>
      </c>
      <c r="D457">
        <v>2</v>
      </c>
      <c r="E457" t="s">
        <v>23</v>
      </c>
      <c r="F457" t="s">
        <v>26</v>
      </c>
      <c r="G457" t="s">
        <v>10</v>
      </c>
      <c r="H457" s="3">
        <f>INDEX(Orders!$A$1:$G$501,MATCH($A457,Orders!$A$1:$A$501,0),MATCH(H$1,Orders!$A$1:$G$1,0))</f>
        <v>43326</v>
      </c>
      <c r="I457" s="3" t="str">
        <f>INDEX(Orders!$A$1:$G$501,MATCH($A457,Orders!$A$1:$A$501,0),MATCH(I$1,Orders!$A$1:$G$1,0))</f>
        <v>Priyanshu</v>
      </c>
      <c r="J457" s="3" t="str">
        <f>INDEX(Orders!$A$1:$G$501,MATCH($A457,Orders!$A$1:$A$501,0),MATCH(J$1,Orders!$A$1:$G$1,0))</f>
        <v>Madhya Pradesh</v>
      </c>
      <c r="K457" s="3" t="str">
        <f>INDEX(Orders!$A$1:$G$501,MATCH($A457,Orders!$A$1:$A$501,0),MATCH(K$1,Orders!$A$1:$G$1,0))</f>
        <v>Indore</v>
      </c>
      <c r="L457" s="1" t="str">
        <f t="shared" si="7"/>
        <v>Aug</v>
      </c>
      <c r="M457" s="8">
        <f>IF(Sales[[#This Row],[Profit]]&gt;0,Sales[[#This Row],[Profit]],0)</f>
        <v>0</v>
      </c>
      <c r="N457" s="8">
        <f>IF(Sales[[#This Row],[Profit]]&lt;0,Sales[[#This Row],[Profit]],0)</f>
        <v>-18</v>
      </c>
    </row>
    <row r="458" spans="1:14" x14ac:dyDescent="0.3">
      <c r="A458" t="s">
        <v>310</v>
      </c>
      <c r="B458" s="6">
        <v>59</v>
      </c>
      <c r="C458" s="6">
        <v>6</v>
      </c>
      <c r="D458">
        <v>1</v>
      </c>
      <c r="E458" t="s">
        <v>8</v>
      </c>
      <c r="F458" t="s">
        <v>73</v>
      </c>
      <c r="G458" t="s">
        <v>28</v>
      </c>
      <c r="H458" s="3">
        <f>INDEX(Orders!$A$1:$G$501,MATCH($A458,Orders!$A$1:$A$501,0),MATCH(H$1,Orders!$A$1:$G$1,0))</f>
        <v>43391</v>
      </c>
      <c r="I458" s="3" t="str">
        <f>INDEX(Orders!$A$1:$G$501,MATCH($A458,Orders!$A$1:$A$501,0),MATCH(I$1,Orders!$A$1:$G$1,0))</f>
        <v>Rohan</v>
      </c>
      <c r="J458" s="3" t="str">
        <f>INDEX(Orders!$A$1:$G$501,MATCH($A458,Orders!$A$1:$A$501,0),MATCH(J$1,Orders!$A$1:$G$1,0))</f>
        <v>Maharashtra</v>
      </c>
      <c r="K458" s="3" t="str">
        <f>INDEX(Orders!$A$1:$G$501,MATCH($A458,Orders!$A$1:$A$501,0),MATCH(K$1,Orders!$A$1:$G$1,0))</f>
        <v>Mumbai</v>
      </c>
      <c r="L458" s="1" t="str">
        <f t="shared" si="7"/>
        <v>Oct</v>
      </c>
      <c r="M458" s="8">
        <f>IF(Sales[[#This Row],[Profit]]&gt;0,Sales[[#This Row],[Profit]],0)</f>
        <v>6</v>
      </c>
      <c r="N458" s="8">
        <f>IF(Sales[[#This Row],[Profit]]&lt;0,Sales[[#This Row],[Profit]],0)</f>
        <v>0</v>
      </c>
    </row>
    <row r="459" spans="1:14" x14ac:dyDescent="0.3">
      <c r="A459" t="s">
        <v>243</v>
      </c>
      <c r="B459" s="6">
        <v>45</v>
      </c>
      <c r="C459" s="6">
        <v>9</v>
      </c>
      <c r="D459">
        <v>3</v>
      </c>
      <c r="E459" t="s">
        <v>23</v>
      </c>
      <c r="F459" t="s">
        <v>63</v>
      </c>
      <c r="G459" t="s">
        <v>28</v>
      </c>
      <c r="H459" s="3">
        <f>INDEX(Orders!$A$1:$G$501,MATCH($A459,Orders!$A$1:$A$501,0),MATCH(H$1,Orders!$A$1:$G$1,0))</f>
        <v>43187</v>
      </c>
      <c r="I459" s="3" t="str">
        <f>INDEX(Orders!$A$1:$G$501,MATCH($A459,Orders!$A$1:$A$501,0),MATCH(I$1,Orders!$A$1:$G$1,0))</f>
        <v>Atharv</v>
      </c>
      <c r="J459" s="3" t="str">
        <f>INDEX(Orders!$A$1:$G$501,MATCH($A459,Orders!$A$1:$A$501,0),MATCH(J$1,Orders!$A$1:$G$1,0))</f>
        <v>West Bengal</v>
      </c>
      <c r="K459" s="3" t="str">
        <f>INDEX(Orders!$A$1:$G$501,MATCH($A459,Orders!$A$1:$A$501,0),MATCH(K$1,Orders!$A$1:$G$1,0))</f>
        <v>Kolkata</v>
      </c>
      <c r="L459" s="1" t="str">
        <f t="shared" si="7"/>
        <v>Mar</v>
      </c>
      <c r="M459" s="8">
        <f>IF(Sales[[#This Row],[Profit]]&gt;0,Sales[[#This Row],[Profit]],0)</f>
        <v>9</v>
      </c>
      <c r="N459" s="8">
        <f>IF(Sales[[#This Row],[Profit]]&lt;0,Sales[[#This Row],[Profit]],0)</f>
        <v>0</v>
      </c>
    </row>
    <row r="460" spans="1:14" x14ac:dyDescent="0.3">
      <c r="A460" t="s">
        <v>104</v>
      </c>
      <c r="B460" s="6">
        <v>211</v>
      </c>
      <c r="C460" s="6">
        <v>19</v>
      </c>
      <c r="D460">
        <v>8</v>
      </c>
      <c r="E460" t="s">
        <v>23</v>
      </c>
      <c r="F460" t="s">
        <v>57</v>
      </c>
      <c r="G460" t="s">
        <v>10</v>
      </c>
      <c r="H460" s="3">
        <f>INDEX(Orders!$A$1:$G$501,MATCH($A460,Orders!$A$1:$A$501,0),MATCH(H$1,Orders!$A$1:$G$1,0))</f>
        <v>43333</v>
      </c>
      <c r="I460" s="3" t="str">
        <f>INDEX(Orders!$A$1:$G$501,MATCH($A460,Orders!$A$1:$A$501,0),MATCH(I$1,Orders!$A$1:$G$1,0))</f>
        <v>Vishakha</v>
      </c>
      <c r="J460" s="3" t="str">
        <f>INDEX(Orders!$A$1:$G$501,MATCH($A460,Orders!$A$1:$A$501,0),MATCH(J$1,Orders!$A$1:$G$1,0))</f>
        <v>Madhya Pradesh</v>
      </c>
      <c r="K460" s="3" t="str">
        <f>INDEX(Orders!$A$1:$G$501,MATCH($A460,Orders!$A$1:$A$501,0),MATCH(K$1,Orders!$A$1:$G$1,0))</f>
        <v>Indore</v>
      </c>
      <c r="L460" s="1" t="str">
        <f t="shared" si="7"/>
        <v>Aug</v>
      </c>
      <c r="M460" s="8">
        <f>IF(Sales[[#This Row],[Profit]]&gt;0,Sales[[#This Row],[Profit]],0)</f>
        <v>19</v>
      </c>
      <c r="N460" s="8">
        <f>IF(Sales[[#This Row],[Profit]]&lt;0,Sales[[#This Row],[Profit]],0)</f>
        <v>0</v>
      </c>
    </row>
    <row r="461" spans="1:14" x14ac:dyDescent="0.3">
      <c r="A461" t="s">
        <v>182</v>
      </c>
      <c r="B461" s="6">
        <v>65</v>
      </c>
      <c r="C461" s="6">
        <v>-16</v>
      </c>
      <c r="D461">
        <v>2</v>
      </c>
      <c r="E461" t="s">
        <v>8</v>
      </c>
      <c r="F461" t="s">
        <v>21</v>
      </c>
      <c r="G461" t="s">
        <v>82</v>
      </c>
      <c r="H461" s="3">
        <f>INDEX(Orders!$A$1:$G$501,MATCH($A461,Orders!$A$1:$A$501,0),MATCH(H$1,Orders!$A$1:$G$1,0))</f>
        <v>43274</v>
      </c>
      <c r="I461" s="3" t="str">
        <f>INDEX(Orders!$A$1:$G$501,MATCH($A461,Orders!$A$1:$A$501,0),MATCH(I$1,Orders!$A$1:$G$1,0))</f>
        <v>Amisha</v>
      </c>
      <c r="J461" s="3" t="str">
        <f>INDEX(Orders!$A$1:$G$501,MATCH($A461,Orders!$A$1:$A$501,0),MATCH(J$1,Orders!$A$1:$G$1,0))</f>
        <v>Tamil Nadu</v>
      </c>
      <c r="K461" s="3" t="str">
        <f>INDEX(Orders!$A$1:$G$501,MATCH($A461,Orders!$A$1:$A$501,0),MATCH(K$1,Orders!$A$1:$G$1,0))</f>
        <v>Chennai</v>
      </c>
      <c r="L461" s="1" t="str">
        <f t="shared" si="7"/>
        <v>Jun</v>
      </c>
      <c r="M461" s="8">
        <f>IF(Sales[[#This Row],[Profit]]&gt;0,Sales[[#This Row],[Profit]],0)</f>
        <v>0</v>
      </c>
      <c r="N461" s="8">
        <f>IF(Sales[[#This Row],[Profit]]&lt;0,Sales[[#This Row],[Profit]],0)</f>
        <v>-16</v>
      </c>
    </row>
    <row r="462" spans="1:14" x14ac:dyDescent="0.3">
      <c r="A462" t="s">
        <v>62</v>
      </c>
      <c r="B462" s="6">
        <v>25</v>
      </c>
      <c r="C462" s="6">
        <v>0</v>
      </c>
      <c r="D462">
        <v>4</v>
      </c>
      <c r="E462" t="s">
        <v>23</v>
      </c>
      <c r="F462" t="s">
        <v>43</v>
      </c>
      <c r="G462" t="s">
        <v>28</v>
      </c>
      <c r="H462" s="3">
        <f>INDEX(Orders!$A$1:$G$501,MATCH($A462,Orders!$A$1:$A$501,0),MATCH(H$1,Orders!$A$1:$G$1,0))</f>
        <v>43227</v>
      </c>
      <c r="I462" s="3" t="str">
        <f>INDEX(Orders!$A$1:$G$501,MATCH($A462,Orders!$A$1:$A$501,0),MATCH(I$1,Orders!$A$1:$G$1,0))</f>
        <v>Megha</v>
      </c>
      <c r="J462" s="3" t="str">
        <f>INDEX(Orders!$A$1:$G$501,MATCH($A462,Orders!$A$1:$A$501,0),MATCH(J$1,Orders!$A$1:$G$1,0))</f>
        <v>Maharashtra</v>
      </c>
      <c r="K462" s="3" t="str">
        <f>INDEX(Orders!$A$1:$G$501,MATCH($A462,Orders!$A$1:$A$501,0),MATCH(K$1,Orders!$A$1:$G$1,0))</f>
        <v>Pune</v>
      </c>
      <c r="L462" s="1" t="str">
        <f t="shared" si="7"/>
        <v>May</v>
      </c>
      <c r="M462" s="8">
        <f>IF(Sales[[#This Row],[Profit]]&gt;0,Sales[[#This Row],[Profit]],0)</f>
        <v>0</v>
      </c>
      <c r="N462" s="8">
        <f>IF(Sales[[#This Row],[Profit]]&lt;0,Sales[[#This Row],[Profit]],0)</f>
        <v>0</v>
      </c>
    </row>
    <row r="463" spans="1:14" x14ac:dyDescent="0.3">
      <c r="A463" t="s">
        <v>311</v>
      </c>
      <c r="B463" s="6">
        <v>196</v>
      </c>
      <c r="C463" s="6">
        <v>-7</v>
      </c>
      <c r="D463">
        <v>5</v>
      </c>
      <c r="E463" t="s">
        <v>8</v>
      </c>
      <c r="F463" t="s">
        <v>21</v>
      </c>
      <c r="G463" t="s">
        <v>10</v>
      </c>
      <c r="H463" s="3">
        <f>INDEX(Orders!$A$1:$G$501,MATCH($A463,Orders!$A$1:$A$501,0),MATCH(H$1,Orders!$A$1:$G$1,0))</f>
        <v>43161</v>
      </c>
      <c r="I463" s="3" t="str">
        <f>INDEX(Orders!$A$1:$G$501,MATCH($A463,Orders!$A$1:$A$501,0),MATCH(I$1,Orders!$A$1:$G$1,0))</f>
        <v>Omkar</v>
      </c>
      <c r="J463" s="3" t="str">
        <f>INDEX(Orders!$A$1:$G$501,MATCH($A463,Orders!$A$1:$A$501,0),MATCH(J$1,Orders!$A$1:$G$1,0))</f>
        <v>Delhi</v>
      </c>
      <c r="K463" s="3" t="str">
        <f>INDEX(Orders!$A$1:$G$501,MATCH($A463,Orders!$A$1:$A$501,0),MATCH(K$1,Orders!$A$1:$G$1,0))</f>
        <v>Delhi</v>
      </c>
      <c r="L463" s="1" t="str">
        <f t="shared" si="7"/>
        <v>Mar</v>
      </c>
      <c r="M463" s="8">
        <f>IF(Sales[[#This Row],[Profit]]&gt;0,Sales[[#This Row],[Profit]],0)</f>
        <v>0</v>
      </c>
      <c r="N463" s="8">
        <f>IF(Sales[[#This Row],[Profit]]&lt;0,Sales[[#This Row],[Profit]],0)</f>
        <v>-7</v>
      </c>
    </row>
    <row r="464" spans="1:14" x14ac:dyDescent="0.3">
      <c r="A464" t="s">
        <v>46</v>
      </c>
      <c r="B464" s="6">
        <v>261</v>
      </c>
      <c r="C464" s="6">
        <v>13</v>
      </c>
      <c r="D464">
        <v>6</v>
      </c>
      <c r="E464" t="s">
        <v>23</v>
      </c>
      <c r="F464" t="s">
        <v>142</v>
      </c>
      <c r="G464" t="s">
        <v>19</v>
      </c>
      <c r="H464" s="3">
        <f>INDEX(Orders!$A$1:$G$501,MATCH($A464,Orders!$A$1:$A$501,0),MATCH(H$1,Orders!$A$1:$G$1,0))</f>
        <v>43113</v>
      </c>
      <c r="I464" s="3" t="str">
        <f>INDEX(Orders!$A$1:$G$501,MATCH($A464,Orders!$A$1:$A$501,0),MATCH(I$1,Orders!$A$1:$G$1,0))</f>
        <v>Shruti</v>
      </c>
      <c r="J464" s="3" t="str">
        <f>INDEX(Orders!$A$1:$G$501,MATCH($A464,Orders!$A$1:$A$501,0),MATCH(J$1,Orders!$A$1:$G$1,0))</f>
        <v>Madhya Pradesh</v>
      </c>
      <c r="K464" s="3" t="str">
        <f>INDEX(Orders!$A$1:$G$501,MATCH($A464,Orders!$A$1:$A$501,0),MATCH(K$1,Orders!$A$1:$G$1,0))</f>
        <v>Indore</v>
      </c>
      <c r="L464" s="1" t="str">
        <f t="shared" si="7"/>
        <v>Jan</v>
      </c>
      <c r="M464" s="8">
        <f>IF(Sales[[#This Row],[Profit]]&gt;0,Sales[[#This Row],[Profit]],0)</f>
        <v>13</v>
      </c>
      <c r="N464" s="8">
        <f>IF(Sales[[#This Row],[Profit]]&lt;0,Sales[[#This Row],[Profit]],0)</f>
        <v>0</v>
      </c>
    </row>
    <row r="465" spans="1:14" x14ac:dyDescent="0.3">
      <c r="A465" t="s">
        <v>117</v>
      </c>
      <c r="B465" s="6">
        <v>195</v>
      </c>
      <c r="C465" s="6">
        <v>-117</v>
      </c>
      <c r="D465">
        <v>5</v>
      </c>
      <c r="E465" t="s">
        <v>8</v>
      </c>
      <c r="F465" t="s">
        <v>21</v>
      </c>
      <c r="G465" t="s">
        <v>10</v>
      </c>
      <c r="H465" s="3">
        <f>INDEX(Orders!$A$1:$G$501,MATCH($A465,Orders!$A$1:$A$501,0),MATCH(H$1,Orders!$A$1:$G$1,0))</f>
        <v>43317</v>
      </c>
      <c r="I465" s="3" t="str">
        <f>INDEX(Orders!$A$1:$G$501,MATCH($A465,Orders!$A$1:$A$501,0),MATCH(I$1,Orders!$A$1:$G$1,0))</f>
        <v>Farah</v>
      </c>
      <c r="J465" s="3" t="str">
        <f>INDEX(Orders!$A$1:$G$501,MATCH($A465,Orders!$A$1:$A$501,0),MATCH(J$1,Orders!$A$1:$G$1,0))</f>
        <v>Nagaland</v>
      </c>
      <c r="K465" s="3" t="str">
        <f>INDEX(Orders!$A$1:$G$501,MATCH($A465,Orders!$A$1:$A$501,0),MATCH(K$1,Orders!$A$1:$G$1,0))</f>
        <v>Kohima</v>
      </c>
      <c r="L465" s="1" t="str">
        <f t="shared" si="7"/>
        <v>Aug</v>
      </c>
      <c r="M465" s="8">
        <f>IF(Sales[[#This Row],[Profit]]&gt;0,Sales[[#This Row],[Profit]],0)</f>
        <v>0</v>
      </c>
      <c r="N465" s="8">
        <f>IF(Sales[[#This Row],[Profit]]&lt;0,Sales[[#This Row],[Profit]],0)</f>
        <v>-117</v>
      </c>
    </row>
    <row r="466" spans="1:14" x14ac:dyDescent="0.3">
      <c r="A466" t="s">
        <v>166</v>
      </c>
      <c r="B466" s="6">
        <v>192</v>
      </c>
      <c r="C466" s="6">
        <v>-146</v>
      </c>
      <c r="D466">
        <v>3</v>
      </c>
      <c r="E466" t="s">
        <v>23</v>
      </c>
      <c r="F466" t="s">
        <v>26</v>
      </c>
      <c r="G466" t="s">
        <v>10</v>
      </c>
      <c r="H466" s="3">
        <f>INDEX(Orders!$A$1:$G$501,MATCH($A466,Orders!$A$1:$A$501,0),MATCH(H$1,Orders!$A$1:$G$1,0))</f>
        <v>43358</v>
      </c>
      <c r="I466" s="3" t="str">
        <f>INDEX(Orders!$A$1:$G$501,MATCH($A466,Orders!$A$1:$A$501,0),MATCH(I$1,Orders!$A$1:$G$1,0))</f>
        <v>Ayush</v>
      </c>
      <c r="J466" s="3" t="str">
        <f>INDEX(Orders!$A$1:$G$501,MATCH($A466,Orders!$A$1:$A$501,0),MATCH(J$1,Orders!$A$1:$G$1,0))</f>
        <v>West Bengal</v>
      </c>
      <c r="K466" s="3" t="str">
        <f>INDEX(Orders!$A$1:$G$501,MATCH($A466,Orders!$A$1:$A$501,0),MATCH(K$1,Orders!$A$1:$G$1,0))</f>
        <v>Kolkata</v>
      </c>
      <c r="L466" s="1" t="str">
        <f t="shared" si="7"/>
        <v>Sep</v>
      </c>
      <c r="M466" s="8">
        <f>IF(Sales[[#This Row],[Profit]]&gt;0,Sales[[#This Row],[Profit]],0)</f>
        <v>0</v>
      </c>
      <c r="N466" s="8">
        <f>IF(Sales[[#This Row],[Profit]]&lt;0,Sales[[#This Row],[Profit]],0)</f>
        <v>-146</v>
      </c>
    </row>
    <row r="467" spans="1:14" x14ac:dyDescent="0.3">
      <c r="A467" t="s">
        <v>312</v>
      </c>
      <c r="B467" s="6">
        <v>189</v>
      </c>
      <c r="C467" s="6">
        <v>87</v>
      </c>
      <c r="D467">
        <v>7</v>
      </c>
      <c r="E467" t="s">
        <v>23</v>
      </c>
      <c r="F467" t="s">
        <v>57</v>
      </c>
      <c r="G467" t="s">
        <v>10</v>
      </c>
      <c r="H467" s="3">
        <f>INDEX(Orders!$A$1:$G$501,MATCH($A467,Orders!$A$1:$A$501,0),MATCH(H$1,Orders!$A$1:$G$1,0))</f>
        <v>43419</v>
      </c>
      <c r="I467" s="3" t="str">
        <f>INDEX(Orders!$A$1:$G$501,MATCH($A467,Orders!$A$1:$A$501,0),MATCH(I$1,Orders!$A$1:$G$1,0))</f>
        <v>Manibalan</v>
      </c>
      <c r="J467" s="3" t="str">
        <f>INDEX(Orders!$A$1:$G$501,MATCH($A467,Orders!$A$1:$A$501,0),MATCH(J$1,Orders!$A$1:$G$1,0))</f>
        <v xml:space="preserve">Kerala </v>
      </c>
      <c r="K467" s="3" t="str">
        <f>INDEX(Orders!$A$1:$G$501,MATCH($A467,Orders!$A$1:$A$501,0),MATCH(K$1,Orders!$A$1:$G$1,0))</f>
        <v>Thiruvananthapuram</v>
      </c>
      <c r="L467" s="1" t="str">
        <f t="shared" si="7"/>
        <v>Nov</v>
      </c>
      <c r="M467" s="8">
        <f>IF(Sales[[#This Row],[Profit]]&gt;0,Sales[[#This Row],[Profit]],0)</f>
        <v>87</v>
      </c>
      <c r="N467" s="8">
        <f>IF(Sales[[#This Row],[Profit]]&lt;0,Sales[[#This Row],[Profit]],0)</f>
        <v>0</v>
      </c>
    </row>
    <row r="468" spans="1:14" x14ac:dyDescent="0.3">
      <c r="A468" t="s">
        <v>157</v>
      </c>
      <c r="B468" s="6">
        <v>32</v>
      </c>
      <c r="C468" s="6">
        <v>2</v>
      </c>
      <c r="D468">
        <v>2</v>
      </c>
      <c r="E468" t="s">
        <v>23</v>
      </c>
      <c r="F468" t="s">
        <v>32</v>
      </c>
      <c r="G468" t="s">
        <v>28</v>
      </c>
      <c r="H468" s="3">
        <f>INDEX(Orders!$A$1:$G$501,MATCH($A468,Orders!$A$1:$A$501,0),MATCH(H$1,Orders!$A$1:$G$1,0))</f>
        <v>43118</v>
      </c>
      <c r="I468" s="3" t="str">
        <f>INDEX(Orders!$A$1:$G$501,MATCH($A468,Orders!$A$1:$A$501,0),MATCH(I$1,Orders!$A$1:$G$1,0))</f>
        <v>Muskan</v>
      </c>
      <c r="J468" s="3" t="str">
        <f>INDEX(Orders!$A$1:$G$501,MATCH($A468,Orders!$A$1:$A$501,0),MATCH(J$1,Orders!$A$1:$G$1,0))</f>
        <v>Madhya Pradesh</v>
      </c>
      <c r="K468" s="3" t="str">
        <f>INDEX(Orders!$A$1:$G$501,MATCH($A468,Orders!$A$1:$A$501,0),MATCH(K$1,Orders!$A$1:$G$1,0))</f>
        <v>Indore</v>
      </c>
      <c r="L468" s="1" t="str">
        <f t="shared" si="7"/>
        <v>Jan</v>
      </c>
      <c r="M468" s="8">
        <f>IF(Sales[[#This Row],[Profit]]&gt;0,Sales[[#This Row],[Profit]],0)</f>
        <v>2</v>
      </c>
      <c r="N468" s="8">
        <f>IF(Sales[[#This Row],[Profit]]&lt;0,Sales[[#This Row],[Profit]],0)</f>
        <v>0</v>
      </c>
    </row>
    <row r="469" spans="1:14" x14ac:dyDescent="0.3">
      <c r="A469" t="s">
        <v>69</v>
      </c>
      <c r="B469" s="6">
        <v>188</v>
      </c>
      <c r="C469" s="6">
        <v>13</v>
      </c>
      <c r="D469">
        <v>7</v>
      </c>
      <c r="E469" t="s">
        <v>23</v>
      </c>
      <c r="F469" t="s">
        <v>142</v>
      </c>
      <c r="G469" t="s">
        <v>10</v>
      </c>
      <c r="H469" s="3">
        <f>INDEX(Orders!$A$1:$G$501,MATCH($A469,Orders!$A$1:$A$501,0),MATCH(H$1,Orders!$A$1:$G$1,0))</f>
        <v>43161</v>
      </c>
      <c r="I469" s="3" t="str">
        <f>INDEX(Orders!$A$1:$G$501,MATCH($A469,Orders!$A$1:$A$501,0),MATCH(I$1,Orders!$A$1:$G$1,0))</f>
        <v>Mansi</v>
      </c>
      <c r="J469" s="3" t="str">
        <f>INDEX(Orders!$A$1:$G$501,MATCH($A469,Orders!$A$1:$A$501,0),MATCH(J$1,Orders!$A$1:$G$1,0))</f>
        <v>Madhya Pradesh</v>
      </c>
      <c r="K469" s="3" t="str">
        <f>INDEX(Orders!$A$1:$G$501,MATCH($A469,Orders!$A$1:$A$501,0),MATCH(K$1,Orders!$A$1:$G$1,0))</f>
        <v>Indore</v>
      </c>
      <c r="L469" s="1" t="str">
        <f t="shared" si="7"/>
        <v>Mar</v>
      </c>
      <c r="M469" s="8">
        <f>IF(Sales[[#This Row],[Profit]]&gt;0,Sales[[#This Row],[Profit]],0)</f>
        <v>13</v>
      </c>
      <c r="N469" s="8">
        <f>IF(Sales[[#This Row],[Profit]]&lt;0,Sales[[#This Row],[Profit]],0)</f>
        <v>0</v>
      </c>
    </row>
    <row r="470" spans="1:14" x14ac:dyDescent="0.3">
      <c r="A470" t="s">
        <v>313</v>
      </c>
      <c r="B470" s="6">
        <v>73</v>
      </c>
      <c r="C470" s="6">
        <v>-25</v>
      </c>
      <c r="D470">
        <v>3</v>
      </c>
      <c r="E470" t="s">
        <v>23</v>
      </c>
      <c r="F470" t="s">
        <v>26</v>
      </c>
      <c r="G470" t="s">
        <v>10</v>
      </c>
      <c r="H470" s="3">
        <f>INDEX(Orders!$A$1:$G$501,MATCH($A470,Orders!$A$1:$A$501,0),MATCH(H$1,Orders!$A$1:$G$1,0))</f>
        <v>43196</v>
      </c>
      <c r="I470" s="3" t="str">
        <f>INDEX(Orders!$A$1:$G$501,MATCH($A470,Orders!$A$1:$A$501,0),MATCH(I$1,Orders!$A$1:$G$1,0))</f>
        <v>Aayushi</v>
      </c>
      <c r="J470" s="3" t="str">
        <f>INDEX(Orders!$A$1:$G$501,MATCH($A470,Orders!$A$1:$A$501,0),MATCH(J$1,Orders!$A$1:$G$1,0))</f>
        <v>Madhya Pradesh</v>
      </c>
      <c r="K470" s="3" t="str">
        <f>INDEX(Orders!$A$1:$G$501,MATCH($A470,Orders!$A$1:$A$501,0),MATCH(K$1,Orders!$A$1:$G$1,0))</f>
        <v>Indore</v>
      </c>
      <c r="L470" s="1" t="str">
        <f t="shared" si="7"/>
        <v>Apr</v>
      </c>
      <c r="M470" s="8">
        <f>IF(Sales[[#This Row],[Profit]]&gt;0,Sales[[#This Row],[Profit]],0)</f>
        <v>0</v>
      </c>
      <c r="N470" s="8">
        <f>IF(Sales[[#This Row],[Profit]]&lt;0,Sales[[#This Row],[Profit]],0)</f>
        <v>-25</v>
      </c>
    </row>
    <row r="471" spans="1:14" x14ac:dyDescent="0.3">
      <c r="A471" t="s">
        <v>44</v>
      </c>
      <c r="B471" s="6">
        <v>259</v>
      </c>
      <c r="C471" s="6">
        <v>47</v>
      </c>
      <c r="D471">
        <v>5</v>
      </c>
      <c r="E471" t="s">
        <v>23</v>
      </c>
      <c r="F471" t="s">
        <v>30</v>
      </c>
      <c r="G471" t="s">
        <v>19</v>
      </c>
      <c r="H471" s="3">
        <f>INDEX(Orders!$A$1:$G$501,MATCH($A471,Orders!$A$1:$A$501,0),MATCH(H$1,Orders!$A$1:$G$1,0))</f>
        <v>43448</v>
      </c>
      <c r="I471" s="3" t="str">
        <f>INDEX(Orders!$A$1:$G$501,MATCH($A471,Orders!$A$1:$A$501,0),MATCH(I$1,Orders!$A$1:$G$1,0))</f>
        <v>Jay</v>
      </c>
      <c r="J471" s="3" t="str">
        <f>INDEX(Orders!$A$1:$G$501,MATCH($A471,Orders!$A$1:$A$501,0),MATCH(J$1,Orders!$A$1:$G$1,0))</f>
        <v>Delhi</v>
      </c>
      <c r="K471" s="3" t="str">
        <f>INDEX(Orders!$A$1:$G$501,MATCH($A471,Orders!$A$1:$A$501,0),MATCH(K$1,Orders!$A$1:$G$1,0))</f>
        <v>Delhi</v>
      </c>
      <c r="L471" s="1" t="str">
        <f t="shared" si="7"/>
        <v>Dec</v>
      </c>
      <c r="M471" s="8">
        <f>IF(Sales[[#This Row],[Profit]]&gt;0,Sales[[#This Row],[Profit]],0)</f>
        <v>47</v>
      </c>
      <c r="N471" s="8">
        <f>IF(Sales[[#This Row],[Profit]]&lt;0,Sales[[#This Row],[Profit]],0)</f>
        <v>0</v>
      </c>
    </row>
    <row r="472" spans="1:14" x14ac:dyDescent="0.3">
      <c r="A472" t="s">
        <v>314</v>
      </c>
      <c r="B472" s="6">
        <v>187</v>
      </c>
      <c r="C472" s="6">
        <v>-15</v>
      </c>
      <c r="D472">
        <v>3</v>
      </c>
      <c r="E472" t="s">
        <v>23</v>
      </c>
      <c r="F472" t="s">
        <v>24</v>
      </c>
      <c r="G472" t="s">
        <v>10</v>
      </c>
      <c r="H472" s="3">
        <f>INDEX(Orders!$A$1:$G$501,MATCH($A472,Orders!$A$1:$A$501,0),MATCH(H$1,Orders!$A$1:$G$1,0))</f>
        <v>43108</v>
      </c>
      <c r="I472" s="3" t="str">
        <f>INDEX(Orders!$A$1:$G$501,MATCH($A472,Orders!$A$1:$A$501,0),MATCH(I$1,Orders!$A$1:$G$1,0))</f>
        <v>Shubham</v>
      </c>
      <c r="J472" s="3" t="str">
        <f>INDEX(Orders!$A$1:$G$501,MATCH($A472,Orders!$A$1:$A$501,0),MATCH(J$1,Orders!$A$1:$G$1,0))</f>
        <v>Madhya Pradesh</v>
      </c>
      <c r="K472" s="3" t="str">
        <f>INDEX(Orders!$A$1:$G$501,MATCH($A472,Orders!$A$1:$A$501,0),MATCH(K$1,Orders!$A$1:$G$1,0))</f>
        <v>Indore</v>
      </c>
      <c r="L472" s="1" t="str">
        <f t="shared" si="7"/>
        <v>Jan</v>
      </c>
      <c r="M472" s="8">
        <f>IF(Sales[[#This Row],[Profit]]&gt;0,Sales[[#This Row],[Profit]],0)</f>
        <v>0</v>
      </c>
      <c r="N472" s="8">
        <f>IF(Sales[[#This Row],[Profit]]&lt;0,Sales[[#This Row],[Profit]],0)</f>
        <v>-15</v>
      </c>
    </row>
    <row r="473" spans="1:14" x14ac:dyDescent="0.3">
      <c r="A473" t="s">
        <v>41</v>
      </c>
      <c r="B473" s="6">
        <v>26</v>
      </c>
      <c r="C473" s="6">
        <v>11</v>
      </c>
      <c r="D473">
        <v>2</v>
      </c>
      <c r="E473" t="s">
        <v>23</v>
      </c>
      <c r="F473" t="s">
        <v>30</v>
      </c>
      <c r="G473" t="s">
        <v>28</v>
      </c>
      <c r="H473" s="3">
        <f>INDEX(Orders!$A$1:$G$501,MATCH($A473,Orders!$A$1:$A$501,0),MATCH(H$1,Orders!$A$1:$G$1,0))</f>
        <v>43323</v>
      </c>
      <c r="I473" s="3" t="str">
        <f>INDEX(Orders!$A$1:$G$501,MATCH($A473,Orders!$A$1:$A$501,0),MATCH(I$1,Orders!$A$1:$G$1,0))</f>
        <v>Gaurav</v>
      </c>
      <c r="J473" s="3" t="str">
        <f>INDEX(Orders!$A$1:$G$501,MATCH($A473,Orders!$A$1:$A$501,0),MATCH(J$1,Orders!$A$1:$G$1,0))</f>
        <v>Gujarat</v>
      </c>
      <c r="K473" s="3" t="str">
        <f>INDEX(Orders!$A$1:$G$501,MATCH($A473,Orders!$A$1:$A$501,0),MATCH(K$1,Orders!$A$1:$G$1,0))</f>
        <v>Ahmedabad</v>
      </c>
      <c r="L473" s="1" t="str">
        <f t="shared" si="7"/>
        <v>Aug</v>
      </c>
      <c r="M473" s="8">
        <f>IF(Sales[[#This Row],[Profit]]&gt;0,Sales[[#This Row],[Profit]],0)</f>
        <v>11</v>
      </c>
      <c r="N473" s="8">
        <f>IF(Sales[[#This Row],[Profit]]&lt;0,Sales[[#This Row],[Profit]],0)</f>
        <v>0</v>
      </c>
    </row>
    <row r="474" spans="1:14" x14ac:dyDescent="0.3">
      <c r="A474" t="s">
        <v>61</v>
      </c>
      <c r="B474" s="6">
        <v>185</v>
      </c>
      <c r="C474" s="6">
        <v>-26</v>
      </c>
      <c r="D474">
        <v>6</v>
      </c>
      <c r="E474" t="s">
        <v>12</v>
      </c>
      <c r="F474" t="s">
        <v>13</v>
      </c>
      <c r="G474" t="s">
        <v>10</v>
      </c>
      <c r="H474" s="3">
        <f>INDEX(Orders!$A$1:$G$501,MATCH($A474,Orders!$A$1:$A$501,0),MATCH(H$1,Orders!$A$1:$G$1,0))</f>
        <v>43187</v>
      </c>
      <c r="I474" s="3" t="str">
        <f>INDEX(Orders!$A$1:$G$501,MATCH($A474,Orders!$A$1:$A$501,0),MATCH(I$1,Orders!$A$1:$G$1,0))</f>
        <v>Vini</v>
      </c>
      <c r="J474" s="3" t="str">
        <f>INDEX(Orders!$A$1:$G$501,MATCH($A474,Orders!$A$1:$A$501,0),MATCH(J$1,Orders!$A$1:$G$1,0))</f>
        <v>Karnataka</v>
      </c>
      <c r="K474" s="3" t="str">
        <f>INDEX(Orders!$A$1:$G$501,MATCH($A474,Orders!$A$1:$A$501,0),MATCH(K$1,Orders!$A$1:$G$1,0))</f>
        <v>Bangalore</v>
      </c>
      <c r="L474" s="1" t="str">
        <f t="shared" si="7"/>
        <v>Mar</v>
      </c>
      <c r="M474" s="8">
        <f>IF(Sales[[#This Row],[Profit]]&gt;0,Sales[[#This Row],[Profit]],0)</f>
        <v>0</v>
      </c>
      <c r="N474" s="8">
        <f>IF(Sales[[#This Row],[Profit]]&lt;0,Sales[[#This Row],[Profit]],0)</f>
        <v>-26</v>
      </c>
    </row>
    <row r="475" spans="1:14" x14ac:dyDescent="0.3">
      <c r="A475" t="s">
        <v>315</v>
      </c>
      <c r="B475" s="6">
        <v>248</v>
      </c>
      <c r="C475" s="6">
        <v>8</v>
      </c>
      <c r="D475">
        <v>2</v>
      </c>
      <c r="E475" t="s">
        <v>23</v>
      </c>
      <c r="F475" t="s">
        <v>26</v>
      </c>
      <c r="G475" t="s">
        <v>19</v>
      </c>
      <c r="H475" s="3">
        <f>INDEX(Orders!$A$1:$G$501,MATCH($A475,Orders!$A$1:$A$501,0),MATCH(H$1,Orders!$A$1:$G$1,0))</f>
        <v>43428</v>
      </c>
      <c r="I475" s="3" t="str">
        <f>INDEX(Orders!$A$1:$G$501,MATCH($A475,Orders!$A$1:$A$501,0),MATCH(I$1,Orders!$A$1:$G$1,0))</f>
        <v>Divyeshkumar</v>
      </c>
      <c r="J475" s="3" t="str">
        <f>INDEX(Orders!$A$1:$G$501,MATCH($A475,Orders!$A$1:$A$501,0),MATCH(J$1,Orders!$A$1:$G$1,0))</f>
        <v>Uttar Pradesh</v>
      </c>
      <c r="K475" s="3" t="str">
        <f>INDEX(Orders!$A$1:$G$501,MATCH($A475,Orders!$A$1:$A$501,0),MATCH(K$1,Orders!$A$1:$G$1,0))</f>
        <v>Prayagraj</v>
      </c>
      <c r="L475" s="1" t="str">
        <f t="shared" si="7"/>
        <v>Nov</v>
      </c>
      <c r="M475" s="8">
        <f>IF(Sales[[#This Row],[Profit]]&gt;0,Sales[[#This Row],[Profit]],0)</f>
        <v>8</v>
      </c>
      <c r="N475" s="8">
        <f>IF(Sales[[#This Row],[Profit]]&lt;0,Sales[[#This Row],[Profit]],0)</f>
        <v>0</v>
      </c>
    </row>
    <row r="476" spans="1:14" x14ac:dyDescent="0.3">
      <c r="A476" t="s">
        <v>316</v>
      </c>
      <c r="B476" s="6">
        <v>67</v>
      </c>
      <c r="C476" s="6">
        <v>9</v>
      </c>
      <c r="D476">
        <v>4</v>
      </c>
      <c r="E476" t="s">
        <v>23</v>
      </c>
      <c r="F476" t="s">
        <v>63</v>
      </c>
      <c r="G476" t="s">
        <v>82</v>
      </c>
      <c r="H476" s="3">
        <f>INDEX(Orders!$A$1:$G$501,MATCH($A476,Orders!$A$1:$A$501,0),MATCH(H$1,Orders!$A$1:$G$1,0))</f>
        <v>43153</v>
      </c>
      <c r="I476" s="3" t="str">
        <f>INDEX(Orders!$A$1:$G$501,MATCH($A476,Orders!$A$1:$A$501,0),MATCH(I$1,Orders!$A$1:$G$1,0))</f>
        <v>Deepak</v>
      </c>
      <c r="J476" s="3" t="str">
        <f>INDEX(Orders!$A$1:$G$501,MATCH($A476,Orders!$A$1:$A$501,0),MATCH(J$1,Orders!$A$1:$G$1,0))</f>
        <v>Madhya Pradesh</v>
      </c>
      <c r="K476" s="3" t="str">
        <f>INDEX(Orders!$A$1:$G$501,MATCH($A476,Orders!$A$1:$A$501,0),MATCH(K$1,Orders!$A$1:$G$1,0))</f>
        <v>Bhopal</v>
      </c>
      <c r="L476" s="1" t="str">
        <f t="shared" si="7"/>
        <v>Feb</v>
      </c>
      <c r="M476" s="8">
        <f>IF(Sales[[#This Row],[Profit]]&gt;0,Sales[[#This Row],[Profit]],0)</f>
        <v>9</v>
      </c>
      <c r="N476" s="8">
        <f>IF(Sales[[#This Row],[Profit]]&lt;0,Sales[[#This Row],[Profit]],0)</f>
        <v>0</v>
      </c>
    </row>
    <row r="477" spans="1:14" x14ac:dyDescent="0.3">
      <c r="A477" t="s">
        <v>289</v>
      </c>
      <c r="B477" s="6">
        <v>248</v>
      </c>
      <c r="C477" s="6">
        <v>-70</v>
      </c>
      <c r="D477">
        <v>3</v>
      </c>
      <c r="E477" t="s">
        <v>12</v>
      </c>
      <c r="F477" t="s">
        <v>13</v>
      </c>
      <c r="G477" t="s">
        <v>19</v>
      </c>
      <c r="H477" s="3">
        <f>INDEX(Orders!$A$1:$G$501,MATCH($A477,Orders!$A$1:$A$501,0),MATCH(H$1,Orders!$A$1:$G$1,0))</f>
        <v>43260</v>
      </c>
      <c r="I477" s="3" t="str">
        <f>INDEX(Orders!$A$1:$G$501,MATCH($A477,Orders!$A$1:$A$501,0),MATCH(I$1,Orders!$A$1:$G$1,0))</f>
        <v>Shreya</v>
      </c>
      <c r="J477" s="3" t="str">
        <f>INDEX(Orders!$A$1:$G$501,MATCH($A477,Orders!$A$1:$A$501,0),MATCH(J$1,Orders!$A$1:$G$1,0))</f>
        <v xml:space="preserve">Kerala </v>
      </c>
      <c r="K477" s="3" t="str">
        <f>INDEX(Orders!$A$1:$G$501,MATCH($A477,Orders!$A$1:$A$501,0),MATCH(K$1,Orders!$A$1:$G$1,0))</f>
        <v>Thiruvananthapuram</v>
      </c>
      <c r="L477" s="1" t="str">
        <f t="shared" si="7"/>
        <v>Jun</v>
      </c>
      <c r="M477" s="8">
        <f>IF(Sales[[#This Row],[Profit]]&gt;0,Sales[[#This Row],[Profit]],0)</f>
        <v>0</v>
      </c>
      <c r="N477" s="8">
        <f>IF(Sales[[#This Row],[Profit]]&lt;0,Sales[[#This Row],[Profit]],0)</f>
        <v>-70</v>
      </c>
    </row>
    <row r="478" spans="1:14" x14ac:dyDescent="0.3">
      <c r="A478" t="s">
        <v>250</v>
      </c>
      <c r="B478" s="6">
        <v>246</v>
      </c>
      <c r="C478" s="6">
        <v>61</v>
      </c>
      <c r="D478">
        <v>2</v>
      </c>
      <c r="E478" t="s">
        <v>12</v>
      </c>
      <c r="F478" t="s">
        <v>16</v>
      </c>
      <c r="G478" t="s">
        <v>19</v>
      </c>
      <c r="H478" s="3">
        <f>INDEX(Orders!$A$1:$G$501,MATCH($A478,Orders!$A$1:$A$501,0),MATCH(H$1,Orders!$A$1:$G$1,0))</f>
        <v>43404</v>
      </c>
      <c r="I478" s="3" t="str">
        <f>INDEX(Orders!$A$1:$G$501,MATCH($A478,Orders!$A$1:$A$501,0),MATCH(I$1,Orders!$A$1:$G$1,0))</f>
        <v>Sneha</v>
      </c>
      <c r="J478" s="3" t="str">
        <f>INDEX(Orders!$A$1:$G$501,MATCH($A478,Orders!$A$1:$A$501,0),MATCH(J$1,Orders!$A$1:$G$1,0))</f>
        <v>Karnataka</v>
      </c>
      <c r="K478" s="3" t="str">
        <f>INDEX(Orders!$A$1:$G$501,MATCH($A478,Orders!$A$1:$A$501,0),MATCH(K$1,Orders!$A$1:$G$1,0))</f>
        <v>Bangalore</v>
      </c>
      <c r="L478" s="1" t="str">
        <f t="shared" si="7"/>
        <v>Oct</v>
      </c>
      <c r="M478" s="8">
        <f>IF(Sales[[#This Row],[Profit]]&gt;0,Sales[[#This Row],[Profit]],0)</f>
        <v>61</v>
      </c>
      <c r="N478" s="8">
        <f>IF(Sales[[#This Row],[Profit]]&lt;0,Sales[[#This Row],[Profit]],0)</f>
        <v>0</v>
      </c>
    </row>
    <row r="479" spans="1:14" x14ac:dyDescent="0.3">
      <c r="A479" t="s">
        <v>317</v>
      </c>
      <c r="B479" s="6">
        <v>179</v>
      </c>
      <c r="C479" s="6">
        <v>-25</v>
      </c>
      <c r="D479">
        <v>5</v>
      </c>
      <c r="E479" t="s">
        <v>23</v>
      </c>
      <c r="F479" t="s">
        <v>32</v>
      </c>
      <c r="G479" t="s">
        <v>10</v>
      </c>
      <c r="H479" s="3">
        <f>INDEX(Orders!$A$1:$G$501,MATCH($A479,Orders!$A$1:$A$501,0),MATCH(H$1,Orders!$A$1:$G$1,0))</f>
        <v>43446</v>
      </c>
      <c r="I479" s="3" t="str">
        <f>INDEX(Orders!$A$1:$G$501,MATCH($A479,Orders!$A$1:$A$501,0),MATCH(I$1,Orders!$A$1:$G$1,0))</f>
        <v>Pradeep</v>
      </c>
      <c r="J479" s="3" t="str">
        <f>INDEX(Orders!$A$1:$G$501,MATCH($A479,Orders!$A$1:$A$501,0),MATCH(J$1,Orders!$A$1:$G$1,0))</f>
        <v>Delhi</v>
      </c>
      <c r="K479" s="3" t="str">
        <f>INDEX(Orders!$A$1:$G$501,MATCH($A479,Orders!$A$1:$A$501,0),MATCH(K$1,Orders!$A$1:$G$1,0))</f>
        <v>Delhi</v>
      </c>
      <c r="L479" s="1" t="str">
        <f t="shared" si="7"/>
        <v>Dec</v>
      </c>
      <c r="M479" s="8">
        <f>IF(Sales[[#This Row],[Profit]]&gt;0,Sales[[#This Row],[Profit]],0)</f>
        <v>0</v>
      </c>
      <c r="N479" s="8">
        <f>IF(Sales[[#This Row],[Profit]]&lt;0,Sales[[#This Row],[Profit]],0)</f>
        <v>-25</v>
      </c>
    </row>
    <row r="480" spans="1:14" x14ac:dyDescent="0.3">
      <c r="A480" t="s">
        <v>318</v>
      </c>
      <c r="B480" s="6">
        <v>176</v>
      </c>
      <c r="C480" s="6">
        <v>-28</v>
      </c>
      <c r="D480">
        <v>5</v>
      </c>
      <c r="E480" t="s">
        <v>12</v>
      </c>
      <c r="F480" t="s">
        <v>131</v>
      </c>
      <c r="G480" t="s">
        <v>10</v>
      </c>
      <c r="H480" s="3">
        <f>INDEX(Orders!$A$1:$G$501,MATCH($A480,Orders!$A$1:$A$501,0),MATCH(H$1,Orders!$A$1:$G$1,0))</f>
        <v>43158</v>
      </c>
      <c r="I480" s="3" t="str">
        <f>INDEX(Orders!$A$1:$G$501,MATCH($A480,Orders!$A$1:$A$501,0),MATCH(I$1,Orders!$A$1:$G$1,0))</f>
        <v>Ritu</v>
      </c>
      <c r="J480" s="3" t="str">
        <f>INDEX(Orders!$A$1:$G$501,MATCH($A480,Orders!$A$1:$A$501,0),MATCH(J$1,Orders!$A$1:$G$1,0))</f>
        <v>Haryana</v>
      </c>
      <c r="K480" s="3" t="str">
        <f>INDEX(Orders!$A$1:$G$501,MATCH($A480,Orders!$A$1:$A$501,0),MATCH(K$1,Orders!$A$1:$G$1,0))</f>
        <v>Chandigarh</v>
      </c>
      <c r="L480" s="1" t="str">
        <f t="shared" si="7"/>
        <v>Feb</v>
      </c>
      <c r="M480" s="8">
        <f>IF(Sales[[#This Row],[Profit]]&gt;0,Sales[[#This Row],[Profit]],0)</f>
        <v>0</v>
      </c>
      <c r="N480" s="8">
        <f>IF(Sales[[#This Row],[Profit]]&lt;0,Sales[[#This Row],[Profit]],0)</f>
        <v>-28</v>
      </c>
    </row>
    <row r="481" spans="1:14" x14ac:dyDescent="0.3">
      <c r="A481" t="s">
        <v>299</v>
      </c>
      <c r="B481" s="6">
        <v>176</v>
      </c>
      <c r="C481" s="6">
        <v>-13</v>
      </c>
      <c r="D481">
        <v>5</v>
      </c>
      <c r="E481" t="s">
        <v>12</v>
      </c>
      <c r="F481" t="s">
        <v>131</v>
      </c>
      <c r="G481" t="s">
        <v>10</v>
      </c>
      <c r="H481" s="3">
        <f>INDEX(Orders!$A$1:$G$501,MATCH($A481,Orders!$A$1:$A$501,0),MATCH(H$1,Orders!$A$1:$G$1,0))</f>
        <v>43406</v>
      </c>
      <c r="I481" s="3" t="str">
        <f>INDEX(Orders!$A$1:$G$501,MATCH($A481,Orders!$A$1:$A$501,0),MATCH(I$1,Orders!$A$1:$G$1,0))</f>
        <v>Kartikay</v>
      </c>
      <c r="J481" s="3" t="str">
        <f>INDEX(Orders!$A$1:$G$501,MATCH($A481,Orders!$A$1:$A$501,0),MATCH(J$1,Orders!$A$1:$G$1,0))</f>
        <v>Bihar</v>
      </c>
      <c r="K481" s="3" t="str">
        <f>INDEX(Orders!$A$1:$G$501,MATCH($A481,Orders!$A$1:$A$501,0),MATCH(K$1,Orders!$A$1:$G$1,0))</f>
        <v>Patna</v>
      </c>
      <c r="L481" s="1" t="str">
        <f t="shared" si="7"/>
        <v>Nov</v>
      </c>
      <c r="M481" s="8">
        <f>IF(Sales[[#This Row],[Profit]]&gt;0,Sales[[#This Row],[Profit]],0)</f>
        <v>0</v>
      </c>
      <c r="N481" s="8">
        <f>IF(Sales[[#This Row],[Profit]]&lt;0,Sales[[#This Row],[Profit]],0)</f>
        <v>-13</v>
      </c>
    </row>
    <row r="482" spans="1:14" x14ac:dyDescent="0.3">
      <c r="A482" t="s">
        <v>78</v>
      </c>
      <c r="B482" s="6">
        <v>68</v>
      </c>
      <c r="C482" s="6">
        <v>-62</v>
      </c>
      <c r="D482">
        <v>2</v>
      </c>
      <c r="E482" t="s">
        <v>23</v>
      </c>
      <c r="F482" t="s">
        <v>24</v>
      </c>
      <c r="G482" t="s">
        <v>82</v>
      </c>
      <c r="H482" s="3">
        <f>INDEX(Orders!$A$1:$G$501,MATCH($A482,Orders!$A$1:$A$501,0),MATCH(H$1,Orders!$A$1:$G$1,0))</f>
        <v>43217</v>
      </c>
      <c r="I482" s="3" t="str">
        <f>INDEX(Orders!$A$1:$G$501,MATCH($A482,Orders!$A$1:$A$501,0),MATCH(I$1,Orders!$A$1:$G$1,0))</f>
        <v>Paridhi</v>
      </c>
      <c r="J482" s="3" t="str">
        <f>INDEX(Orders!$A$1:$G$501,MATCH($A482,Orders!$A$1:$A$501,0),MATCH(J$1,Orders!$A$1:$G$1,0))</f>
        <v>Rajasthan</v>
      </c>
      <c r="K482" s="3" t="str">
        <f>INDEX(Orders!$A$1:$G$501,MATCH($A482,Orders!$A$1:$A$501,0),MATCH(K$1,Orders!$A$1:$G$1,0))</f>
        <v>Jaipur</v>
      </c>
      <c r="L482" s="1" t="str">
        <f t="shared" si="7"/>
        <v>Apr</v>
      </c>
      <c r="M482" s="8">
        <f>IF(Sales[[#This Row],[Profit]]&gt;0,Sales[[#This Row],[Profit]],0)</f>
        <v>0</v>
      </c>
      <c r="N482" s="8">
        <f>IF(Sales[[#This Row],[Profit]]&lt;0,Sales[[#This Row],[Profit]],0)</f>
        <v>-62</v>
      </c>
    </row>
    <row r="483" spans="1:14" x14ac:dyDescent="0.3">
      <c r="A483" t="s">
        <v>319</v>
      </c>
      <c r="B483" s="6">
        <v>176</v>
      </c>
      <c r="C483" s="6">
        <v>37</v>
      </c>
      <c r="D483">
        <v>6</v>
      </c>
      <c r="E483" t="s">
        <v>8</v>
      </c>
      <c r="F483" t="s">
        <v>73</v>
      </c>
      <c r="G483" t="s">
        <v>10</v>
      </c>
      <c r="H483" s="3">
        <f>INDEX(Orders!$A$1:$G$501,MATCH($A483,Orders!$A$1:$A$501,0),MATCH(H$1,Orders!$A$1:$G$1,0))</f>
        <v>43367</v>
      </c>
      <c r="I483" s="3" t="str">
        <f>INDEX(Orders!$A$1:$G$501,MATCH($A483,Orders!$A$1:$A$501,0),MATCH(I$1,Orders!$A$1:$G$1,0))</f>
        <v>Aditya</v>
      </c>
      <c r="J483" s="3" t="str">
        <f>INDEX(Orders!$A$1:$G$501,MATCH($A483,Orders!$A$1:$A$501,0),MATCH(J$1,Orders!$A$1:$G$1,0))</f>
        <v>Himachal Pradesh</v>
      </c>
      <c r="K483" s="3" t="str">
        <f>INDEX(Orders!$A$1:$G$501,MATCH($A483,Orders!$A$1:$A$501,0),MATCH(K$1,Orders!$A$1:$G$1,0))</f>
        <v>Simla</v>
      </c>
      <c r="L483" s="1" t="str">
        <f t="shared" si="7"/>
        <v>Sep</v>
      </c>
      <c r="M483" s="8">
        <f>IF(Sales[[#This Row],[Profit]]&gt;0,Sales[[#This Row],[Profit]],0)</f>
        <v>37</v>
      </c>
      <c r="N483" s="8">
        <f>IF(Sales[[#This Row],[Profit]]&lt;0,Sales[[#This Row],[Profit]],0)</f>
        <v>0</v>
      </c>
    </row>
    <row r="484" spans="1:14" x14ac:dyDescent="0.3">
      <c r="A484" t="s">
        <v>248</v>
      </c>
      <c r="B484" s="6">
        <v>88</v>
      </c>
      <c r="C484" s="6">
        <v>11</v>
      </c>
      <c r="D484">
        <v>7</v>
      </c>
      <c r="E484" t="s">
        <v>23</v>
      </c>
      <c r="F484" t="s">
        <v>30</v>
      </c>
      <c r="G484" t="s">
        <v>28</v>
      </c>
      <c r="H484" s="3">
        <f>INDEX(Orders!$A$1:$G$501,MATCH($A484,Orders!$A$1:$A$501,0),MATCH(H$1,Orders!$A$1:$G$1,0))</f>
        <v>43131</v>
      </c>
      <c r="I484" s="3" t="str">
        <f>INDEX(Orders!$A$1:$G$501,MATCH($A484,Orders!$A$1:$A$501,0),MATCH(I$1,Orders!$A$1:$G$1,0))</f>
        <v>Manjiri</v>
      </c>
      <c r="J484" s="3" t="str">
        <f>INDEX(Orders!$A$1:$G$501,MATCH($A484,Orders!$A$1:$A$501,0),MATCH(J$1,Orders!$A$1:$G$1,0))</f>
        <v>Delhi</v>
      </c>
      <c r="K484" s="3" t="str">
        <f>INDEX(Orders!$A$1:$G$501,MATCH($A484,Orders!$A$1:$A$501,0),MATCH(K$1,Orders!$A$1:$G$1,0))</f>
        <v>Delhi</v>
      </c>
      <c r="L484" s="1" t="str">
        <f t="shared" si="7"/>
        <v>Jan</v>
      </c>
      <c r="M484" s="8">
        <f>IF(Sales[[#This Row],[Profit]]&gt;0,Sales[[#This Row],[Profit]],0)</f>
        <v>11</v>
      </c>
      <c r="N484" s="8">
        <f>IF(Sales[[#This Row],[Profit]]&lt;0,Sales[[#This Row],[Profit]],0)</f>
        <v>0</v>
      </c>
    </row>
    <row r="485" spans="1:14" x14ac:dyDescent="0.3">
      <c r="A485" t="s">
        <v>320</v>
      </c>
      <c r="B485" s="6">
        <v>68</v>
      </c>
      <c r="C485" s="6">
        <v>20</v>
      </c>
      <c r="D485">
        <v>5</v>
      </c>
      <c r="E485" t="s">
        <v>23</v>
      </c>
      <c r="F485" t="s">
        <v>30</v>
      </c>
      <c r="G485" t="s">
        <v>82</v>
      </c>
      <c r="H485" s="3">
        <f>INDEX(Orders!$A$1:$G$501,MATCH($A485,Orders!$A$1:$A$501,0),MATCH(H$1,Orders!$A$1:$G$1,0))</f>
        <v>43205</v>
      </c>
      <c r="I485" s="3" t="str">
        <f>INDEX(Orders!$A$1:$G$501,MATCH($A485,Orders!$A$1:$A$501,0),MATCH(I$1,Orders!$A$1:$G$1,0))</f>
        <v>Bhavna</v>
      </c>
      <c r="J485" s="3" t="str">
        <f>INDEX(Orders!$A$1:$G$501,MATCH($A485,Orders!$A$1:$A$501,0),MATCH(J$1,Orders!$A$1:$G$1,0))</f>
        <v>Sikkim</v>
      </c>
      <c r="K485" s="3" t="str">
        <f>INDEX(Orders!$A$1:$G$501,MATCH($A485,Orders!$A$1:$A$501,0),MATCH(K$1,Orders!$A$1:$G$1,0))</f>
        <v>Gangtok</v>
      </c>
      <c r="L485" s="1" t="str">
        <f t="shared" si="7"/>
        <v>Apr</v>
      </c>
      <c r="M485" s="8">
        <f>IF(Sales[[#This Row],[Profit]]&gt;0,Sales[[#This Row],[Profit]],0)</f>
        <v>20</v>
      </c>
      <c r="N485" s="8">
        <f>IF(Sales[[#This Row],[Profit]]&lt;0,Sales[[#This Row],[Profit]],0)</f>
        <v>0</v>
      </c>
    </row>
    <row r="486" spans="1:14" x14ac:dyDescent="0.3">
      <c r="A486" t="s">
        <v>321</v>
      </c>
      <c r="B486" s="6">
        <v>231</v>
      </c>
      <c r="C486" s="6">
        <v>99</v>
      </c>
      <c r="D486">
        <v>2</v>
      </c>
      <c r="E486" t="s">
        <v>8</v>
      </c>
      <c r="F486" t="s">
        <v>9</v>
      </c>
      <c r="G486" t="s">
        <v>19</v>
      </c>
      <c r="H486" s="3">
        <f>INDEX(Orders!$A$1:$G$501,MATCH($A486,Orders!$A$1:$A$501,0),MATCH(H$1,Orders!$A$1:$G$1,0))</f>
        <v>43192</v>
      </c>
      <c r="I486" s="3" t="str">
        <f>INDEX(Orders!$A$1:$G$501,MATCH($A486,Orders!$A$1:$A$501,0),MATCH(I$1,Orders!$A$1:$G$1,0))</f>
        <v>Yogesh</v>
      </c>
      <c r="J486" s="3" t="str">
        <f>INDEX(Orders!$A$1:$G$501,MATCH($A486,Orders!$A$1:$A$501,0),MATCH(J$1,Orders!$A$1:$G$1,0))</f>
        <v>Maharashtra</v>
      </c>
      <c r="K486" s="3" t="str">
        <f>INDEX(Orders!$A$1:$G$501,MATCH($A486,Orders!$A$1:$A$501,0),MATCH(K$1,Orders!$A$1:$G$1,0))</f>
        <v>Pune</v>
      </c>
      <c r="L486" s="1" t="str">
        <f t="shared" si="7"/>
        <v>Apr</v>
      </c>
      <c r="M486" s="8">
        <f>IF(Sales[[#This Row],[Profit]]&gt;0,Sales[[#This Row],[Profit]],0)</f>
        <v>99</v>
      </c>
      <c r="N486" s="8">
        <f>IF(Sales[[#This Row],[Profit]]&lt;0,Sales[[#This Row],[Profit]],0)</f>
        <v>0</v>
      </c>
    </row>
    <row r="487" spans="1:14" x14ac:dyDescent="0.3">
      <c r="A487" t="s">
        <v>264</v>
      </c>
      <c r="B487" s="6">
        <v>62</v>
      </c>
      <c r="C487" s="6">
        <v>8</v>
      </c>
      <c r="D487">
        <v>2</v>
      </c>
      <c r="E487" t="s">
        <v>23</v>
      </c>
      <c r="F487" t="s">
        <v>81</v>
      </c>
      <c r="G487" t="s">
        <v>28</v>
      </c>
      <c r="H487" s="3">
        <f>INDEX(Orders!$A$1:$G$501,MATCH($A487,Orders!$A$1:$A$501,0),MATCH(H$1,Orders!$A$1:$G$1,0))</f>
        <v>43128</v>
      </c>
      <c r="I487" s="3" t="str">
        <f>INDEX(Orders!$A$1:$G$501,MATCH($A487,Orders!$A$1:$A$501,0),MATCH(I$1,Orders!$A$1:$G$1,0))</f>
        <v>Amruta</v>
      </c>
      <c r="J487" s="3" t="str">
        <f>INDEX(Orders!$A$1:$G$501,MATCH($A487,Orders!$A$1:$A$501,0),MATCH(J$1,Orders!$A$1:$G$1,0))</f>
        <v>Delhi</v>
      </c>
      <c r="K487" s="3" t="str">
        <f>INDEX(Orders!$A$1:$G$501,MATCH($A487,Orders!$A$1:$A$501,0),MATCH(K$1,Orders!$A$1:$G$1,0))</f>
        <v>Delhi</v>
      </c>
      <c r="L487" s="1" t="str">
        <f t="shared" si="7"/>
        <v>Jan</v>
      </c>
      <c r="M487" s="8">
        <f>IF(Sales[[#This Row],[Profit]]&gt;0,Sales[[#This Row],[Profit]],0)</f>
        <v>8</v>
      </c>
      <c r="N487" s="8">
        <f>IF(Sales[[#This Row],[Profit]]&lt;0,Sales[[#This Row],[Profit]],0)</f>
        <v>0</v>
      </c>
    </row>
    <row r="488" spans="1:14" x14ac:dyDescent="0.3">
      <c r="A488" t="s">
        <v>222</v>
      </c>
      <c r="B488" s="6">
        <v>175</v>
      </c>
      <c r="C488" s="6">
        <v>77</v>
      </c>
      <c r="D488">
        <v>3</v>
      </c>
      <c r="E488" t="s">
        <v>23</v>
      </c>
      <c r="F488" t="s">
        <v>26</v>
      </c>
      <c r="G488" t="s">
        <v>10</v>
      </c>
      <c r="H488" s="3">
        <f>INDEX(Orders!$A$1:$G$501,MATCH($A488,Orders!$A$1:$A$501,0),MATCH(H$1,Orders!$A$1:$G$1,0))</f>
        <v>43367</v>
      </c>
      <c r="I488" s="3" t="str">
        <f>INDEX(Orders!$A$1:$G$501,MATCH($A488,Orders!$A$1:$A$501,0),MATCH(I$1,Orders!$A$1:$G$1,0))</f>
        <v>Avish</v>
      </c>
      <c r="J488" s="3" t="str">
        <f>INDEX(Orders!$A$1:$G$501,MATCH($A488,Orders!$A$1:$A$501,0),MATCH(J$1,Orders!$A$1:$G$1,0))</f>
        <v xml:space="preserve">Kerala </v>
      </c>
      <c r="K488" s="3" t="str">
        <f>INDEX(Orders!$A$1:$G$501,MATCH($A488,Orders!$A$1:$A$501,0),MATCH(K$1,Orders!$A$1:$G$1,0))</f>
        <v>Thiruvananthapuram</v>
      </c>
      <c r="L488" s="1" t="str">
        <f t="shared" si="7"/>
        <v>Sep</v>
      </c>
      <c r="M488" s="8">
        <f>IF(Sales[[#This Row],[Profit]]&gt;0,Sales[[#This Row],[Profit]],0)</f>
        <v>77</v>
      </c>
      <c r="N488" s="8">
        <f>IF(Sales[[#This Row],[Profit]]&lt;0,Sales[[#This Row],[Profit]],0)</f>
        <v>0</v>
      </c>
    </row>
    <row r="489" spans="1:14" x14ac:dyDescent="0.3">
      <c r="A489" t="s">
        <v>130</v>
      </c>
      <c r="B489" s="6">
        <v>71</v>
      </c>
      <c r="C489" s="6">
        <v>4</v>
      </c>
      <c r="D489">
        <v>5</v>
      </c>
      <c r="E489" t="s">
        <v>23</v>
      </c>
      <c r="F489" t="s">
        <v>63</v>
      </c>
      <c r="G489" t="s">
        <v>82</v>
      </c>
      <c r="H489" s="3">
        <f>INDEX(Orders!$A$1:$G$501,MATCH($A489,Orders!$A$1:$A$501,0),MATCH(H$1,Orders!$A$1:$G$1,0))</f>
        <v>43131</v>
      </c>
      <c r="I489" s="3" t="str">
        <f>INDEX(Orders!$A$1:$G$501,MATCH($A489,Orders!$A$1:$A$501,0),MATCH(I$1,Orders!$A$1:$G$1,0))</f>
        <v>Shweta</v>
      </c>
      <c r="J489" s="3" t="str">
        <f>INDEX(Orders!$A$1:$G$501,MATCH($A489,Orders!$A$1:$A$501,0),MATCH(J$1,Orders!$A$1:$G$1,0))</f>
        <v>Rajasthan</v>
      </c>
      <c r="K489" s="3" t="str">
        <f>INDEX(Orders!$A$1:$G$501,MATCH($A489,Orders!$A$1:$A$501,0),MATCH(K$1,Orders!$A$1:$G$1,0))</f>
        <v>Udaipur</v>
      </c>
      <c r="L489" s="1" t="str">
        <f t="shared" si="7"/>
        <v>Jan</v>
      </c>
      <c r="M489" s="8">
        <f>IF(Sales[[#This Row],[Profit]]&gt;0,Sales[[#This Row],[Profit]],0)</f>
        <v>4</v>
      </c>
      <c r="N489" s="8">
        <f>IF(Sales[[#This Row],[Profit]]&lt;0,Sales[[#This Row],[Profit]],0)</f>
        <v>0</v>
      </c>
    </row>
    <row r="490" spans="1:14" x14ac:dyDescent="0.3">
      <c r="A490" t="s">
        <v>308</v>
      </c>
      <c r="B490" s="6">
        <v>174</v>
      </c>
      <c r="C490" s="6">
        <v>-70</v>
      </c>
      <c r="D490">
        <v>3</v>
      </c>
      <c r="E490" t="s">
        <v>8</v>
      </c>
      <c r="F490" t="s">
        <v>73</v>
      </c>
      <c r="G490" t="s">
        <v>10</v>
      </c>
      <c r="H490" s="3">
        <f>INDEX(Orders!$A$1:$G$501,MATCH($A490,Orders!$A$1:$A$501,0),MATCH(H$1,Orders!$A$1:$G$1,0))</f>
        <v>43317</v>
      </c>
      <c r="I490" s="3" t="str">
        <f>INDEX(Orders!$A$1:$G$501,MATCH($A490,Orders!$A$1:$A$501,0),MATCH(I$1,Orders!$A$1:$G$1,0))</f>
        <v>Tushina</v>
      </c>
      <c r="J490" s="3" t="str">
        <f>INDEX(Orders!$A$1:$G$501,MATCH($A490,Orders!$A$1:$A$501,0),MATCH(J$1,Orders!$A$1:$G$1,0))</f>
        <v>Goa</v>
      </c>
      <c r="K490" s="3" t="str">
        <f>INDEX(Orders!$A$1:$G$501,MATCH($A490,Orders!$A$1:$A$501,0),MATCH(K$1,Orders!$A$1:$G$1,0))</f>
        <v>Goa</v>
      </c>
      <c r="L490" s="1" t="str">
        <f t="shared" si="7"/>
        <v>Aug</v>
      </c>
      <c r="M490" s="8">
        <f>IF(Sales[[#This Row],[Profit]]&gt;0,Sales[[#This Row],[Profit]],0)</f>
        <v>0</v>
      </c>
      <c r="N490" s="8">
        <f>IF(Sales[[#This Row],[Profit]]&lt;0,Sales[[#This Row],[Profit]],0)</f>
        <v>-70</v>
      </c>
    </row>
    <row r="491" spans="1:14" x14ac:dyDescent="0.3">
      <c r="A491" t="s">
        <v>133</v>
      </c>
      <c r="B491" s="6">
        <v>173</v>
      </c>
      <c r="C491" s="6">
        <v>69</v>
      </c>
      <c r="D491">
        <v>3</v>
      </c>
      <c r="E491" t="s">
        <v>12</v>
      </c>
      <c r="F491" t="s">
        <v>13</v>
      </c>
      <c r="G491" t="s">
        <v>10</v>
      </c>
      <c r="H491" s="3">
        <f>INDEX(Orders!$A$1:$G$501,MATCH($A491,Orders!$A$1:$A$501,0),MATCH(H$1,Orders!$A$1:$G$1,0))</f>
        <v>43113</v>
      </c>
      <c r="I491" s="3" t="str">
        <f>INDEX(Orders!$A$1:$G$501,MATCH($A491,Orders!$A$1:$A$501,0),MATCH(I$1,Orders!$A$1:$G$1,0))</f>
        <v>Priyanka</v>
      </c>
      <c r="J491" s="3" t="str">
        <f>INDEX(Orders!$A$1:$G$501,MATCH($A491,Orders!$A$1:$A$501,0),MATCH(J$1,Orders!$A$1:$G$1,0))</f>
        <v>Madhya Pradesh</v>
      </c>
      <c r="K491" s="3" t="str">
        <f>INDEX(Orders!$A$1:$G$501,MATCH($A491,Orders!$A$1:$A$501,0),MATCH(K$1,Orders!$A$1:$G$1,0))</f>
        <v>Indore</v>
      </c>
      <c r="L491" s="1" t="str">
        <f t="shared" si="7"/>
        <v>Jan</v>
      </c>
      <c r="M491" s="8">
        <f>IF(Sales[[#This Row],[Profit]]&gt;0,Sales[[#This Row],[Profit]],0)</f>
        <v>69</v>
      </c>
      <c r="N491" s="8">
        <f>IF(Sales[[#This Row],[Profit]]&lt;0,Sales[[#This Row],[Profit]],0)</f>
        <v>0</v>
      </c>
    </row>
    <row r="492" spans="1:14" x14ac:dyDescent="0.3">
      <c r="A492" t="s">
        <v>115</v>
      </c>
      <c r="B492" s="6">
        <v>171</v>
      </c>
      <c r="C492" s="6">
        <v>2</v>
      </c>
      <c r="D492">
        <v>2</v>
      </c>
      <c r="E492" t="s">
        <v>8</v>
      </c>
      <c r="F492" t="s">
        <v>9</v>
      </c>
      <c r="G492" t="s">
        <v>10</v>
      </c>
      <c r="H492" s="3">
        <f>INDEX(Orders!$A$1:$G$501,MATCH($A492,Orders!$A$1:$A$501,0),MATCH(H$1,Orders!$A$1:$G$1,0))</f>
        <v>43293</v>
      </c>
      <c r="I492" s="3" t="str">
        <f>INDEX(Orders!$A$1:$G$501,MATCH($A492,Orders!$A$1:$A$501,0),MATCH(I$1,Orders!$A$1:$G$1,0))</f>
        <v>Abhishek</v>
      </c>
      <c r="J492" s="3" t="str">
        <f>INDEX(Orders!$A$1:$G$501,MATCH($A492,Orders!$A$1:$A$501,0),MATCH(J$1,Orders!$A$1:$G$1,0))</f>
        <v>Rajasthan</v>
      </c>
      <c r="K492" s="3" t="str">
        <f>INDEX(Orders!$A$1:$G$501,MATCH($A492,Orders!$A$1:$A$501,0),MATCH(K$1,Orders!$A$1:$G$1,0))</f>
        <v>Udaipur</v>
      </c>
      <c r="L492" s="1" t="str">
        <f t="shared" si="7"/>
        <v>Jul</v>
      </c>
      <c r="M492" s="8">
        <f>IF(Sales[[#This Row],[Profit]]&gt;0,Sales[[#This Row],[Profit]],0)</f>
        <v>2</v>
      </c>
      <c r="N492" s="8">
        <f>IF(Sales[[#This Row],[Profit]]&lt;0,Sales[[#This Row],[Profit]],0)</f>
        <v>0</v>
      </c>
    </row>
    <row r="493" spans="1:14" x14ac:dyDescent="0.3">
      <c r="A493" t="s">
        <v>166</v>
      </c>
      <c r="B493" s="6">
        <v>268</v>
      </c>
      <c r="C493" s="6">
        <v>-25</v>
      </c>
      <c r="D493">
        <v>3</v>
      </c>
      <c r="E493" t="s">
        <v>23</v>
      </c>
      <c r="F493" t="s">
        <v>26</v>
      </c>
      <c r="G493" t="s">
        <v>10</v>
      </c>
      <c r="H493" s="3">
        <f>INDEX(Orders!$A$1:$G$501,MATCH($A493,Orders!$A$1:$A$501,0),MATCH(H$1,Orders!$A$1:$G$1,0))</f>
        <v>43358</v>
      </c>
      <c r="I493" s="3" t="str">
        <f>INDEX(Orders!$A$1:$G$501,MATCH($A493,Orders!$A$1:$A$501,0),MATCH(I$1,Orders!$A$1:$G$1,0))</f>
        <v>Ayush</v>
      </c>
      <c r="J493" s="3" t="str">
        <f>INDEX(Orders!$A$1:$G$501,MATCH($A493,Orders!$A$1:$A$501,0),MATCH(J$1,Orders!$A$1:$G$1,0))</f>
        <v>West Bengal</v>
      </c>
      <c r="K493" s="3" t="str">
        <f>INDEX(Orders!$A$1:$G$501,MATCH($A493,Orders!$A$1:$A$501,0),MATCH(K$1,Orders!$A$1:$G$1,0))</f>
        <v>Kolkata</v>
      </c>
      <c r="L493" s="1" t="str">
        <f t="shared" si="7"/>
        <v>Sep</v>
      </c>
      <c r="M493" s="8">
        <f>IF(Sales[[#This Row],[Profit]]&gt;0,Sales[[#This Row],[Profit]],0)</f>
        <v>0</v>
      </c>
      <c r="N493" s="8">
        <f>IF(Sales[[#This Row],[Profit]]&lt;0,Sales[[#This Row],[Profit]],0)</f>
        <v>-25</v>
      </c>
    </row>
    <row r="494" spans="1:14" x14ac:dyDescent="0.3">
      <c r="A494" t="s">
        <v>322</v>
      </c>
      <c r="B494" s="6">
        <v>71</v>
      </c>
      <c r="C494" s="6">
        <v>32</v>
      </c>
      <c r="D494">
        <v>3</v>
      </c>
      <c r="E494" t="s">
        <v>23</v>
      </c>
      <c r="F494" t="s">
        <v>26</v>
      </c>
      <c r="G494" t="s">
        <v>82</v>
      </c>
      <c r="H494" s="3">
        <f>INDEX(Orders!$A$1:$G$501,MATCH($A494,Orders!$A$1:$A$501,0),MATCH(H$1,Orders!$A$1:$G$1,0))</f>
        <v>43133</v>
      </c>
      <c r="I494" s="3" t="str">
        <f>INDEX(Orders!$A$1:$G$501,MATCH($A494,Orders!$A$1:$A$501,0),MATCH(I$1,Orders!$A$1:$G$1,0))</f>
        <v>Mugdha</v>
      </c>
      <c r="J494" s="3" t="str">
        <f>INDEX(Orders!$A$1:$G$501,MATCH($A494,Orders!$A$1:$A$501,0),MATCH(J$1,Orders!$A$1:$G$1,0))</f>
        <v>Delhi</v>
      </c>
      <c r="K494" s="3" t="str">
        <f>INDEX(Orders!$A$1:$G$501,MATCH($A494,Orders!$A$1:$A$501,0),MATCH(K$1,Orders!$A$1:$G$1,0))</f>
        <v>Delhi</v>
      </c>
      <c r="L494" s="1" t="str">
        <f t="shared" si="7"/>
        <v>Feb</v>
      </c>
      <c r="M494" s="8">
        <f>IF(Sales[[#This Row],[Profit]]&gt;0,Sales[[#This Row],[Profit]],0)</f>
        <v>32</v>
      </c>
      <c r="N494" s="8">
        <f>IF(Sales[[#This Row],[Profit]]&lt;0,Sales[[#This Row],[Profit]],0)</f>
        <v>0</v>
      </c>
    </row>
    <row r="495" spans="1:14" x14ac:dyDescent="0.3">
      <c r="A495" t="s">
        <v>323</v>
      </c>
      <c r="B495" s="6">
        <v>29</v>
      </c>
      <c r="C495" s="6">
        <v>10</v>
      </c>
      <c r="D495">
        <v>4</v>
      </c>
      <c r="E495" t="s">
        <v>23</v>
      </c>
      <c r="F495" t="s">
        <v>30</v>
      </c>
      <c r="G495" t="s">
        <v>28</v>
      </c>
      <c r="H495" s="3">
        <f>INDEX(Orders!$A$1:$G$501,MATCH($A495,Orders!$A$1:$A$501,0),MATCH(H$1,Orders!$A$1:$G$1,0))</f>
        <v>43186</v>
      </c>
      <c r="I495" s="3" t="str">
        <f>INDEX(Orders!$A$1:$G$501,MATCH($A495,Orders!$A$1:$A$501,0),MATCH(I$1,Orders!$A$1:$G$1,0))</f>
        <v>Manju</v>
      </c>
      <c r="J495" s="3" t="str">
        <f>INDEX(Orders!$A$1:$G$501,MATCH($A495,Orders!$A$1:$A$501,0),MATCH(J$1,Orders!$A$1:$G$1,0))</f>
        <v>Andhra Pradesh</v>
      </c>
      <c r="K495" s="3" t="str">
        <f>INDEX(Orders!$A$1:$G$501,MATCH($A495,Orders!$A$1:$A$501,0),MATCH(K$1,Orders!$A$1:$G$1,0))</f>
        <v>Hyderabad</v>
      </c>
      <c r="L495" s="1" t="str">
        <f t="shared" si="7"/>
        <v>Mar</v>
      </c>
      <c r="M495" s="8">
        <f>IF(Sales[[#This Row],[Profit]]&gt;0,Sales[[#This Row],[Profit]],0)</f>
        <v>10</v>
      </c>
      <c r="N495" s="8">
        <f>IF(Sales[[#This Row],[Profit]]&lt;0,Sales[[#This Row],[Profit]],0)</f>
        <v>0</v>
      </c>
    </row>
    <row r="496" spans="1:14" x14ac:dyDescent="0.3">
      <c r="A496" t="s">
        <v>324</v>
      </c>
      <c r="B496" s="6">
        <v>65</v>
      </c>
      <c r="C496" s="6">
        <v>17</v>
      </c>
      <c r="D496">
        <v>2</v>
      </c>
      <c r="E496" t="s">
        <v>23</v>
      </c>
      <c r="F496" t="s">
        <v>81</v>
      </c>
      <c r="G496" t="s">
        <v>28</v>
      </c>
      <c r="H496" s="3">
        <f>INDEX(Orders!$A$1:$G$501,MATCH($A496,Orders!$A$1:$A$501,0),MATCH(H$1,Orders!$A$1:$G$1,0))</f>
        <v>43163</v>
      </c>
      <c r="I496" s="3" t="str">
        <f>INDEX(Orders!$A$1:$G$501,MATCH($A496,Orders!$A$1:$A$501,0),MATCH(I$1,Orders!$A$1:$G$1,0))</f>
        <v>Divsha</v>
      </c>
      <c r="J496" s="3" t="str">
        <f>INDEX(Orders!$A$1:$G$501,MATCH($A496,Orders!$A$1:$A$501,0),MATCH(J$1,Orders!$A$1:$G$1,0))</f>
        <v>Rajasthan</v>
      </c>
      <c r="K496" s="3" t="str">
        <f>INDEX(Orders!$A$1:$G$501,MATCH($A496,Orders!$A$1:$A$501,0),MATCH(K$1,Orders!$A$1:$G$1,0))</f>
        <v>Jaipur</v>
      </c>
      <c r="L496" s="1" t="str">
        <f t="shared" si="7"/>
        <v>Mar</v>
      </c>
      <c r="M496" s="8">
        <f>IF(Sales[[#This Row],[Profit]]&gt;0,Sales[[#This Row],[Profit]],0)</f>
        <v>17</v>
      </c>
      <c r="N496" s="8">
        <f>IF(Sales[[#This Row],[Profit]]&lt;0,Sales[[#This Row],[Profit]],0)</f>
        <v>0</v>
      </c>
    </row>
    <row r="497" spans="1:14" x14ac:dyDescent="0.3">
      <c r="A497" t="s">
        <v>54</v>
      </c>
      <c r="B497" s="6">
        <v>72</v>
      </c>
      <c r="C497" s="6">
        <v>-46</v>
      </c>
      <c r="D497">
        <v>7</v>
      </c>
      <c r="E497" t="s">
        <v>23</v>
      </c>
      <c r="F497" t="s">
        <v>32</v>
      </c>
      <c r="G497" t="s">
        <v>82</v>
      </c>
      <c r="H497" s="3">
        <f>INDEX(Orders!$A$1:$G$501,MATCH($A497,Orders!$A$1:$A$501,0),MATCH(H$1,Orders!$A$1:$G$1,0))</f>
        <v>43330</v>
      </c>
      <c r="I497" s="3" t="str">
        <f>INDEX(Orders!$A$1:$G$501,MATCH($A497,Orders!$A$1:$A$501,0),MATCH(I$1,Orders!$A$1:$G$1,0))</f>
        <v>Akshay</v>
      </c>
      <c r="J497" s="3" t="str">
        <f>INDEX(Orders!$A$1:$G$501,MATCH($A497,Orders!$A$1:$A$501,0),MATCH(J$1,Orders!$A$1:$G$1,0))</f>
        <v>Bihar</v>
      </c>
      <c r="K497" s="3" t="str">
        <f>INDEX(Orders!$A$1:$G$501,MATCH($A497,Orders!$A$1:$A$501,0),MATCH(K$1,Orders!$A$1:$G$1,0))</f>
        <v>Patna</v>
      </c>
      <c r="L497" s="1" t="str">
        <f t="shared" si="7"/>
        <v>Aug</v>
      </c>
      <c r="M497" s="8">
        <f>IF(Sales[[#This Row],[Profit]]&gt;0,Sales[[#This Row],[Profit]],0)</f>
        <v>0</v>
      </c>
      <c r="N497" s="8">
        <f>IF(Sales[[#This Row],[Profit]]&lt;0,Sales[[#This Row],[Profit]],0)</f>
        <v>-46</v>
      </c>
    </row>
    <row r="498" spans="1:14" x14ac:dyDescent="0.3">
      <c r="A498" t="s">
        <v>325</v>
      </c>
      <c r="B498" s="6">
        <v>168</v>
      </c>
      <c r="C498" s="6">
        <v>-51</v>
      </c>
      <c r="D498">
        <v>2</v>
      </c>
      <c r="E498" t="s">
        <v>12</v>
      </c>
      <c r="F498" t="s">
        <v>16</v>
      </c>
      <c r="G498" t="s">
        <v>10</v>
      </c>
      <c r="H498" s="3">
        <f>INDEX(Orders!$A$1:$G$501,MATCH($A498,Orders!$A$1:$A$501,0),MATCH(H$1,Orders!$A$1:$G$1,0))</f>
        <v>43300</v>
      </c>
      <c r="I498" s="3" t="str">
        <f>INDEX(Orders!$A$1:$G$501,MATCH($A498,Orders!$A$1:$A$501,0),MATCH(I$1,Orders!$A$1:$G$1,0))</f>
        <v>Sheetal</v>
      </c>
      <c r="J498" s="3" t="str">
        <f>INDEX(Orders!$A$1:$G$501,MATCH($A498,Orders!$A$1:$A$501,0),MATCH(J$1,Orders!$A$1:$G$1,0))</f>
        <v>Madhya Pradesh</v>
      </c>
      <c r="K498" s="3" t="str">
        <f>INDEX(Orders!$A$1:$G$501,MATCH($A498,Orders!$A$1:$A$501,0),MATCH(K$1,Orders!$A$1:$G$1,0))</f>
        <v>Indore</v>
      </c>
      <c r="L498" s="1" t="str">
        <f t="shared" si="7"/>
        <v>Jul</v>
      </c>
      <c r="M498" s="8">
        <f>IF(Sales[[#This Row],[Profit]]&gt;0,Sales[[#This Row],[Profit]],0)</f>
        <v>0</v>
      </c>
      <c r="N498" s="8">
        <f>IF(Sales[[#This Row],[Profit]]&lt;0,Sales[[#This Row],[Profit]],0)</f>
        <v>-51</v>
      </c>
    </row>
    <row r="499" spans="1:14" x14ac:dyDescent="0.3">
      <c r="A499" t="s">
        <v>104</v>
      </c>
      <c r="B499" s="6">
        <v>165</v>
      </c>
      <c r="C499" s="6">
        <v>30</v>
      </c>
      <c r="D499">
        <v>3</v>
      </c>
      <c r="E499" t="s">
        <v>23</v>
      </c>
      <c r="F499" t="s">
        <v>57</v>
      </c>
      <c r="G499" t="s">
        <v>10</v>
      </c>
      <c r="H499" s="3">
        <f>INDEX(Orders!$A$1:$G$501,MATCH($A499,Orders!$A$1:$A$501,0),MATCH(H$1,Orders!$A$1:$G$1,0))</f>
        <v>43333</v>
      </c>
      <c r="I499" s="3" t="str">
        <f>INDEX(Orders!$A$1:$G$501,MATCH($A499,Orders!$A$1:$A$501,0),MATCH(I$1,Orders!$A$1:$G$1,0))</f>
        <v>Vishakha</v>
      </c>
      <c r="J499" s="3" t="str">
        <f>INDEX(Orders!$A$1:$G$501,MATCH($A499,Orders!$A$1:$A$501,0),MATCH(J$1,Orders!$A$1:$G$1,0))</f>
        <v>Madhya Pradesh</v>
      </c>
      <c r="K499" s="3" t="str">
        <f>INDEX(Orders!$A$1:$G$501,MATCH($A499,Orders!$A$1:$A$501,0),MATCH(K$1,Orders!$A$1:$G$1,0))</f>
        <v>Indore</v>
      </c>
      <c r="L499" s="1" t="str">
        <f t="shared" si="7"/>
        <v>Aug</v>
      </c>
      <c r="M499" s="8">
        <f>IF(Sales[[#This Row],[Profit]]&gt;0,Sales[[#This Row],[Profit]],0)</f>
        <v>30</v>
      </c>
      <c r="N499" s="8">
        <f>IF(Sales[[#This Row],[Profit]]&lt;0,Sales[[#This Row],[Profit]],0)</f>
        <v>0</v>
      </c>
    </row>
    <row r="500" spans="1:14" x14ac:dyDescent="0.3">
      <c r="A500" t="s">
        <v>284</v>
      </c>
      <c r="B500" s="6">
        <v>74</v>
      </c>
      <c r="C500" s="6">
        <v>-59</v>
      </c>
      <c r="D500">
        <v>2</v>
      </c>
      <c r="E500" t="s">
        <v>8</v>
      </c>
      <c r="F500" t="s">
        <v>73</v>
      </c>
      <c r="G500" t="s">
        <v>82</v>
      </c>
      <c r="H500" s="3">
        <f>INDEX(Orders!$A$1:$G$501,MATCH($A500,Orders!$A$1:$A$501,0),MATCH(H$1,Orders!$A$1:$G$1,0))</f>
        <v>43343</v>
      </c>
      <c r="I500" s="3" t="str">
        <f>INDEX(Orders!$A$1:$G$501,MATCH($A500,Orders!$A$1:$A$501,0),MATCH(I$1,Orders!$A$1:$G$1,0))</f>
        <v>Ashmeet</v>
      </c>
      <c r="J500" s="3" t="str">
        <f>INDEX(Orders!$A$1:$G$501,MATCH($A500,Orders!$A$1:$A$501,0),MATCH(J$1,Orders!$A$1:$G$1,0))</f>
        <v>West Bengal</v>
      </c>
      <c r="K500" s="3" t="str">
        <f>INDEX(Orders!$A$1:$G$501,MATCH($A500,Orders!$A$1:$A$501,0),MATCH(K$1,Orders!$A$1:$G$1,0))</f>
        <v>Kolkata</v>
      </c>
      <c r="L500" s="1" t="str">
        <f t="shared" si="7"/>
        <v>Aug</v>
      </c>
      <c r="M500" s="8">
        <f>IF(Sales[[#This Row],[Profit]]&gt;0,Sales[[#This Row],[Profit]],0)</f>
        <v>0</v>
      </c>
      <c r="N500" s="8">
        <f>IF(Sales[[#This Row],[Profit]]&lt;0,Sales[[#This Row],[Profit]],0)</f>
        <v>-59</v>
      </c>
    </row>
    <row r="501" spans="1:14" x14ac:dyDescent="0.3">
      <c r="A501" t="s">
        <v>184</v>
      </c>
      <c r="B501" s="6">
        <v>89</v>
      </c>
      <c r="C501" s="6">
        <v>17</v>
      </c>
      <c r="D501">
        <v>2</v>
      </c>
      <c r="E501" t="s">
        <v>23</v>
      </c>
      <c r="F501" t="s">
        <v>57</v>
      </c>
      <c r="G501" t="s">
        <v>28</v>
      </c>
      <c r="H501" s="3">
        <f>INDEX(Orders!$A$1:$G$501,MATCH($A501,Orders!$A$1:$A$501,0),MATCH(H$1,Orders!$A$1:$G$1,0))</f>
        <v>43432</v>
      </c>
      <c r="I501" s="3" t="str">
        <f>INDEX(Orders!$A$1:$G$501,MATCH($A501,Orders!$A$1:$A$501,0),MATCH(I$1,Orders!$A$1:$G$1,0))</f>
        <v>Brijesh</v>
      </c>
      <c r="J501" s="3" t="str">
        <f>INDEX(Orders!$A$1:$G$501,MATCH($A501,Orders!$A$1:$A$501,0),MATCH(J$1,Orders!$A$1:$G$1,0))</f>
        <v>Rajasthan</v>
      </c>
      <c r="K501" s="3" t="str">
        <f>INDEX(Orders!$A$1:$G$501,MATCH($A501,Orders!$A$1:$A$501,0),MATCH(K$1,Orders!$A$1:$G$1,0))</f>
        <v>Udaipur</v>
      </c>
      <c r="L501" s="1" t="str">
        <f t="shared" si="7"/>
        <v>Nov</v>
      </c>
      <c r="M501" s="8">
        <f>IF(Sales[[#This Row],[Profit]]&gt;0,Sales[[#This Row],[Profit]],0)</f>
        <v>17</v>
      </c>
      <c r="N501" s="8">
        <f>IF(Sales[[#This Row],[Profit]]&lt;0,Sales[[#This Row],[Profit]],0)</f>
        <v>0</v>
      </c>
    </row>
    <row r="502" spans="1:14" x14ac:dyDescent="0.3">
      <c r="A502" t="s">
        <v>239</v>
      </c>
      <c r="B502" s="6">
        <v>228</v>
      </c>
      <c r="C502" s="6">
        <v>63</v>
      </c>
      <c r="D502">
        <v>3</v>
      </c>
      <c r="E502" t="s">
        <v>8</v>
      </c>
      <c r="F502" t="s">
        <v>9</v>
      </c>
      <c r="G502" t="s">
        <v>19</v>
      </c>
      <c r="H502" s="3">
        <f>INDEX(Orders!$A$1:$G$501,MATCH($A502,Orders!$A$1:$A$501,0),MATCH(H$1,Orders!$A$1:$G$1,0))</f>
        <v>43210</v>
      </c>
      <c r="I502" s="3" t="str">
        <f>INDEX(Orders!$A$1:$G$501,MATCH($A502,Orders!$A$1:$A$501,0),MATCH(I$1,Orders!$A$1:$G$1,0))</f>
        <v>Deepak</v>
      </c>
      <c r="J502" s="3" t="str">
        <f>INDEX(Orders!$A$1:$G$501,MATCH($A502,Orders!$A$1:$A$501,0),MATCH(J$1,Orders!$A$1:$G$1,0))</f>
        <v>Madhya Pradesh</v>
      </c>
      <c r="K502" s="3" t="str">
        <f>INDEX(Orders!$A$1:$G$501,MATCH($A502,Orders!$A$1:$A$501,0),MATCH(K$1,Orders!$A$1:$G$1,0))</f>
        <v>Bhopal</v>
      </c>
      <c r="L502" s="1" t="str">
        <f t="shared" si="7"/>
        <v>Apr</v>
      </c>
      <c r="M502" s="8">
        <f>IF(Sales[[#This Row],[Profit]]&gt;0,Sales[[#This Row],[Profit]],0)</f>
        <v>63</v>
      </c>
      <c r="N502" s="8">
        <f>IF(Sales[[#This Row],[Profit]]&lt;0,Sales[[#This Row],[Profit]],0)</f>
        <v>0</v>
      </c>
    </row>
    <row r="503" spans="1:14" x14ac:dyDescent="0.3">
      <c r="A503" t="s">
        <v>94</v>
      </c>
      <c r="B503" s="6">
        <v>119</v>
      </c>
      <c r="C503" s="6">
        <v>-24</v>
      </c>
      <c r="D503">
        <v>4</v>
      </c>
      <c r="E503" t="s">
        <v>12</v>
      </c>
      <c r="F503" t="s">
        <v>131</v>
      </c>
      <c r="G503" t="s">
        <v>10</v>
      </c>
      <c r="H503" s="3">
        <f>INDEX(Orders!$A$1:$G$501,MATCH($A503,Orders!$A$1:$A$501,0),MATCH(H$1,Orders!$A$1:$G$1,0))</f>
        <v>43121</v>
      </c>
      <c r="I503" s="3" t="str">
        <f>INDEX(Orders!$A$1:$G$501,MATCH($A503,Orders!$A$1:$A$501,0),MATCH(I$1,Orders!$A$1:$G$1,0))</f>
        <v>Sudevi</v>
      </c>
      <c r="J503" s="3" t="str">
        <f>INDEX(Orders!$A$1:$G$501,MATCH($A503,Orders!$A$1:$A$501,0),MATCH(J$1,Orders!$A$1:$G$1,0))</f>
        <v>Uttar Pradesh</v>
      </c>
      <c r="K503" s="3" t="str">
        <f>INDEX(Orders!$A$1:$G$501,MATCH($A503,Orders!$A$1:$A$501,0),MATCH(K$1,Orders!$A$1:$G$1,0))</f>
        <v>Prayagraj</v>
      </c>
      <c r="L503" s="1" t="str">
        <f t="shared" si="7"/>
        <v>Jan</v>
      </c>
      <c r="M503" s="8">
        <f>IF(Sales[[#This Row],[Profit]]&gt;0,Sales[[#This Row],[Profit]],0)</f>
        <v>0</v>
      </c>
      <c r="N503" s="8">
        <f>IF(Sales[[#This Row],[Profit]]&lt;0,Sales[[#This Row],[Profit]],0)</f>
        <v>-24</v>
      </c>
    </row>
    <row r="504" spans="1:14" x14ac:dyDescent="0.3">
      <c r="A504" t="s">
        <v>150</v>
      </c>
      <c r="B504" s="6">
        <v>75</v>
      </c>
      <c r="C504" s="6">
        <v>-25</v>
      </c>
      <c r="D504">
        <v>3</v>
      </c>
      <c r="E504" t="s">
        <v>23</v>
      </c>
      <c r="F504" t="s">
        <v>57</v>
      </c>
      <c r="G504" t="s">
        <v>28</v>
      </c>
      <c r="H504" s="3">
        <f>INDEX(Orders!$A$1:$G$501,MATCH($A504,Orders!$A$1:$A$501,0),MATCH(H$1,Orders!$A$1:$G$1,0))</f>
        <v>43267</v>
      </c>
      <c r="I504" s="3" t="str">
        <f>INDEX(Orders!$A$1:$G$501,MATCH($A504,Orders!$A$1:$A$501,0),MATCH(I$1,Orders!$A$1:$G$1,0))</f>
        <v>Akancha</v>
      </c>
      <c r="J504" s="3" t="str">
        <f>INDEX(Orders!$A$1:$G$501,MATCH($A504,Orders!$A$1:$A$501,0),MATCH(J$1,Orders!$A$1:$G$1,0))</f>
        <v>Maharashtra</v>
      </c>
      <c r="K504" s="3" t="str">
        <f>INDEX(Orders!$A$1:$G$501,MATCH($A504,Orders!$A$1:$A$501,0),MATCH(K$1,Orders!$A$1:$G$1,0))</f>
        <v>Mumbai</v>
      </c>
      <c r="L504" s="1" t="str">
        <f t="shared" si="7"/>
        <v>Jun</v>
      </c>
      <c r="M504" s="8">
        <f>IF(Sales[[#This Row],[Profit]]&gt;0,Sales[[#This Row],[Profit]],0)</f>
        <v>0</v>
      </c>
      <c r="N504" s="8">
        <f>IF(Sales[[#This Row],[Profit]]&lt;0,Sales[[#This Row],[Profit]],0)</f>
        <v>-25</v>
      </c>
    </row>
    <row r="505" spans="1:14" x14ac:dyDescent="0.3">
      <c r="A505" t="s">
        <v>132</v>
      </c>
      <c r="B505" s="6">
        <v>67</v>
      </c>
      <c r="C505" s="6">
        <v>20</v>
      </c>
      <c r="D505">
        <v>4</v>
      </c>
      <c r="E505" t="s">
        <v>23</v>
      </c>
      <c r="F505" t="s">
        <v>81</v>
      </c>
      <c r="G505" t="s">
        <v>28</v>
      </c>
      <c r="H505" s="3">
        <f>INDEX(Orders!$A$1:$G$501,MATCH($A505,Orders!$A$1:$A$501,0),MATCH(H$1,Orders!$A$1:$G$1,0))</f>
        <v>43114</v>
      </c>
      <c r="I505" s="3" t="str">
        <f>INDEX(Orders!$A$1:$G$501,MATCH($A505,Orders!$A$1:$A$501,0),MATCH(I$1,Orders!$A$1:$G$1,0))</f>
        <v>Krutika</v>
      </c>
      <c r="J505" s="3" t="str">
        <f>INDEX(Orders!$A$1:$G$501,MATCH($A505,Orders!$A$1:$A$501,0),MATCH(J$1,Orders!$A$1:$G$1,0))</f>
        <v>Andhra Pradesh</v>
      </c>
      <c r="K505" s="3" t="str">
        <f>INDEX(Orders!$A$1:$G$501,MATCH($A505,Orders!$A$1:$A$501,0),MATCH(K$1,Orders!$A$1:$G$1,0))</f>
        <v>Hyderabad</v>
      </c>
      <c r="L505" s="1" t="str">
        <f t="shared" si="7"/>
        <v>Jan</v>
      </c>
      <c r="M505" s="8">
        <f>IF(Sales[[#This Row],[Profit]]&gt;0,Sales[[#This Row],[Profit]],0)</f>
        <v>20</v>
      </c>
      <c r="N505" s="8">
        <f>IF(Sales[[#This Row],[Profit]]&lt;0,Sales[[#This Row],[Profit]],0)</f>
        <v>0</v>
      </c>
    </row>
    <row r="506" spans="1:14" x14ac:dyDescent="0.3">
      <c r="A506" t="s">
        <v>119</v>
      </c>
      <c r="B506" s="6">
        <v>7</v>
      </c>
      <c r="C506" s="6">
        <v>0</v>
      </c>
      <c r="D506">
        <v>1</v>
      </c>
      <c r="E506" t="s">
        <v>23</v>
      </c>
      <c r="F506" t="s">
        <v>63</v>
      </c>
      <c r="G506" t="s">
        <v>10</v>
      </c>
      <c r="H506" s="3">
        <f>INDEX(Orders!$A$1:$G$501,MATCH($A506,Orders!$A$1:$A$501,0),MATCH(H$1,Orders!$A$1:$G$1,0))</f>
        <v>43286</v>
      </c>
      <c r="I506" s="3" t="str">
        <f>INDEX(Orders!$A$1:$G$501,MATCH($A506,Orders!$A$1:$A$501,0),MATCH(I$1,Orders!$A$1:$G$1,0))</f>
        <v>Anurag</v>
      </c>
      <c r="J506" s="3" t="str">
        <f>INDEX(Orders!$A$1:$G$501,MATCH($A506,Orders!$A$1:$A$501,0),MATCH(J$1,Orders!$A$1:$G$1,0))</f>
        <v>Madhya Pradesh</v>
      </c>
      <c r="K506" s="3" t="str">
        <f>INDEX(Orders!$A$1:$G$501,MATCH($A506,Orders!$A$1:$A$501,0),MATCH(K$1,Orders!$A$1:$G$1,0))</f>
        <v>Indore</v>
      </c>
      <c r="L506" s="1" t="str">
        <f t="shared" si="7"/>
        <v>Jul</v>
      </c>
      <c r="M506" s="8">
        <f>IF(Sales[[#This Row],[Profit]]&gt;0,Sales[[#This Row],[Profit]],0)</f>
        <v>0</v>
      </c>
      <c r="N506" s="8">
        <f>IF(Sales[[#This Row],[Profit]]&lt;0,Sales[[#This Row],[Profit]],0)</f>
        <v>0</v>
      </c>
    </row>
    <row r="507" spans="1:14" x14ac:dyDescent="0.3">
      <c r="A507" t="s">
        <v>180</v>
      </c>
      <c r="B507" s="6">
        <v>222</v>
      </c>
      <c r="C507" s="6">
        <v>35</v>
      </c>
      <c r="D507">
        <v>5</v>
      </c>
      <c r="E507" t="s">
        <v>23</v>
      </c>
      <c r="F507" t="s">
        <v>26</v>
      </c>
      <c r="G507" t="s">
        <v>19</v>
      </c>
      <c r="H507" s="3">
        <f>INDEX(Orders!$A$1:$G$501,MATCH($A507,Orders!$A$1:$A$501,0),MATCH(H$1,Orders!$A$1:$G$1,0))</f>
        <v>43397</v>
      </c>
      <c r="I507" s="3" t="str">
        <f>INDEX(Orders!$A$1:$G$501,MATCH($A507,Orders!$A$1:$A$501,0),MATCH(I$1,Orders!$A$1:$G$1,0))</f>
        <v>Nikita</v>
      </c>
      <c r="J507" s="3" t="str">
        <f>INDEX(Orders!$A$1:$G$501,MATCH($A507,Orders!$A$1:$A$501,0),MATCH(J$1,Orders!$A$1:$G$1,0))</f>
        <v>Punjab</v>
      </c>
      <c r="K507" s="3" t="str">
        <f>INDEX(Orders!$A$1:$G$501,MATCH($A507,Orders!$A$1:$A$501,0),MATCH(K$1,Orders!$A$1:$G$1,0))</f>
        <v>Chandigarh</v>
      </c>
      <c r="L507" s="1" t="str">
        <f t="shared" si="7"/>
        <v>Oct</v>
      </c>
      <c r="M507" s="8">
        <f>IF(Sales[[#This Row],[Profit]]&gt;0,Sales[[#This Row],[Profit]],0)</f>
        <v>35</v>
      </c>
      <c r="N507" s="8">
        <f>IF(Sales[[#This Row],[Profit]]&lt;0,Sales[[#This Row],[Profit]],0)</f>
        <v>0</v>
      </c>
    </row>
    <row r="508" spans="1:14" x14ac:dyDescent="0.3">
      <c r="A508" t="s">
        <v>236</v>
      </c>
      <c r="B508" s="6">
        <v>219</v>
      </c>
      <c r="C508" s="6">
        <v>-9</v>
      </c>
      <c r="D508">
        <v>4</v>
      </c>
      <c r="E508" t="s">
        <v>23</v>
      </c>
      <c r="F508" t="s">
        <v>26</v>
      </c>
      <c r="G508" t="s">
        <v>19</v>
      </c>
      <c r="H508" s="3">
        <f>INDEX(Orders!$A$1:$G$501,MATCH($A508,Orders!$A$1:$A$501,0),MATCH(H$1,Orders!$A$1:$G$1,0))</f>
        <v>43214</v>
      </c>
      <c r="I508" s="3" t="str">
        <f>INDEX(Orders!$A$1:$G$501,MATCH($A508,Orders!$A$1:$A$501,0),MATCH(I$1,Orders!$A$1:$G$1,0))</f>
        <v>Pooja</v>
      </c>
      <c r="J508" s="3" t="str">
        <f>INDEX(Orders!$A$1:$G$501,MATCH($A508,Orders!$A$1:$A$501,0),MATCH(J$1,Orders!$A$1:$G$1,0))</f>
        <v>Bihar</v>
      </c>
      <c r="K508" s="3" t="str">
        <f>INDEX(Orders!$A$1:$G$501,MATCH($A508,Orders!$A$1:$A$501,0),MATCH(K$1,Orders!$A$1:$G$1,0))</f>
        <v>Patna</v>
      </c>
      <c r="L508" s="1" t="str">
        <f t="shared" si="7"/>
        <v>Apr</v>
      </c>
      <c r="M508" s="8">
        <f>IF(Sales[[#This Row],[Profit]]&gt;0,Sales[[#This Row],[Profit]],0)</f>
        <v>0</v>
      </c>
      <c r="N508" s="8">
        <f>IF(Sales[[#This Row],[Profit]]&lt;0,Sales[[#This Row],[Profit]],0)</f>
        <v>-9</v>
      </c>
    </row>
    <row r="509" spans="1:14" x14ac:dyDescent="0.3">
      <c r="A509" t="s">
        <v>33</v>
      </c>
      <c r="B509" s="6">
        <v>42</v>
      </c>
      <c r="C509" s="6">
        <v>-23</v>
      </c>
      <c r="D509">
        <v>2</v>
      </c>
      <c r="E509" t="s">
        <v>12</v>
      </c>
      <c r="F509" t="s">
        <v>131</v>
      </c>
      <c r="G509" t="s">
        <v>28</v>
      </c>
      <c r="H509" s="3">
        <f>INDEX(Orders!$A$1:$G$501,MATCH($A509,Orders!$A$1:$A$501,0),MATCH(H$1,Orders!$A$1:$G$1,0))</f>
        <v>43279</v>
      </c>
      <c r="I509" s="3" t="str">
        <f>INDEX(Orders!$A$1:$G$501,MATCH($A509,Orders!$A$1:$A$501,0),MATCH(I$1,Orders!$A$1:$G$1,0))</f>
        <v>Ekta</v>
      </c>
      <c r="J509" s="3" t="str">
        <f>INDEX(Orders!$A$1:$G$501,MATCH($A509,Orders!$A$1:$A$501,0),MATCH(J$1,Orders!$A$1:$G$1,0))</f>
        <v>Madhya Pradesh</v>
      </c>
      <c r="K509" s="3" t="str">
        <f>INDEX(Orders!$A$1:$G$501,MATCH($A509,Orders!$A$1:$A$501,0),MATCH(K$1,Orders!$A$1:$G$1,0))</f>
        <v>Indore</v>
      </c>
      <c r="L509" s="1" t="str">
        <f t="shared" si="7"/>
        <v>Jun</v>
      </c>
      <c r="M509" s="8">
        <f>IF(Sales[[#This Row],[Profit]]&gt;0,Sales[[#This Row],[Profit]],0)</f>
        <v>0</v>
      </c>
      <c r="N509" s="8">
        <f>IF(Sales[[#This Row],[Profit]]&lt;0,Sales[[#This Row],[Profit]],0)</f>
        <v>-23</v>
      </c>
    </row>
    <row r="510" spans="1:14" x14ac:dyDescent="0.3">
      <c r="A510" t="s">
        <v>96</v>
      </c>
      <c r="B510" s="6">
        <v>216</v>
      </c>
      <c r="C510" s="6">
        <v>-135</v>
      </c>
      <c r="D510">
        <v>3</v>
      </c>
      <c r="E510" t="s">
        <v>12</v>
      </c>
      <c r="F510" t="s">
        <v>13</v>
      </c>
      <c r="G510" t="s">
        <v>19</v>
      </c>
      <c r="H510" s="3">
        <f>INDEX(Orders!$A$1:$G$501,MATCH($A510,Orders!$A$1:$A$501,0),MATCH(H$1,Orders!$A$1:$G$1,0))</f>
        <v>43132</v>
      </c>
      <c r="I510" s="3" t="str">
        <f>INDEX(Orders!$A$1:$G$501,MATCH($A510,Orders!$A$1:$A$501,0),MATCH(I$1,Orders!$A$1:$G$1,0))</f>
        <v>Girase</v>
      </c>
      <c r="J510" s="3" t="str">
        <f>INDEX(Orders!$A$1:$G$501,MATCH($A510,Orders!$A$1:$A$501,0),MATCH(J$1,Orders!$A$1:$G$1,0))</f>
        <v xml:space="preserve">Kerala </v>
      </c>
      <c r="K510" s="3" t="str">
        <f>INDEX(Orders!$A$1:$G$501,MATCH($A510,Orders!$A$1:$A$501,0),MATCH(K$1,Orders!$A$1:$G$1,0))</f>
        <v>Thiruvananthapuram</v>
      </c>
      <c r="L510" s="1" t="str">
        <f t="shared" si="7"/>
        <v>Feb</v>
      </c>
      <c r="M510" s="8">
        <f>IF(Sales[[#This Row],[Profit]]&gt;0,Sales[[#This Row],[Profit]],0)</f>
        <v>0</v>
      </c>
      <c r="N510" s="8">
        <f>IF(Sales[[#This Row],[Profit]]&lt;0,Sales[[#This Row],[Profit]],0)</f>
        <v>-135</v>
      </c>
    </row>
    <row r="511" spans="1:14" x14ac:dyDescent="0.3">
      <c r="A511" t="s">
        <v>326</v>
      </c>
      <c r="B511" s="6">
        <v>47</v>
      </c>
      <c r="C511" s="6">
        <v>-21</v>
      </c>
      <c r="D511">
        <v>2</v>
      </c>
      <c r="E511" t="s">
        <v>8</v>
      </c>
      <c r="F511" t="s">
        <v>9</v>
      </c>
      <c r="G511" t="s">
        <v>10</v>
      </c>
      <c r="H511" s="3">
        <f>INDEX(Orders!$A$1:$G$501,MATCH($A511,Orders!$A$1:$A$501,0),MATCH(H$1,Orders!$A$1:$G$1,0))</f>
        <v>43442</v>
      </c>
      <c r="I511" s="3" t="str">
        <f>INDEX(Orders!$A$1:$G$501,MATCH($A511,Orders!$A$1:$A$501,0),MATCH(I$1,Orders!$A$1:$G$1,0))</f>
        <v>Nitant</v>
      </c>
      <c r="J511" s="3" t="str">
        <f>INDEX(Orders!$A$1:$G$501,MATCH($A511,Orders!$A$1:$A$501,0),MATCH(J$1,Orders!$A$1:$G$1,0))</f>
        <v>Rajasthan</v>
      </c>
      <c r="K511" s="3" t="str">
        <f>INDEX(Orders!$A$1:$G$501,MATCH($A511,Orders!$A$1:$A$501,0),MATCH(K$1,Orders!$A$1:$G$1,0))</f>
        <v>Jaipur</v>
      </c>
      <c r="L511" s="1" t="str">
        <f t="shared" si="7"/>
        <v>Dec</v>
      </c>
      <c r="M511" s="8">
        <f>IF(Sales[[#This Row],[Profit]]&gt;0,Sales[[#This Row],[Profit]],0)</f>
        <v>0</v>
      </c>
      <c r="N511" s="8">
        <f>IF(Sales[[#This Row],[Profit]]&lt;0,Sales[[#This Row],[Profit]],0)</f>
        <v>-21</v>
      </c>
    </row>
    <row r="512" spans="1:14" x14ac:dyDescent="0.3">
      <c r="A512" t="s">
        <v>265</v>
      </c>
      <c r="B512" s="6">
        <v>68</v>
      </c>
      <c r="C512" s="6">
        <v>-55</v>
      </c>
      <c r="D512">
        <v>5</v>
      </c>
      <c r="E512" t="s">
        <v>8</v>
      </c>
      <c r="F512" t="s">
        <v>73</v>
      </c>
      <c r="G512" t="s">
        <v>28</v>
      </c>
      <c r="H512" s="3">
        <f>INDEX(Orders!$A$1:$G$501,MATCH($A512,Orders!$A$1:$A$501,0),MATCH(H$1,Orders!$A$1:$G$1,0))</f>
        <v>43347</v>
      </c>
      <c r="I512" s="3" t="str">
        <f>INDEX(Orders!$A$1:$G$501,MATCH($A512,Orders!$A$1:$A$501,0),MATCH(I$1,Orders!$A$1:$G$1,0))</f>
        <v>Yogesh</v>
      </c>
      <c r="J512" s="3" t="str">
        <f>INDEX(Orders!$A$1:$G$501,MATCH($A512,Orders!$A$1:$A$501,0),MATCH(J$1,Orders!$A$1:$G$1,0))</f>
        <v>Bihar</v>
      </c>
      <c r="K512" s="3" t="str">
        <f>INDEX(Orders!$A$1:$G$501,MATCH($A512,Orders!$A$1:$A$501,0),MATCH(K$1,Orders!$A$1:$G$1,0))</f>
        <v>Patna</v>
      </c>
      <c r="L512" s="1" t="str">
        <f t="shared" si="7"/>
        <v>Sep</v>
      </c>
      <c r="M512" s="8">
        <f>IF(Sales[[#This Row],[Profit]]&gt;0,Sales[[#This Row],[Profit]],0)</f>
        <v>0</v>
      </c>
      <c r="N512" s="8">
        <f>IF(Sales[[#This Row],[Profit]]&lt;0,Sales[[#This Row],[Profit]],0)</f>
        <v>-55</v>
      </c>
    </row>
    <row r="513" spans="1:14" x14ac:dyDescent="0.3">
      <c r="A513" t="s">
        <v>134</v>
      </c>
      <c r="B513" s="6">
        <v>74</v>
      </c>
      <c r="C513" s="6">
        <v>33</v>
      </c>
      <c r="D513">
        <v>2</v>
      </c>
      <c r="E513" t="s">
        <v>23</v>
      </c>
      <c r="F513" t="s">
        <v>142</v>
      </c>
      <c r="G513" t="s">
        <v>82</v>
      </c>
      <c r="H513" s="3">
        <f>INDEX(Orders!$A$1:$G$501,MATCH($A513,Orders!$A$1:$A$501,0),MATCH(H$1,Orders!$A$1:$G$1,0))</f>
        <v>43385</v>
      </c>
      <c r="I513" s="3" t="str">
        <f>INDEX(Orders!$A$1:$G$501,MATCH($A513,Orders!$A$1:$A$501,0),MATCH(I$1,Orders!$A$1:$G$1,0))</f>
        <v>Amlan</v>
      </c>
      <c r="J513" s="3" t="str">
        <f>INDEX(Orders!$A$1:$G$501,MATCH($A513,Orders!$A$1:$A$501,0),MATCH(J$1,Orders!$A$1:$G$1,0))</f>
        <v>Madhya Pradesh</v>
      </c>
      <c r="K513" s="3" t="str">
        <f>INDEX(Orders!$A$1:$G$501,MATCH($A513,Orders!$A$1:$A$501,0),MATCH(K$1,Orders!$A$1:$G$1,0))</f>
        <v>Indore</v>
      </c>
      <c r="L513" s="1" t="str">
        <f t="shared" si="7"/>
        <v>Oct</v>
      </c>
      <c r="M513" s="8">
        <f>IF(Sales[[#This Row],[Profit]]&gt;0,Sales[[#This Row],[Profit]],0)</f>
        <v>33</v>
      </c>
      <c r="N513" s="8">
        <f>IF(Sales[[#This Row],[Profit]]&lt;0,Sales[[#This Row],[Profit]],0)</f>
        <v>0</v>
      </c>
    </row>
    <row r="514" spans="1:14" x14ac:dyDescent="0.3">
      <c r="A514" t="s">
        <v>140</v>
      </c>
      <c r="B514" s="6">
        <v>165</v>
      </c>
      <c r="C514" s="6">
        <v>46</v>
      </c>
      <c r="D514">
        <v>3</v>
      </c>
      <c r="E514" t="s">
        <v>12</v>
      </c>
      <c r="F514" t="s">
        <v>131</v>
      </c>
      <c r="G514" t="s">
        <v>10</v>
      </c>
      <c r="H514" s="3">
        <f>INDEX(Orders!$A$1:$G$501,MATCH($A514,Orders!$A$1:$A$501,0),MATCH(H$1,Orders!$A$1:$G$1,0))</f>
        <v>43428</v>
      </c>
      <c r="I514" s="3" t="str">
        <f>INDEX(Orders!$A$1:$G$501,MATCH($A514,Orders!$A$1:$A$501,0),MATCH(I$1,Orders!$A$1:$G$1,0))</f>
        <v>Mrinal</v>
      </c>
      <c r="J514" s="3" t="str">
        <f>INDEX(Orders!$A$1:$G$501,MATCH($A514,Orders!$A$1:$A$501,0),MATCH(J$1,Orders!$A$1:$G$1,0))</f>
        <v>Maharashtra</v>
      </c>
      <c r="K514" s="3" t="str">
        <f>INDEX(Orders!$A$1:$G$501,MATCH($A514,Orders!$A$1:$A$501,0),MATCH(K$1,Orders!$A$1:$G$1,0))</f>
        <v>Mumbai</v>
      </c>
      <c r="L514" s="1" t="str">
        <f t="shared" ref="L514:L577" si="8">TEXT($H514,"mmm")</f>
        <v>Nov</v>
      </c>
      <c r="M514" s="8">
        <f>IF(Sales[[#This Row],[Profit]]&gt;0,Sales[[#This Row],[Profit]],0)</f>
        <v>46</v>
      </c>
      <c r="N514" s="8">
        <f>IF(Sales[[#This Row],[Profit]]&lt;0,Sales[[#This Row],[Profit]],0)</f>
        <v>0</v>
      </c>
    </row>
    <row r="515" spans="1:14" x14ac:dyDescent="0.3">
      <c r="A515" t="s">
        <v>211</v>
      </c>
      <c r="B515" s="6">
        <v>101</v>
      </c>
      <c r="C515" s="6">
        <v>11</v>
      </c>
      <c r="D515">
        <v>2</v>
      </c>
      <c r="E515" t="s">
        <v>23</v>
      </c>
      <c r="F515" t="s">
        <v>30</v>
      </c>
      <c r="G515" t="s">
        <v>28</v>
      </c>
      <c r="H515" s="3">
        <f>INDEX(Orders!$A$1:$G$501,MATCH($A515,Orders!$A$1:$A$501,0),MATCH(H$1,Orders!$A$1:$G$1,0))</f>
        <v>43376</v>
      </c>
      <c r="I515" s="3" t="str">
        <f>INDEX(Orders!$A$1:$G$501,MATCH($A515,Orders!$A$1:$A$501,0),MATCH(I$1,Orders!$A$1:$G$1,0))</f>
        <v>Sonal</v>
      </c>
      <c r="J515" s="3" t="str">
        <f>INDEX(Orders!$A$1:$G$501,MATCH($A515,Orders!$A$1:$A$501,0),MATCH(J$1,Orders!$A$1:$G$1,0))</f>
        <v>Bihar</v>
      </c>
      <c r="K515" s="3" t="str">
        <f>INDEX(Orders!$A$1:$G$501,MATCH($A515,Orders!$A$1:$A$501,0),MATCH(K$1,Orders!$A$1:$G$1,0))</f>
        <v>Patna</v>
      </c>
      <c r="L515" s="1" t="str">
        <f t="shared" si="8"/>
        <v>Oct</v>
      </c>
      <c r="M515" s="8">
        <f>IF(Sales[[#This Row],[Profit]]&gt;0,Sales[[#This Row],[Profit]],0)</f>
        <v>11</v>
      </c>
      <c r="N515" s="8">
        <f>IF(Sales[[#This Row],[Profit]]&lt;0,Sales[[#This Row],[Profit]],0)</f>
        <v>0</v>
      </c>
    </row>
    <row r="516" spans="1:14" x14ac:dyDescent="0.3">
      <c r="A516" t="s">
        <v>327</v>
      </c>
      <c r="B516" s="6">
        <v>162</v>
      </c>
      <c r="C516" s="6">
        <v>73</v>
      </c>
      <c r="D516">
        <v>2</v>
      </c>
      <c r="E516" t="s">
        <v>8</v>
      </c>
      <c r="F516" t="s">
        <v>9</v>
      </c>
      <c r="G516" t="s">
        <v>10</v>
      </c>
      <c r="H516" s="3">
        <f>INDEX(Orders!$A$1:$G$501,MATCH($A516,Orders!$A$1:$A$501,0),MATCH(H$1,Orders!$A$1:$G$1,0))</f>
        <v>43314</v>
      </c>
      <c r="I516" s="3" t="str">
        <f>INDEX(Orders!$A$1:$G$501,MATCH($A516,Orders!$A$1:$A$501,0),MATCH(I$1,Orders!$A$1:$G$1,0))</f>
        <v>Nandita</v>
      </c>
      <c r="J516" s="3" t="str">
        <f>INDEX(Orders!$A$1:$G$501,MATCH($A516,Orders!$A$1:$A$501,0),MATCH(J$1,Orders!$A$1:$G$1,0))</f>
        <v>Rajasthan</v>
      </c>
      <c r="K516" s="3" t="str">
        <f>INDEX(Orders!$A$1:$G$501,MATCH($A516,Orders!$A$1:$A$501,0),MATCH(K$1,Orders!$A$1:$G$1,0))</f>
        <v>Jaipur</v>
      </c>
      <c r="L516" s="1" t="str">
        <f t="shared" si="8"/>
        <v>Aug</v>
      </c>
      <c r="M516" s="8">
        <f>IF(Sales[[#This Row],[Profit]]&gt;0,Sales[[#This Row],[Profit]],0)</f>
        <v>73</v>
      </c>
      <c r="N516" s="8">
        <f>IF(Sales[[#This Row],[Profit]]&lt;0,Sales[[#This Row],[Profit]],0)</f>
        <v>0</v>
      </c>
    </row>
    <row r="517" spans="1:14" x14ac:dyDescent="0.3">
      <c r="A517" t="s">
        <v>279</v>
      </c>
      <c r="B517" s="6">
        <v>20</v>
      </c>
      <c r="C517" s="6">
        <v>-22</v>
      </c>
      <c r="D517">
        <v>1</v>
      </c>
      <c r="E517" t="s">
        <v>12</v>
      </c>
      <c r="F517" t="s">
        <v>131</v>
      </c>
      <c r="G517" t="s">
        <v>28</v>
      </c>
      <c r="H517" s="3">
        <f>INDEX(Orders!$A$1:$G$501,MATCH($A517,Orders!$A$1:$A$501,0),MATCH(H$1,Orders!$A$1:$G$1,0))</f>
        <v>43275</v>
      </c>
      <c r="I517" s="3" t="str">
        <f>INDEX(Orders!$A$1:$G$501,MATCH($A517,Orders!$A$1:$A$501,0),MATCH(I$1,Orders!$A$1:$G$1,0))</f>
        <v>Kritika</v>
      </c>
      <c r="J517" s="3" t="str">
        <f>INDEX(Orders!$A$1:$G$501,MATCH($A517,Orders!$A$1:$A$501,0),MATCH(J$1,Orders!$A$1:$G$1,0))</f>
        <v>Uttar Pradesh</v>
      </c>
      <c r="K517" s="3" t="str">
        <f>INDEX(Orders!$A$1:$G$501,MATCH($A517,Orders!$A$1:$A$501,0),MATCH(K$1,Orders!$A$1:$G$1,0))</f>
        <v>Lucknow</v>
      </c>
      <c r="L517" s="1" t="str">
        <f t="shared" si="8"/>
        <v>Jun</v>
      </c>
      <c r="M517" s="8">
        <f>IF(Sales[[#This Row],[Profit]]&gt;0,Sales[[#This Row],[Profit]],0)</f>
        <v>0</v>
      </c>
      <c r="N517" s="8">
        <f>IF(Sales[[#This Row],[Profit]]&lt;0,Sales[[#This Row],[Profit]],0)</f>
        <v>-22</v>
      </c>
    </row>
    <row r="518" spans="1:14" x14ac:dyDescent="0.3">
      <c r="A518" t="s">
        <v>167</v>
      </c>
      <c r="B518" s="6">
        <v>162</v>
      </c>
      <c r="C518" s="6">
        <v>55</v>
      </c>
      <c r="D518">
        <v>3</v>
      </c>
      <c r="E518" t="s">
        <v>23</v>
      </c>
      <c r="F518" t="s">
        <v>57</v>
      </c>
      <c r="G518" t="s">
        <v>10</v>
      </c>
      <c r="H518" s="3">
        <f>INDEX(Orders!$A$1:$G$501,MATCH($A518,Orders!$A$1:$A$501,0),MATCH(H$1,Orders!$A$1:$G$1,0))</f>
        <v>43346</v>
      </c>
      <c r="I518" s="3" t="str">
        <f>INDEX(Orders!$A$1:$G$501,MATCH($A518,Orders!$A$1:$A$501,0),MATCH(I$1,Orders!$A$1:$G$1,0))</f>
        <v>Kirti</v>
      </c>
      <c r="J518" s="3" t="str">
        <f>INDEX(Orders!$A$1:$G$501,MATCH($A518,Orders!$A$1:$A$501,0),MATCH(J$1,Orders!$A$1:$G$1,0))</f>
        <v>Jammu and Kashmir</v>
      </c>
      <c r="K518" s="3" t="str">
        <f>INDEX(Orders!$A$1:$G$501,MATCH($A518,Orders!$A$1:$A$501,0),MATCH(K$1,Orders!$A$1:$G$1,0))</f>
        <v>Kashmir</v>
      </c>
      <c r="L518" s="1" t="str">
        <f t="shared" si="8"/>
        <v>Sep</v>
      </c>
      <c r="M518" s="8">
        <f>IF(Sales[[#This Row],[Profit]]&gt;0,Sales[[#This Row],[Profit]],0)</f>
        <v>55</v>
      </c>
      <c r="N518" s="8">
        <f>IF(Sales[[#This Row],[Profit]]&lt;0,Sales[[#This Row],[Profit]],0)</f>
        <v>0</v>
      </c>
    </row>
    <row r="519" spans="1:14" x14ac:dyDescent="0.3">
      <c r="A519" t="s">
        <v>205</v>
      </c>
      <c r="B519" s="6">
        <v>229</v>
      </c>
      <c r="C519" s="6">
        <v>-23</v>
      </c>
      <c r="D519">
        <v>2</v>
      </c>
      <c r="E519" t="s">
        <v>23</v>
      </c>
      <c r="F519" t="s">
        <v>26</v>
      </c>
      <c r="G519" t="s">
        <v>28</v>
      </c>
      <c r="H519" s="3">
        <f>INDEX(Orders!$A$1:$G$501,MATCH($A519,Orders!$A$1:$A$501,0),MATCH(H$1,Orders!$A$1:$G$1,0))</f>
        <v>43378</v>
      </c>
      <c r="I519" s="3" t="str">
        <f>INDEX(Orders!$A$1:$G$501,MATCH($A519,Orders!$A$1:$A$501,0),MATCH(I$1,Orders!$A$1:$G$1,0))</f>
        <v>Sabah</v>
      </c>
      <c r="J519" s="3" t="str">
        <f>INDEX(Orders!$A$1:$G$501,MATCH($A519,Orders!$A$1:$A$501,0),MATCH(J$1,Orders!$A$1:$G$1,0))</f>
        <v>Maharashtra</v>
      </c>
      <c r="K519" s="3" t="str">
        <f>INDEX(Orders!$A$1:$G$501,MATCH($A519,Orders!$A$1:$A$501,0),MATCH(K$1,Orders!$A$1:$G$1,0))</f>
        <v>Mumbai</v>
      </c>
      <c r="L519" s="1" t="str">
        <f t="shared" si="8"/>
        <v>Oct</v>
      </c>
      <c r="M519" s="8">
        <f>IF(Sales[[#This Row],[Profit]]&gt;0,Sales[[#This Row],[Profit]],0)</f>
        <v>0</v>
      </c>
      <c r="N519" s="8">
        <f>IF(Sales[[#This Row],[Profit]]&lt;0,Sales[[#This Row],[Profit]],0)</f>
        <v>-23</v>
      </c>
    </row>
    <row r="520" spans="1:14" x14ac:dyDescent="0.3">
      <c r="A520" t="s">
        <v>328</v>
      </c>
      <c r="B520" s="6">
        <v>27</v>
      </c>
      <c r="C520" s="6">
        <v>0</v>
      </c>
      <c r="D520">
        <v>2</v>
      </c>
      <c r="E520" t="s">
        <v>23</v>
      </c>
      <c r="F520" t="s">
        <v>63</v>
      </c>
      <c r="G520" t="s">
        <v>10</v>
      </c>
      <c r="H520" s="3">
        <f>INDEX(Orders!$A$1:$G$501,MATCH($A520,Orders!$A$1:$A$501,0),MATCH(H$1,Orders!$A$1:$G$1,0))</f>
        <v>43114</v>
      </c>
      <c r="I520" s="3" t="str">
        <f>INDEX(Orders!$A$1:$G$501,MATCH($A520,Orders!$A$1:$A$501,0),MATCH(I$1,Orders!$A$1:$G$1,0))</f>
        <v>Trupti</v>
      </c>
      <c r="J520" s="3" t="str">
        <f>INDEX(Orders!$A$1:$G$501,MATCH($A520,Orders!$A$1:$A$501,0),MATCH(J$1,Orders!$A$1:$G$1,0))</f>
        <v>Gujarat</v>
      </c>
      <c r="K520" s="3" t="str">
        <f>INDEX(Orders!$A$1:$G$501,MATCH($A520,Orders!$A$1:$A$501,0),MATCH(K$1,Orders!$A$1:$G$1,0))</f>
        <v>Ahmedabad</v>
      </c>
      <c r="L520" s="1" t="str">
        <f t="shared" si="8"/>
        <v>Jan</v>
      </c>
      <c r="M520" s="8">
        <f>IF(Sales[[#This Row],[Profit]]&gt;0,Sales[[#This Row],[Profit]],0)</f>
        <v>0</v>
      </c>
      <c r="N520" s="8">
        <f>IF(Sales[[#This Row],[Profit]]&lt;0,Sales[[#This Row],[Profit]],0)</f>
        <v>0</v>
      </c>
    </row>
    <row r="521" spans="1:14" x14ac:dyDescent="0.3">
      <c r="A521" t="s">
        <v>44</v>
      </c>
      <c r="B521" s="6">
        <v>685</v>
      </c>
      <c r="C521" s="6">
        <v>7</v>
      </c>
      <c r="D521">
        <v>7</v>
      </c>
      <c r="E521" t="s">
        <v>23</v>
      </c>
      <c r="F521" t="s">
        <v>24</v>
      </c>
      <c r="G521" t="s">
        <v>28</v>
      </c>
      <c r="H521" s="3">
        <f>INDEX(Orders!$A$1:$G$501,MATCH($A521,Orders!$A$1:$A$501,0),MATCH(H$1,Orders!$A$1:$G$1,0))</f>
        <v>43448</v>
      </c>
      <c r="I521" s="3" t="str">
        <f>INDEX(Orders!$A$1:$G$501,MATCH($A521,Orders!$A$1:$A$501,0),MATCH(I$1,Orders!$A$1:$G$1,0))</f>
        <v>Jay</v>
      </c>
      <c r="J521" s="3" t="str">
        <f>INDEX(Orders!$A$1:$G$501,MATCH($A521,Orders!$A$1:$A$501,0),MATCH(J$1,Orders!$A$1:$G$1,0))</f>
        <v>Delhi</v>
      </c>
      <c r="K521" s="3" t="str">
        <f>INDEX(Orders!$A$1:$G$501,MATCH($A521,Orders!$A$1:$A$501,0),MATCH(K$1,Orders!$A$1:$G$1,0))</f>
        <v>Delhi</v>
      </c>
      <c r="L521" s="1" t="str">
        <f t="shared" si="8"/>
        <v>Dec</v>
      </c>
      <c r="M521" s="8">
        <f>IF(Sales[[#This Row],[Profit]]&gt;0,Sales[[#This Row],[Profit]],0)</f>
        <v>7</v>
      </c>
      <c r="N521" s="8">
        <f>IF(Sales[[#This Row],[Profit]]&lt;0,Sales[[#This Row],[Profit]],0)</f>
        <v>0</v>
      </c>
    </row>
    <row r="522" spans="1:14" x14ac:dyDescent="0.3">
      <c r="A522" t="s">
        <v>228</v>
      </c>
      <c r="B522" s="6">
        <v>75</v>
      </c>
      <c r="C522" s="6">
        <v>2</v>
      </c>
      <c r="D522">
        <v>5</v>
      </c>
      <c r="E522" t="s">
        <v>23</v>
      </c>
      <c r="F522" t="s">
        <v>63</v>
      </c>
      <c r="G522" t="s">
        <v>82</v>
      </c>
      <c r="H522" s="3">
        <f>INDEX(Orders!$A$1:$G$501,MATCH($A522,Orders!$A$1:$A$501,0),MATCH(H$1,Orders!$A$1:$G$1,0))</f>
        <v>43175</v>
      </c>
      <c r="I522" s="3" t="str">
        <f>INDEX(Orders!$A$1:$G$501,MATCH($A522,Orders!$A$1:$A$501,0),MATCH(I$1,Orders!$A$1:$G$1,0))</f>
        <v>Ankita</v>
      </c>
      <c r="J522" s="3" t="str">
        <f>INDEX(Orders!$A$1:$G$501,MATCH($A522,Orders!$A$1:$A$501,0),MATCH(J$1,Orders!$A$1:$G$1,0))</f>
        <v>Maharashtra</v>
      </c>
      <c r="K522" s="3" t="str">
        <f>INDEX(Orders!$A$1:$G$501,MATCH($A522,Orders!$A$1:$A$501,0),MATCH(K$1,Orders!$A$1:$G$1,0))</f>
        <v>Mumbai</v>
      </c>
      <c r="L522" s="1" t="str">
        <f t="shared" si="8"/>
        <v>Mar</v>
      </c>
      <c r="M522" s="8">
        <f>IF(Sales[[#This Row],[Profit]]&gt;0,Sales[[#This Row],[Profit]],0)</f>
        <v>2</v>
      </c>
      <c r="N522" s="8">
        <f>IF(Sales[[#This Row],[Profit]]&lt;0,Sales[[#This Row],[Profit]],0)</f>
        <v>0</v>
      </c>
    </row>
    <row r="523" spans="1:14" x14ac:dyDescent="0.3">
      <c r="A523" t="s">
        <v>223</v>
      </c>
      <c r="B523" s="6">
        <v>161</v>
      </c>
      <c r="C523" s="6">
        <v>-229</v>
      </c>
      <c r="D523">
        <v>8</v>
      </c>
      <c r="E523" t="s">
        <v>12</v>
      </c>
      <c r="F523" t="s">
        <v>131</v>
      </c>
      <c r="G523" t="s">
        <v>10</v>
      </c>
      <c r="H523" s="3">
        <f>INDEX(Orders!$A$1:$G$501,MATCH($A523,Orders!$A$1:$A$501,0),MATCH(H$1,Orders!$A$1:$G$1,0))</f>
        <v>43130</v>
      </c>
      <c r="I523" s="3" t="str">
        <f>INDEX(Orders!$A$1:$G$501,MATCH($A523,Orders!$A$1:$A$501,0),MATCH(I$1,Orders!$A$1:$G$1,0))</f>
        <v>Atul</v>
      </c>
      <c r="J523" s="3" t="str">
        <f>INDEX(Orders!$A$1:$G$501,MATCH($A523,Orders!$A$1:$A$501,0),MATCH(J$1,Orders!$A$1:$G$1,0))</f>
        <v>Delhi</v>
      </c>
      <c r="K523" s="3" t="str">
        <f>INDEX(Orders!$A$1:$G$501,MATCH($A523,Orders!$A$1:$A$501,0),MATCH(K$1,Orders!$A$1:$G$1,0))</f>
        <v>Delhi</v>
      </c>
      <c r="L523" s="1" t="str">
        <f t="shared" si="8"/>
        <v>Jan</v>
      </c>
      <c r="M523" s="8">
        <f>IF(Sales[[#This Row],[Profit]]&gt;0,Sales[[#This Row],[Profit]],0)</f>
        <v>0</v>
      </c>
      <c r="N523" s="8">
        <f>IF(Sales[[#This Row],[Profit]]&lt;0,Sales[[#This Row],[Profit]],0)</f>
        <v>-229</v>
      </c>
    </row>
    <row r="524" spans="1:14" x14ac:dyDescent="0.3">
      <c r="A524" t="s">
        <v>301</v>
      </c>
      <c r="B524" s="6">
        <v>71</v>
      </c>
      <c r="C524" s="6">
        <v>19</v>
      </c>
      <c r="D524">
        <v>3</v>
      </c>
      <c r="E524" t="s">
        <v>23</v>
      </c>
      <c r="F524" t="s">
        <v>81</v>
      </c>
      <c r="G524" t="s">
        <v>10</v>
      </c>
      <c r="H524" s="3">
        <f>INDEX(Orders!$A$1:$G$501,MATCH($A524,Orders!$A$1:$A$501,0),MATCH(H$1,Orders!$A$1:$G$1,0))</f>
        <v>43314</v>
      </c>
      <c r="I524" s="3" t="str">
        <f>INDEX(Orders!$A$1:$G$501,MATCH($A524,Orders!$A$1:$A$501,0),MATCH(I$1,Orders!$A$1:$G$1,0))</f>
        <v>Harsh</v>
      </c>
      <c r="J524" s="3" t="str">
        <f>INDEX(Orders!$A$1:$G$501,MATCH($A524,Orders!$A$1:$A$501,0),MATCH(J$1,Orders!$A$1:$G$1,0))</f>
        <v>Delhi</v>
      </c>
      <c r="K524" s="3" t="str">
        <f>INDEX(Orders!$A$1:$G$501,MATCH($A524,Orders!$A$1:$A$501,0),MATCH(K$1,Orders!$A$1:$G$1,0))</f>
        <v>Delhi</v>
      </c>
      <c r="L524" s="1" t="str">
        <f t="shared" si="8"/>
        <v>Aug</v>
      </c>
      <c r="M524" s="8">
        <f>IF(Sales[[#This Row],[Profit]]&gt;0,Sales[[#This Row],[Profit]],0)</f>
        <v>19</v>
      </c>
      <c r="N524" s="8">
        <f>IF(Sales[[#This Row],[Profit]]&lt;0,Sales[[#This Row],[Profit]],0)</f>
        <v>0</v>
      </c>
    </row>
    <row r="525" spans="1:14" x14ac:dyDescent="0.3">
      <c r="A525" t="s">
        <v>135</v>
      </c>
      <c r="B525" s="6">
        <v>211</v>
      </c>
      <c r="C525" s="6">
        <v>-105</v>
      </c>
      <c r="D525">
        <v>2</v>
      </c>
      <c r="E525" t="s">
        <v>23</v>
      </c>
      <c r="F525" t="s">
        <v>26</v>
      </c>
      <c r="G525" t="s">
        <v>19</v>
      </c>
      <c r="H525" s="3">
        <f>INDEX(Orders!$A$1:$G$501,MATCH($A525,Orders!$A$1:$A$501,0),MATCH(H$1,Orders!$A$1:$G$1,0))</f>
        <v>43256</v>
      </c>
      <c r="I525" s="3" t="str">
        <f>INDEX(Orders!$A$1:$G$501,MATCH($A525,Orders!$A$1:$A$501,0),MATCH(I$1,Orders!$A$1:$G$1,0))</f>
        <v>Chirag</v>
      </c>
      <c r="J525" s="3" t="str">
        <f>INDEX(Orders!$A$1:$G$501,MATCH($A525,Orders!$A$1:$A$501,0),MATCH(J$1,Orders!$A$1:$G$1,0))</f>
        <v>Maharashtra</v>
      </c>
      <c r="K525" s="3" t="str">
        <f>INDEX(Orders!$A$1:$G$501,MATCH($A525,Orders!$A$1:$A$501,0),MATCH(K$1,Orders!$A$1:$G$1,0))</f>
        <v>Mumbai</v>
      </c>
      <c r="L525" s="1" t="str">
        <f t="shared" si="8"/>
        <v>Jun</v>
      </c>
      <c r="M525" s="8">
        <f>IF(Sales[[#This Row],[Profit]]&gt;0,Sales[[#This Row],[Profit]],0)</f>
        <v>0</v>
      </c>
      <c r="N525" s="8">
        <f>IF(Sales[[#This Row],[Profit]]&lt;0,Sales[[#This Row],[Profit]],0)</f>
        <v>-105</v>
      </c>
    </row>
    <row r="526" spans="1:14" x14ac:dyDescent="0.3">
      <c r="A526" t="s">
        <v>329</v>
      </c>
      <c r="B526" s="6">
        <v>79</v>
      </c>
      <c r="C526" s="6">
        <v>5</v>
      </c>
      <c r="D526">
        <v>6</v>
      </c>
      <c r="E526" t="s">
        <v>23</v>
      </c>
      <c r="F526" t="s">
        <v>30</v>
      </c>
      <c r="G526" t="s">
        <v>82</v>
      </c>
      <c r="H526" s="3">
        <f>INDEX(Orders!$A$1:$G$501,MATCH($A526,Orders!$A$1:$A$501,0),MATCH(H$1,Orders!$A$1:$G$1,0))</f>
        <v>43103</v>
      </c>
      <c r="I526" s="3" t="str">
        <f>INDEX(Orders!$A$1:$G$501,MATCH($A526,Orders!$A$1:$A$501,0),MATCH(I$1,Orders!$A$1:$G$1,0))</f>
        <v>Amit</v>
      </c>
      <c r="J526" s="3" t="str">
        <f>INDEX(Orders!$A$1:$G$501,MATCH($A526,Orders!$A$1:$A$501,0),MATCH(J$1,Orders!$A$1:$G$1,0))</f>
        <v>Sikkim</v>
      </c>
      <c r="K526" s="3" t="str">
        <f>INDEX(Orders!$A$1:$G$501,MATCH($A526,Orders!$A$1:$A$501,0),MATCH(K$1,Orders!$A$1:$G$1,0))</f>
        <v>Gangtok</v>
      </c>
      <c r="L526" s="1" t="str">
        <f t="shared" si="8"/>
        <v>Jan</v>
      </c>
      <c r="M526" s="8">
        <f>IF(Sales[[#This Row],[Profit]]&gt;0,Sales[[#This Row],[Profit]],0)</f>
        <v>5</v>
      </c>
      <c r="N526" s="8">
        <f>IF(Sales[[#This Row],[Profit]]&lt;0,Sales[[#This Row],[Profit]],0)</f>
        <v>0</v>
      </c>
    </row>
    <row r="527" spans="1:14" x14ac:dyDescent="0.3">
      <c r="A527" t="s">
        <v>143</v>
      </c>
      <c r="B527" s="6">
        <v>32</v>
      </c>
      <c r="C527" s="6">
        <v>-22</v>
      </c>
      <c r="D527">
        <v>5</v>
      </c>
      <c r="E527" t="s">
        <v>23</v>
      </c>
      <c r="F527" t="s">
        <v>26</v>
      </c>
      <c r="G527" t="s">
        <v>28</v>
      </c>
      <c r="H527" s="3">
        <f>INDEX(Orders!$A$1:$G$501,MATCH($A527,Orders!$A$1:$A$501,0),MATCH(H$1,Orders!$A$1:$G$1,0))</f>
        <v>43233</v>
      </c>
      <c r="I527" s="3" t="str">
        <f>INDEX(Orders!$A$1:$G$501,MATCH($A527,Orders!$A$1:$A$501,0),MATCH(I$1,Orders!$A$1:$G$1,0))</f>
        <v>Tulika</v>
      </c>
      <c r="J527" s="3" t="str">
        <f>INDEX(Orders!$A$1:$G$501,MATCH($A527,Orders!$A$1:$A$501,0),MATCH(J$1,Orders!$A$1:$G$1,0))</f>
        <v>Madhya Pradesh</v>
      </c>
      <c r="K527" s="3" t="str">
        <f>INDEX(Orders!$A$1:$G$501,MATCH($A527,Orders!$A$1:$A$501,0),MATCH(K$1,Orders!$A$1:$G$1,0))</f>
        <v>Bhopal</v>
      </c>
      <c r="L527" s="1" t="str">
        <f t="shared" si="8"/>
        <v>May</v>
      </c>
      <c r="M527" s="8">
        <f>IF(Sales[[#This Row],[Profit]]&gt;0,Sales[[#This Row],[Profit]],0)</f>
        <v>0</v>
      </c>
      <c r="N527" s="8">
        <f>IF(Sales[[#This Row],[Profit]]&lt;0,Sales[[#This Row],[Profit]],0)</f>
        <v>-22</v>
      </c>
    </row>
    <row r="528" spans="1:14" x14ac:dyDescent="0.3">
      <c r="A528" t="s">
        <v>330</v>
      </c>
      <c r="B528" s="6">
        <v>161</v>
      </c>
      <c r="C528" s="6">
        <v>40</v>
      </c>
      <c r="D528">
        <v>3</v>
      </c>
      <c r="E528" t="s">
        <v>23</v>
      </c>
      <c r="F528" t="s">
        <v>57</v>
      </c>
      <c r="G528" t="s">
        <v>10</v>
      </c>
      <c r="H528" s="3">
        <f>INDEX(Orders!$A$1:$G$501,MATCH($A528,Orders!$A$1:$A$501,0),MATCH(H$1,Orders!$A$1:$G$1,0))</f>
        <v>43402</v>
      </c>
      <c r="I528" s="3" t="str">
        <f>INDEX(Orders!$A$1:$G$501,MATCH($A528,Orders!$A$1:$A$501,0),MATCH(I$1,Orders!$A$1:$G$1,0))</f>
        <v>Sanjana</v>
      </c>
      <c r="J528" s="3" t="str">
        <f>INDEX(Orders!$A$1:$G$501,MATCH($A528,Orders!$A$1:$A$501,0),MATCH(J$1,Orders!$A$1:$G$1,0))</f>
        <v>Madhya Pradesh</v>
      </c>
      <c r="K528" s="3" t="str">
        <f>INDEX(Orders!$A$1:$G$501,MATCH($A528,Orders!$A$1:$A$501,0),MATCH(K$1,Orders!$A$1:$G$1,0))</f>
        <v>Indore</v>
      </c>
      <c r="L528" s="1" t="str">
        <f t="shared" si="8"/>
        <v>Oct</v>
      </c>
      <c r="M528" s="8">
        <f>IF(Sales[[#This Row],[Profit]]&gt;0,Sales[[#This Row],[Profit]],0)</f>
        <v>40</v>
      </c>
      <c r="N528" s="8">
        <f>IF(Sales[[#This Row],[Profit]]&lt;0,Sales[[#This Row],[Profit]],0)</f>
        <v>0</v>
      </c>
    </row>
    <row r="529" spans="1:14" x14ac:dyDescent="0.3">
      <c r="A529" t="s">
        <v>119</v>
      </c>
      <c r="B529" s="6">
        <v>159</v>
      </c>
      <c r="C529" s="6">
        <v>4</v>
      </c>
      <c r="D529">
        <v>1</v>
      </c>
      <c r="E529" t="s">
        <v>23</v>
      </c>
      <c r="F529" t="s">
        <v>26</v>
      </c>
      <c r="G529" t="s">
        <v>10</v>
      </c>
      <c r="H529" s="3">
        <f>INDEX(Orders!$A$1:$G$501,MATCH($A529,Orders!$A$1:$A$501,0),MATCH(H$1,Orders!$A$1:$G$1,0))</f>
        <v>43286</v>
      </c>
      <c r="I529" s="3" t="str">
        <f>INDEX(Orders!$A$1:$G$501,MATCH($A529,Orders!$A$1:$A$501,0),MATCH(I$1,Orders!$A$1:$G$1,0))</f>
        <v>Anurag</v>
      </c>
      <c r="J529" s="3" t="str">
        <f>INDEX(Orders!$A$1:$G$501,MATCH($A529,Orders!$A$1:$A$501,0),MATCH(J$1,Orders!$A$1:$G$1,0))</f>
        <v>Madhya Pradesh</v>
      </c>
      <c r="K529" s="3" t="str">
        <f>INDEX(Orders!$A$1:$G$501,MATCH($A529,Orders!$A$1:$A$501,0),MATCH(K$1,Orders!$A$1:$G$1,0))</f>
        <v>Indore</v>
      </c>
      <c r="L529" s="1" t="str">
        <f t="shared" si="8"/>
        <v>Jul</v>
      </c>
      <c r="M529" s="8">
        <f>IF(Sales[[#This Row],[Profit]]&gt;0,Sales[[#This Row],[Profit]],0)</f>
        <v>4</v>
      </c>
      <c r="N529" s="8">
        <f>IF(Sales[[#This Row],[Profit]]&lt;0,Sales[[#This Row],[Profit]],0)</f>
        <v>0</v>
      </c>
    </row>
    <row r="530" spans="1:14" x14ac:dyDescent="0.3">
      <c r="A530" t="s">
        <v>145</v>
      </c>
      <c r="B530" s="6">
        <v>210</v>
      </c>
      <c r="C530" s="6">
        <v>-50</v>
      </c>
      <c r="D530">
        <v>4</v>
      </c>
      <c r="E530" t="s">
        <v>23</v>
      </c>
      <c r="F530" t="s">
        <v>30</v>
      </c>
      <c r="G530" t="s">
        <v>19</v>
      </c>
      <c r="H530" s="3">
        <f>INDEX(Orders!$A$1:$G$501,MATCH($A530,Orders!$A$1:$A$501,0),MATCH(H$1,Orders!$A$1:$G$1,0))</f>
        <v>43322</v>
      </c>
      <c r="I530" s="3" t="str">
        <f>INDEX(Orders!$A$1:$G$501,MATCH($A530,Orders!$A$1:$A$501,0),MATCH(I$1,Orders!$A$1:$G$1,0))</f>
        <v>Apsingekar</v>
      </c>
      <c r="J530" s="3" t="str">
        <f>INDEX(Orders!$A$1:$G$501,MATCH($A530,Orders!$A$1:$A$501,0),MATCH(J$1,Orders!$A$1:$G$1,0))</f>
        <v>Bihar</v>
      </c>
      <c r="K530" s="3" t="str">
        <f>INDEX(Orders!$A$1:$G$501,MATCH($A530,Orders!$A$1:$A$501,0),MATCH(K$1,Orders!$A$1:$G$1,0))</f>
        <v>Patna</v>
      </c>
      <c r="L530" s="1" t="str">
        <f t="shared" si="8"/>
        <v>Aug</v>
      </c>
      <c r="M530" s="8">
        <f>IF(Sales[[#This Row],[Profit]]&gt;0,Sales[[#This Row],[Profit]],0)</f>
        <v>0</v>
      </c>
      <c r="N530" s="8">
        <f>IF(Sales[[#This Row],[Profit]]&lt;0,Sales[[#This Row],[Profit]],0)</f>
        <v>-50</v>
      </c>
    </row>
    <row r="531" spans="1:14" x14ac:dyDescent="0.3">
      <c r="A531" t="s">
        <v>225</v>
      </c>
      <c r="B531" s="6">
        <v>79</v>
      </c>
      <c r="C531" s="6">
        <v>39</v>
      </c>
      <c r="D531">
        <v>2</v>
      </c>
      <c r="E531" t="s">
        <v>23</v>
      </c>
      <c r="F531" t="s">
        <v>142</v>
      </c>
      <c r="G531" t="s">
        <v>82</v>
      </c>
      <c r="H531" s="3">
        <f>INDEX(Orders!$A$1:$G$501,MATCH($A531,Orders!$A$1:$A$501,0),MATCH(H$1,Orders!$A$1:$G$1,0))</f>
        <v>43124</v>
      </c>
      <c r="I531" s="3" t="str">
        <f>INDEX(Orders!$A$1:$G$501,MATCH($A531,Orders!$A$1:$A$501,0),MATCH(I$1,Orders!$A$1:$G$1,0))</f>
        <v>Madan Mohan</v>
      </c>
      <c r="J531" s="3" t="str">
        <f>INDEX(Orders!$A$1:$G$501,MATCH($A531,Orders!$A$1:$A$501,0),MATCH(J$1,Orders!$A$1:$G$1,0))</f>
        <v>Uttar Pradesh</v>
      </c>
      <c r="K531" s="3" t="str">
        <f>INDEX(Orders!$A$1:$G$501,MATCH($A531,Orders!$A$1:$A$501,0),MATCH(K$1,Orders!$A$1:$G$1,0))</f>
        <v>Mathura</v>
      </c>
      <c r="L531" s="1" t="str">
        <f t="shared" si="8"/>
        <v>Jan</v>
      </c>
      <c r="M531" s="8">
        <f>IF(Sales[[#This Row],[Profit]]&gt;0,Sales[[#This Row],[Profit]],0)</f>
        <v>39</v>
      </c>
      <c r="N531" s="8">
        <f>IF(Sales[[#This Row],[Profit]]&lt;0,Sales[[#This Row],[Profit]],0)</f>
        <v>0</v>
      </c>
    </row>
    <row r="532" spans="1:14" x14ac:dyDescent="0.3">
      <c r="A532" t="s">
        <v>182</v>
      </c>
      <c r="B532" s="6">
        <v>207</v>
      </c>
      <c r="C532" s="6">
        <v>153</v>
      </c>
      <c r="D532">
        <v>3</v>
      </c>
      <c r="E532" t="s">
        <v>23</v>
      </c>
      <c r="F532" t="s">
        <v>26</v>
      </c>
      <c r="G532" t="s">
        <v>19</v>
      </c>
      <c r="H532" s="3">
        <f>INDEX(Orders!$A$1:$G$501,MATCH($A532,Orders!$A$1:$A$501,0),MATCH(H$1,Orders!$A$1:$G$1,0))</f>
        <v>43274</v>
      </c>
      <c r="I532" s="3" t="str">
        <f>INDEX(Orders!$A$1:$G$501,MATCH($A532,Orders!$A$1:$A$501,0),MATCH(I$1,Orders!$A$1:$G$1,0))</f>
        <v>Amisha</v>
      </c>
      <c r="J532" s="3" t="str">
        <f>INDEX(Orders!$A$1:$G$501,MATCH($A532,Orders!$A$1:$A$501,0),MATCH(J$1,Orders!$A$1:$G$1,0))</f>
        <v>Tamil Nadu</v>
      </c>
      <c r="K532" s="3" t="str">
        <f>INDEX(Orders!$A$1:$G$501,MATCH($A532,Orders!$A$1:$A$501,0),MATCH(K$1,Orders!$A$1:$G$1,0))</f>
        <v>Chennai</v>
      </c>
      <c r="L532" s="1" t="str">
        <f t="shared" si="8"/>
        <v>Jun</v>
      </c>
      <c r="M532" s="8">
        <f>IF(Sales[[#This Row],[Profit]]&gt;0,Sales[[#This Row],[Profit]],0)</f>
        <v>153</v>
      </c>
      <c r="N532" s="8">
        <f>IF(Sales[[#This Row],[Profit]]&lt;0,Sales[[#This Row],[Profit]],0)</f>
        <v>0</v>
      </c>
    </row>
    <row r="533" spans="1:14" x14ac:dyDescent="0.3">
      <c r="A533" t="s">
        <v>198</v>
      </c>
      <c r="B533" s="6">
        <v>36</v>
      </c>
      <c r="C533" s="6">
        <v>0</v>
      </c>
      <c r="D533">
        <v>4</v>
      </c>
      <c r="E533" t="s">
        <v>23</v>
      </c>
      <c r="F533" t="s">
        <v>32</v>
      </c>
      <c r="G533" t="s">
        <v>10</v>
      </c>
      <c r="H533" s="3">
        <f>INDEX(Orders!$A$1:$G$501,MATCH($A533,Orders!$A$1:$A$501,0),MATCH(H$1,Orders!$A$1:$G$1,0))</f>
        <v>43387</v>
      </c>
      <c r="I533" s="3" t="str">
        <f>INDEX(Orders!$A$1:$G$501,MATCH($A533,Orders!$A$1:$A$501,0),MATCH(I$1,Orders!$A$1:$G$1,0))</f>
        <v>Sandeep</v>
      </c>
      <c r="J533" s="3" t="str">
        <f>INDEX(Orders!$A$1:$G$501,MATCH($A533,Orders!$A$1:$A$501,0),MATCH(J$1,Orders!$A$1:$G$1,0))</f>
        <v>Madhya Pradesh</v>
      </c>
      <c r="K533" s="3" t="str">
        <f>INDEX(Orders!$A$1:$G$501,MATCH($A533,Orders!$A$1:$A$501,0),MATCH(K$1,Orders!$A$1:$G$1,0))</f>
        <v>Indore</v>
      </c>
      <c r="L533" s="1" t="str">
        <f t="shared" si="8"/>
        <v>Oct</v>
      </c>
      <c r="M533" s="8">
        <f>IF(Sales[[#This Row],[Profit]]&gt;0,Sales[[#This Row],[Profit]],0)</f>
        <v>0</v>
      </c>
      <c r="N533" s="8">
        <f>IF(Sales[[#This Row],[Profit]]&lt;0,Sales[[#This Row],[Profit]],0)</f>
        <v>0</v>
      </c>
    </row>
    <row r="534" spans="1:14" x14ac:dyDescent="0.3">
      <c r="A534" t="s">
        <v>106</v>
      </c>
      <c r="B534" s="6">
        <v>206</v>
      </c>
      <c r="C534" s="6">
        <v>12</v>
      </c>
      <c r="D534">
        <v>1</v>
      </c>
      <c r="E534" t="s">
        <v>8</v>
      </c>
      <c r="F534" t="s">
        <v>18</v>
      </c>
      <c r="G534" t="s">
        <v>19</v>
      </c>
      <c r="H534" s="3">
        <f>INDEX(Orders!$A$1:$G$501,MATCH($A534,Orders!$A$1:$A$501,0),MATCH(H$1,Orders!$A$1:$G$1,0))</f>
        <v>43173</v>
      </c>
      <c r="I534" s="3" t="str">
        <f>INDEX(Orders!$A$1:$G$501,MATCH($A534,Orders!$A$1:$A$501,0),MATCH(I$1,Orders!$A$1:$G$1,0))</f>
        <v>Anurag</v>
      </c>
      <c r="J534" s="3" t="str">
        <f>INDEX(Orders!$A$1:$G$501,MATCH($A534,Orders!$A$1:$A$501,0),MATCH(J$1,Orders!$A$1:$G$1,0))</f>
        <v>Madhya Pradesh</v>
      </c>
      <c r="K534" s="3" t="str">
        <f>INDEX(Orders!$A$1:$G$501,MATCH($A534,Orders!$A$1:$A$501,0),MATCH(K$1,Orders!$A$1:$G$1,0))</f>
        <v>Indore</v>
      </c>
      <c r="L534" s="1" t="str">
        <f t="shared" si="8"/>
        <v>Mar</v>
      </c>
      <c r="M534" s="8">
        <f>IF(Sales[[#This Row],[Profit]]&gt;0,Sales[[#This Row],[Profit]],0)</f>
        <v>12</v>
      </c>
      <c r="N534" s="8">
        <f>IF(Sales[[#This Row],[Profit]]&lt;0,Sales[[#This Row],[Profit]],0)</f>
        <v>0</v>
      </c>
    </row>
    <row r="535" spans="1:14" x14ac:dyDescent="0.3">
      <c r="A535" t="s">
        <v>140</v>
      </c>
      <c r="B535" s="6">
        <v>46</v>
      </c>
      <c r="C535" s="6">
        <v>0</v>
      </c>
      <c r="D535">
        <v>4</v>
      </c>
      <c r="E535" t="s">
        <v>23</v>
      </c>
      <c r="F535" t="s">
        <v>63</v>
      </c>
      <c r="G535" t="s">
        <v>10</v>
      </c>
      <c r="H535" s="3">
        <f>INDEX(Orders!$A$1:$G$501,MATCH($A535,Orders!$A$1:$A$501,0),MATCH(H$1,Orders!$A$1:$G$1,0))</f>
        <v>43428</v>
      </c>
      <c r="I535" s="3" t="str">
        <f>INDEX(Orders!$A$1:$G$501,MATCH($A535,Orders!$A$1:$A$501,0),MATCH(I$1,Orders!$A$1:$G$1,0))</f>
        <v>Mrinal</v>
      </c>
      <c r="J535" s="3" t="str">
        <f>INDEX(Orders!$A$1:$G$501,MATCH($A535,Orders!$A$1:$A$501,0),MATCH(J$1,Orders!$A$1:$G$1,0))</f>
        <v>Maharashtra</v>
      </c>
      <c r="K535" s="3" t="str">
        <f>INDEX(Orders!$A$1:$G$501,MATCH($A535,Orders!$A$1:$A$501,0),MATCH(K$1,Orders!$A$1:$G$1,0))</f>
        <v>Mumbai</v>
      </c>
      <c r="L535" s="1" t="str">
        <f t="shared" si="8"/>
        <v>Nov</v>
      </c>
      <c r="M535" s="8">
        <f>IF(Sales[[#This Row],[Profit]]&gt;0,Sales[[#This Row],[Profit]],0)</f>
        <v>0</v>
      </c>
      <c r="N535" s="8">
        <f>IF(Sales[[#This Row],[Profit]]&lt;0,Sales[[#This Row],[Profit]],0)</f>
        <v>0</v>
      </c>
    </row>
    <row r="536" spans="1:14" x14ac:dyDescent="0.3">
      <c r="A536" t="s">
        <v>273</v>
      </c>
      <c r="B536" s="6">
        <v>156</v>
      </c>
      <c r="C536" s="6">
        <v>23</v>
      </c>
      <c r="D536">
        <v>3</v>
      </c>
      <c r="E536" t="s">
        <v>23</v>
      </c>
      <c r="F536" t="s">
        <v>57</v>
      </c>
      <c r="G536" t="s">
        <v>10</v>
      </c>
      <c r="H536" s="3">
        <f>INDEX(Orders!$A$1:$G$501,MATCH($A536,Orders!$A$1:$A$501,0),MATCH(H$1,Orders!$A$1:$G$1,0))</f>
        <v>43376</v>
      </c>
      <c r="I536" s="3" t="str">
        <f>INDEX(Orders!$A$1:$G$501,MATCH($A536,Orders!$A$1:$A$501,0),MATCH(I$1,Orders!$A$1:$G$1,0))</f>
        <v>Mayank</v>
      </c>
      <c r="J536" s="3" t="str">
        <f>INDEX(Orders!$A$1:$G$501,MATCH($A536,Orders!$A$1:$A$501,0),MATCH(J$1,Orders!$A$1:$G$1,0))</f>
        <v>Maharashtra</v>
      </c>
      <c r="K536" s="3" t="str">
        <f>INDEX(Orders!$A$1:$G$501,MATCH($A536,Orders!$A$1:$A$501,0),MATCH(K$1,Orders!$A$1:$G$1,0))</f>
        <v>Mumbai</v>
      </c>
      <c r="L536" s="1" t="str">
        <f t="shared" si="8"/>
        <v>Oct</v>
      </c>
      <c r="M536" s="8">
        <f>IF(Sales[[#This Row],[Profit]]&gt;0,Sales[[#This Row],[Profit]],0)</f>
        <v>23</v>
      </c>
      <c r="N536" s="8">
        <f>IF(Sales[[#This Row],[Profit]]&lt;0,Sales[[#This Row],[Profit]],0)</f>
        <v>0</v>
      </c>
    </row>
    <row r="537" spans="1:14" x14ac:dyDescent="0.3">
      <c r="A537" t="s">
        <v>286</v>
      </c>
      <c r="B537" s="6">
        <v>154</v>
      </c>
      <c r="C537" s="6">
        <v>54</v>
      </c>
      <c r="D537">
        <v>3</v>
      </c>
      <c r="E537" t="s">
        <v>23</v>
      </c>
      <c r="F537" t="s">
        <v>30</v>
      </c>
      <c r="G537" t="s">
        <v>10</v>
      </c>
      <c r="H537" s="3">
        <f>INDEX(Orders!$A$1:$G$501,MATCH($A537,Orders!$A$1:$A$501,0),MATCH(H$1,Orders!$A$1:$G$1,0))</f>
        <v>43353</v>
      </c>
      <c r="I537" s="3" t="str">
        <f>INDEX(Orders!$A$1:$G$501,MATCH($A537,Orders!$A$1:$A$501,0),MATCH(I$1,Orders!$A$1:$G$1,0))</f>
        <v>Suman</v>
      </c>
      <c r="J537" s="3" t="str">
        <f>INDEX(Orders!$A$1:$G$501,MATCH($A537,Orders!$A$1:$A$501,0),MATCH(J$1,Orders!$A$1:$G$1,0))</f>
        <v xml:space="preserve">Kerala </v>
      </c>
      <c r="K537" s="3" t="str">
        <f>INDEX(Orders!$A$1:$G$501,MATCH($A537,Orders!$A$1:$A$501,0),MATCH(K$1,Orders!$A$1:$G$1,0))</f>
        <v>Thiruvananthapuram</v>
      </c>
      <c r="L537" s="1" t="str">
        <f t="shared" si="8"/>
        <v>Sep</v>
      </c>
      <c r="M537" s="8">
        <f>IF(Sales[[#This Row],[Profit]]&gt;0,Sales[[#This Row],[Profit]],0)</f>
        <v>54</v>
      </c>
      <c r="N537" s="8">
        <f>IF(Sales[[#This Row],[Profit]]&lt;0,Sales[[#This Row],[Profit]],0)</f>
        <v>0</v>
      </c>
    </row>
    <row r="538" spans="1:14" x14ac:dyDescent="0.3">
      <c r="A538" t="s">
        <v>331</v>
      </c>
      <c r="B538" s="6">
        <v>36</v>
      </c>
      <c r="C538" s="6">
        <v>15</v>
      </c>
      <c r="D538">
        <v>3</v>
      </c>
      <c r="E538" t="s">
        <v>23</v>
      </c>
      <c r="F538" t="s">
        <v>57</v>
      </c>
      <c r="G538" t="s">
        <v>28</v>
      </c>
      <c r="H538" s="3">
        <f>INDEX(Orders!$A$1:$G$501,MATCH($A538,Orders!$A$1:$A$501,0),MATCH(H$1,Orders!$A$1:$G$1,0))</f>
        <v>43159</v>
      </c>
      <c r="I538" s="3" t="str">
        <f>INDEX(Orders!$A$1:$G$501,MATCH($A538,Orders!$A$1:$A$501,0),MATCH(I$1,Orders!$A$1:$G$1,0))</f>
        <v>Manish</v>
      </c>
      <c r="J538" s="3" t="str">
        <f>INDEX(Orders!$A$1:$G$501,MATCH($A538,Orders!$A$1:$A$501,0),MATCH(J$1,Orders!$A$1:$G$1,0))</f>
        <v>Himachal Pradesh</v>
      </c>
      <c r="K538" s="3" t="str">
        <f>INDEX(Orders!$A$1:$G$501,MATCH($A538,Orders!$A$1:$A$501,0),MATCH(K$1,Orders!$A$1:$G$1,0))</f>
        <v>Simla</v>
      </c>
      <c r="L538" s="1" t="str">
        <f t="shared" si="8"/>
        <v>Feb</v>
      </c>
      <c r="M538" s="8">
        <f>IF(Sales[[#This Row],[Profit]]&gt;0,Sales[[#This Row],[Profit]],0)</f>
        <v>15</v>
      </c>
      <c r="N538" s="8">
        <f>IF(Sales[[#This Row],[Profit]]&lt;0,Sales[[#This Row],[Profit]],0)</f>
        <v>0</v>
      </c>
    </row>
    <row r="539" spans="1:14" x14ac:dyDescent="0.3">
      <c r="A539" t="s">
        <v>332</v>
      </c>
      <c r="B539" s="6">
        <v>206</v>
      </c>
      <c r="C539" s="6">
        <v>51</v>
      </c>
      <c r="D539">
        <v>4</v>
      </c>
      <c r="E539" t="s">
        <v>23</v>
      </c>
      <c r="F539" t="s">
        <v>30</v>
      </c>
      <c r="G539" t="s">
        <v>19</v>
      </c>
      <c r="H539" s="3">
        <f>INDEX(Orders!$A$1:$G$501,MATCH($A539,Orders!$A$1:$A$501,0),MATCH(H$1,Orders!$A$1:$G$1,0))</f>
        <v>43345</v>
      </c>
      <c r="I539" s="3" t="str">
        <f>INDEX(Orders!$A$1:$G$501,MATCH($A539,Orders!$A$1:$A$501,0),MATCH(I$1,Orders!$A$1:$G$1,0))</f>
        <v>Kalyani</v>
      </c>
      <c r="J539" s="3" t="str">
        <f>INDEX(Orders!$A$1:$G$501,MATCH($A539,Orders!$A$1:$A$501,0),MATCH(J$1,Orders!$A$1:$G$1,0))</f>
        <v>Tamil Nadu</v>
      </c>
      <c r="K539" s="3" t="str">
        <f>INDEX(Orders!$A$1:$G$501,MATCH($A539,Orders!$A$1:$A$501,0),MATCH(K$1,Orders!$A$1:$G$1,0))</f>
        <v>Chennai</v>
      </c>
      <c r="L539" s="1" t="str">
        <f t="shared" si="8"/>
        <v>Sep</v>
      </c>
      <c r="M539" s="8">
        <f>IF(Sales[[#This Row],[Profit]]&gt;0,Sales[[#This Row],[Profit]],0)</f>
        <v>51</v>
      </c>
      <c r="N539" s="8">
        <f>IF(Sales[[#This Row],[Profit]]&lt;0,Sales[[#This Row],[Profit]],0)</f>
        <v>0</v>
      </c>
    </row>
    <row r="540" spans="1:14" x14ac:dyDescent="0.3">
      <c r="A540" t="s">
        <v>333</v>
      </c>
      <c r="B540" s="6">
        <v>200</v>
      </c>
      <c r="C540" s="6">
        <v>7</v>
      </c>
      <c r="D540">
        <v>4</v>
      </c>
      <c r="E540" t="s">
        <v>8</v>
      </c>
      <c r="F540" t="s">
        <v>9</v>
      </c>
      <c r="G540" t="s">
        <v>19</v>
      </c>
      <c r="H540" s="3">
        <f>INDEX(Orders!$A$1:$G$501,MATCH($A540,Orders!$A$1:$A$501,0),MATCH(H$1,Orders!$A$1:$G$1,0))</f>
        <v>43465</v>
      </c>
      <c r="I540" s="3" t="str">
        <f>INDEX(Orders!$A$1:$G$501,MATCH($A540,Orders!$A$1:$A$501,0),MATCH(I$1,Orders!$A$1:$G$1,0))</f>
        <v>Shreya</v>
      </c>
      <c r="J540" s="3" t="str">
        <f>INDEX(Orders!$A$1:$G$501,MATCH($A540,Orders!$A$1:$A$501,0),MATCH(J$1,Orders!$A$1:$G$1,0))</f>
        <v>Uttar Pradesh</v>
      </c>
      <c r="K540" s="3" t="str">
        <f>INDEX(Orders!$A$1:$G$501,MATCH($A540,Orders!$A$1:$A$501,0),MATCH(K$1,Orders!$A$1:$G$1,0))</f>
        <v>Lucknow</v>
      </c>
      <c r="L540" s="1" t="str">
        <f t="shared" si="8"/>
        <v>Dec</v>
      </c>
      <c r="M540" s="8">
        <f>IF(Sales[[#This Row],[Profit]]&gt;0,Sales[[#This Row],[Profit]],0)</f>
        <v>7</v>
      </c>
      <c r="N540" s="8">
        <f>IF(Sales[[#This Row],[Profit]]&lt;0,Sales[[#This Row],[Profit]],0)</f>
        <v>0</v>
      </c>
    </row>
    <row r="541" spans="1:14" x14ac:dyDescent="0.3">
      <c r="A541" t="s">
        <v>332</v>
      </c>
      <c r="B541" s="6">
        <v>199</v>
      </c>
      <c r="C541" s="6">
        <v>-1</v>
      </c>
      <c r="D541">
        <v>1</v>
      </c>
      <c r="E541" t="s">
        <v>23</v>
      </c>
      <c r="F541" t="s">
        <v>26</v>
      </c>
      <c r="G541" t="s">
        <v>19</v>
      </c>
      <c r="H541" s="3">
        <f>INDEX(Orders!$A$1:$G$501,MATCH($A541,Orders!$A$1:$A$501,0),MATCH(H$1,Orders!$A$1:$G$1,0))</f>
        <v>43345</v>
      </c>
      <c r="I541" s="3" t="str">
        <f>INDEX(Orders!$A$1:$G$501,MATCH($A541,Orders!$A$1:$A$501,0),MATCH(I$1,Orders!$A$1:$G$1,0))</f>
        <v>Kalyani</v>
      </c>
      <c r="J541" s="3" t="str">
        <f>INDEX(Orders!$A$1:$G$501,MATCH($A541,Orders!$A$1:$A$501,0),MATCH(J$1,Orders!$A$1:$G$1,0))</f>
        <v>Tamil Nadu</v>
      </c>
      <c r="K541" s="3" t="str">
        <f>INDEX(Orders!$A$1:$G$501,MATCH($A541,Orders!$A$1:$A$501,0),MATCH(K$1,Orders!$A$1:$G$1,0))</f>
        <v>Chennai</v>
      </c>
      <c r="L541" s="1" t="str">
        <f t="shared" si="8"/>
        <v>Sep</v>
      </c>
      <c r="M541" s="8">
        <f>IF(Sales[[#This Row],[Profit]]&gt;0,Sales[[#This Row],[Profit]],0)</f>
        <v>0</v>
      </c>
      <c r="N541" s="8">
        <f>IF(Sales[[#This Row],[Profit]]&lt;0,Sales[[#This Row],[Profit]],0)</f>
        <v>-1</v>
      </c>
    </row>
    <row r="542" spans="1:14" x14ac:dyDescent="0.3">
      <c r="A542" t="s">
        <v>288</v>
      </c>
      <c r="B542" s="6">
        <v>154</v>
      </c>
      <c r="C542" s="6">
        <v>22</v>
      </c>
      <c r="D542">
        <v>7</v>
      </c>
      <c r="E542" t="s">
        <v>23</v>
      </c>
      <c r="F542" t="s">
        <v>81</v>
      </c>
      <c r="G542" t="s">
        <v>10</v>
      </c>
      <c r="H542" s="3">
        <f>INDEX(Orders!$A$1:$G$501,MATCH($A542,Orders!$A$1:$A$501,0),MATCH(H$1,Orders!$A$1:$G$1,0))</f>
        <v>43329</v>
      </c>
      <c r="I542" s="3" t="str">
        <f>INDEX(Orders!$A$1:$G$501,MATCH($A542,Orders!$A$1:$A$501,0),MATCH(I$1,Orders!$A$1:$G$1,0))</f>
        <v>Shivam</v>
      </c>
      <c r="J542" s="3" t="str">
        <f>INDEX(Orders!$A$1:$G$501,MATCH($A542,Orders!$A$1:$A$501,0),MATCH(J$1,Orders!$A$1:$G$1,0))</f>
        <v>Uttar Pradesh</v>
      </c>
      <c r="K542" s="3" t="str">
        <f>INDEX(Orders!$A$1:$G$501,MATCH($A542,Orders!$A$1:$A$501,0),MATCH(K$1,Orders!$A$1:$G$1,0))</f>
        <v>Lucknow</v>
      </c>
      <c r="L542" s="1" t="str">
        <f t="shared" si="8"/>
        <v>Aug</v>
      </c>
      <c r="M542" s="8">
        <f>IF(Sales[[#This Row],[Profit]]&gt;0,Sales[[#This Row],[Profit]],0)</f>
        <v>22</v>
      </c>
      <c r="N542" s="8">
        <f>IF(Sales[[#This Row],[Profit]]&lt;0,Sales[[#This Row],[Profit]],0)</f>
        <v>0</v>
      </c>
    </row>
    <row r="543" spans="1:14" x14ac:dyDescent="0.3">
      <c r="A543" t="s">
        <v>334</v>
      </c>
      <c r="B543" s="6">
        <v>152</v>
      </c>
      <c r="C543" s="6">
        <v>23</v>
      </c>
      <c r="D543">
        <v>3</v>
      </c>
      <c r="E543" t="s">
        <v>12</v>
      </c>
      <c r="F543" t="s">
        <v>131</v>
      </c>
      <c r="G543" t="s">
        <v>10</v>
      </c>
      <c r="H543" s="3">
        <f>INDEX(Orders!$A$1:$G$501,MATCH($A543,Orders!$A$1:$A$501,0),MATCH(H$1,Orders!$A$1:$G$1,0))</f>
        <v>43113</v>
      </c>
      <c r="I543" s="3" t="str">
        <f>INDEX(Orders!$A$1:$G$501,MATCH($A543,Orders!$A$1:$A$501,0),MATCH(I$1,Orders!$A$1:$G$1,0))</f>
        <v>Mukund</v>
      </c>
      <c r="J543" s="3" t="str">
        <f>INDEX(Orders!$A$1:$G$501,MATCH($A543,Orders!$A$1:$A$501,0),MATCH(J$1,Orders!$A$1:$G$1,0))</f>
        <v>Maharashtra</v>
      </c>
      <c r="K543" s="3" t="str">
        <f>INDEX(Orders!$A$1:$G$501,MATCH($A543,Orders!$A$1:$A$501,0),MATCH(K$1,Orders!$A$1:$G$1,0))</f>
        <v>Pune</v>
      </c>
      <c r="L543" s="1" t="str">
        <f t="shared" si="8"/>
        <v>Jan</v>
      </c>
      <c r="M543" s="8">
        <f>IF(Sales[[#This Row],[Profit]]&gt;0,Sales[[#This Row],[Profit]],0)</f>
        <v>23</v>
      </c>
      <c r="N543" s="8">
        <f>IF(Sales[[#This Row],[Profit]]&lt;0,Sales[[#This Row],[Profit]],0)</f>
        <v>0</v>
      </c>
    </row>
    <row r="544" spans="1:14" x14ac:dyDescent="0.3">
      <c r="A544" t="s">
        <v>335</v>
      </c>
      <c r="B544" s="6">
        <v>152</v>
      </c>
      <c r="C544" s="6">
        <v>50</v>
      </c>
      <c r="D544">
        <v>6</v>
      </c>
      <c r="E544" t="s">
        <v>23</v>
      </c>
      <c r="F544" t="s">
        <v>57</v>
      </c>
      <c r="G544" t="s">
        <v>10</v>
      </c>
      <c r="H544" s="3">
        <f>INDEX(Orders!$A$1:$G$501,MATCH($A544,Orders!$A$1:$A$501,0),MATCH(H$1,Orders!$A$1:$G$1,0))</f>
        <v>43186</v>
      </c>
      <c r="I544" s="3" t="str">
        <f>INDEX(Orders!$A$1:$G$501,MATCH($A544,Orders!$A$1:$A$501,0),MATCH(I$1,Orders!$A$1:$G$1,0))</f>
        <v>Deepak</v>
      </c>
      <c r="J544" s="3" t="str">
        <f>INDEX(Orders!$A$1:$G$501,MATCH($A544,Orders!$A$1:$A$501,0),MATCH(J$1,Orders!$A$1:$G$1,0))</f>
        <v>Madhya Pradesh</v>
      </c>
      <c r="K544" s="3" t="str">
        <f>INDEX(Orders!$A$1:$G$501,MATCH($A544,Orders!$A$1:$A$501,0),MATCH(K$1,Orders!$A$1:$G$1,0))</f>
        <v>Bhopal</v>
      </c>
      <c r="L544" s="1" t="str">
        <f t="shared" si="8"/>
        <v>Mar</v>
      </c>
      <c r="M544" s="8">
        <f>IF(Sales[[#This Row],[Profit]]&gt;0,Sales[[#This Row],[Profit]],0)</f>
        <v>50</v>
      </c>
      <c r="N544" s="8">
        <f>IF(Sales[[#This Row],[Profit]]&lt;0,Sales[[#This Row],[Profit]],0)</f>
        <v>0</v>
      </c>
    </row>
    <row r="545" spans="1:14" x14ac:dyDescent="0.3">
      <c r="A545" t="s">
        <v>205</v>
      </c>
      <c r="B545" s="6">
        <v>122</v>
      </c>
      <c r="C545" s="6">
        <v>-21</v>
      </c>
      <c r="D545">
        <v>3</v>
      </c>
      <c r="E545" t="s">
        <v>12</v>
      </c>
      <c r="F545" t="s">
        <v>131</v>
      </c>
      <c r="G545" t="s">
        <v>28</v>
      </c>
      <c r="H545" s="3">
        <f>INDEX(Orders!$A$1:$G$501,MATCH($A545,Orders!$A$1:$A$501,0),MATCH(H$1,Orders!$A$1:$G$1,0))</f>
        <v>43378</v>
      </c>
      <c r="I545" s="3" t="str">
        <f>INDEX(Orders!$A$1:$G$501,MATCH($A545,Orders!$A$1:$A$501,0),MATCH(I$1,Orders!$A$1:$G$1,0))</f>
        <v>Sabah</v>
      </c>
      <c r="J545" s="3" t="str">
        <f>INDEX(Orders!$A$1:$G$501,MATCH($A545,Orders!$A$1:$A$501,0),MATCH(J$1,Orders!$A$1:$G$1,0))</f>
        <v>Maharashtra</v>
      </c>
      <c r="K545" s="3" t="str">
        <f>INDEX(Orders!$A$1:$G$501,MATCH($A545,Orders!$A$1:$A$501,0),MATCH(K$1,Orders!$A$1:$G$1,0))</f>
        <v>Mumbai</v>
      </c>
      <c r="L545" s="1" t="str">
        <f t="shared" si="8"/>
        <v>Oct</v>
      </c>
      <c r="M545" s="8">
        <f>IF(Sales[[#This Row],[Profit]]&gt;0,Sales[[#This Row],[Profit]],0)</f>
        <v>0</v>
      </c>
      <c r="N545" s="8">
        <f>IF(Sales[[#This Row],[Profit]]&lt;0,Sales[[#This Row],[Profit]],0)</f>
        <v>-21</v>
      </c>
    </row>
    <row r="546" spans="1:14" x14ac:dyDescent="0.3">
      <c r="A546" t="s">
        <v>234</v>
      </c>
      <c r="B546" s="6">
        <v>149</v>
      </c>
      <c r="C546" s="6">
        <v>48</v>
      </c>
      <c r="D546">
        <v>6</v>
      </c>
      <c r="E546" t="s">
        <v>23</v>
      </c>
      <c r="F546" t="s">
        <v>57</v>
      </c>
      <c r="G546" t="s">
        <v>10</v>
      </c>
      <c r="H546" s="3">
        <f>INDEX(Orders!$A$1:$G$501,MATCH($A546,Orders!$A$1:$A$501,0),MATCH(H$1,Orders!$A$1:$G$1,0))</f>
        <v>43323</v>
      </c>
      <c r="I546" s="3" t="str">
        <f>INDEX(Orders!$A$1:$G$501,MATCH($A546,Orders!$A$1:$A$501,0),MATCH(I$1,Orders!$A$1:$G$1,0))</f>
        <v>Shubham</v>
      </c>
      <c r="J546" s="3" t="str">
        <f>INDEX(Orders!$A$1:$G$501,MATCH($A546,Orders!$A$1:$A$501,0),MATCH(J$1,Orders!$A$1:$G$1,0))</f>
        <v>Maharashtra</v>
      </c>
      <c r="K546" s="3" t="str">
        <f>INDEX(Orders!$A$1:$G$501,MATCH($A546,Orders!$A$1:$A$501,0),MATCH(K$1,Orders!$A$1:$G$1,0))</f>
        <v>Pune</v>
      </c>
      <c r="L546" s="1" t="str">
        <f t="shared" si="8"/>
        <v>Aug</v>
      </c>
      <c r="M546" s="8">
        <f>IF(Sales[[#This Row],[Profit]]&gt;0,Sales[[#This Row],[Profit]],0)</f>
        <v>48</v>
      </c>
      <c r="N546" s="8">
        <f>IF(Sales[[#This Row],[Profit]]&lt;0,Sales[[#This Row],[Profit]],0)</f>
        <v>0</v>
      </c>
    </row>
    <row r="547" spans="1:14" x14ac:dyDescent="0.3">
      <c r="A547" t="s">
        <v>336</v>
      </c>
      <c r="B547" s="6">
        <v>149</v>
      </c>
      <c r="C547" s="6">
        <v>-87</v>
      </c>
      <c r="D547">
        <v>4</v>
      </c>
      <c r="E547" t="s">
        <v>23</v>
      </c>
      <c r="F547" t="s">
        <v>26</v>
      </c>
      <c r="G547" t="s">
        <v>10</v>
      </c>
      <c r="H547" s="3">
        <f>INDEX(Orders!$A$1:$G$501,MATCH($A547,Orders!$A$1:$A$501,0),MATCH(H$1,Orders!$A$1:$G$1,0))</f>
        <v>43212</v>
      </c>
      <c r="I547" s="3" t="str">
        <f>INDEX(Orders!$A$1:$G$501,MATCH($A547,Orders!$A$1:$A$501,0),MATCH(I$1,Orders!$A$1:$G$1,0))</f>
        <v>Atharv</v>
      </c>
      <c r="J547" s="3" t="str">
        <f>INDEX(Orders!$A$1:$G$501,MATCH($A547,Orders!$A$1:$A$501,0),MATCH(J$1,Orders!$A$1:$G$1,0))</f>
        <v>West Bengal</v>
      </c>
      <c r="K547" s="3" t="str">
        <f>INDEX(Orders!$A$1:$G$501,MATCH($A547,Orders!$A$1:$A$501,0),MATCH(K$1,Orders!$A$1:$G$1,0))</f>
        <v>Kolkata</v>
      </c>
      <c r="L547" s="1" t="str">
        <f t="shared" si="8"/>
        <v>Apr</v>
      </c>
      <c r="M547" s="8">
        <f>IF(Sales[[#This Row],[Profit]]&gt;0,Sales[[#This Row],[Profit]],0)</f>
        <v>0</v>
      </c>
      <c r="N547" s="8">
        <f>IF(Sales[[#This Row],[Profit]]&lt;0,Sales[[#This Row],[Profit]],0)</f>
        <v>-87</v>
      </c>
    </row>
    <row r="548" spans="1:14" x14ac:dyDescent="0.3">
      <c r="A548" t="s">
        <v>281</v>
      </c>
      <c r="B548" s="6">
        <v>197</v>
      </c>
      <c r="C548" s="6">
        <v>20</v>
      </c>
      <c r="D548">
        <v>4</v>
      </c>
      <c r="E548" t="s">
        <v>23</v>
      </c>
      <c r="F548" t="s">
        <v>32</v>
      </c>
      <c r="G548" t="s">
        <v>19</v>
      </c>
      <c r="H548" s="3">
        <f>INDEX(Orders!$A$1:$G$501,MATCH($A548,Orders!$A$1:$A$501,0),MATCH(H$1,Orders!$A$1:$G$1,0))</f>
        <v>43131</v>
      </c>
      <c r="I548" s="3" t="str">
        <f>INDEX(Orders!$A$1:$G$501,MATCH($A548,Orders!$A$1:$A$501,0),MATCH(I$1,Orders!$A$1:$G$1,0))</f>
        <v>Ginny</v>
      </c>
      <c r="J548" s="3" t="str">
        <f>INDEX(Orders!$A$1:$G$501,MATCH($A548,Orders!$A$1:$A$501,0),MATCH(J$1,Orders!$A$1:$G$1,0))</f>
        <v>Madhya Pradesh</v>
      </c>
      <c r="K548" s="3" t="str">
        <f>INDEX(Orders!$A$1:$G$501,MATCH($A548,Orders!$A$1:$A$501,0),MATCH(K$1,Orders!$A$1:$G$1,0))</f>
        <v>Indore</v>
      </c>
      <c r="L548" s="1" t="str">
        <f t="shared" si="8"/>
        <v>Jan</v>
      </c>
      <c r="M548" s="8">
        <f>IF(Sales[[#This Row],[Profit]]&gt;0,Sales[[#This Row],[Profit]],0)</f>
        <v>20</v>
      </c>
      <c r="N548" s="8">
        <f>IF(Sales[[#This Row],[Profit]]&lt;0,Sales[[#This Row],[Profit]],0)</f>
        <v>0</v>
      </c>
    </row>
    <row r="549" spans="1:14" x14ac:dyDescent="0.3">
      <c r="A549" t="s">
        <v>66</v>
      </c>
      <c r="B549" s="6">
        <v>76</v>
      </c>
      <c r="C549" s="6">
        <v>-54</v>
      </c>
      <c r="D549">
        <v>3</v>
      </c>
      <c r="E549" t="s">
        <v>8</v>
      </c>
      <c r="F549" t="s">
        <v>9</v>
      </c>
      <c r="G549" t="s">
        <v>10</v>
      </c>
      <c r="H549" s="3">
        <f>INDEX(Orders!$A$1:$G$501,MATCH($A549,Orders!$A$1:$A$501,0),MATCH(H$1,Orders!$A$1:$G$1,0))</f>
        <v>43299</v>
      </c>
      <c r="I549" s="3" t="str">
        <f>INDEX(Orders!$A$1:$G$501,MATCH($A549,Orders!$A$1:$A$501,0),MATCH(I$1,Orders!$A$1:$G$1,0))</f>
        <v>Wale</v>
      </c>
      <c r="J549" s="3" t="str">
        <f>INDEX(Orders!$A$1:$G$501,MATCH($A549,Orders!$A$1:$A$501,0),MATCH(J$1,Orders!$A$1:$G$1,0))</f>
        <v>Maharashtra</v>
      </c>
      <c r="K549" s="3" t="str">
        <f>INDEX(Orders!$A$1:$G$501,MATCH($A549,Orders!$A$1:$A$501,0),MATCH(K$1,Orders!$A$1:$G$1,0))</f>
        <v>Mumbai</v>
      </c>
      <c r="L549" s="1" t="str">
        <f t="shared" si="8"/>
        <v>Jul</v>
      </c>
      <c r="M549" s="8">
        <f>IF(Sales[[#This Row],[Profit]]&gt;0,Sales[[#This Row],[Profit]],0)</f>
        <v>0</v>
      </c>
      <c r="N549" s="8">
        <f>IF(Sales[[#This Row],[Profit]]&lt;0,Sales[[#This Row],[Profit]],0)</f>
        <v>-54</v>
      </c>
    </row>
    <row r="550" spans="1:14" x14ac:dyDescent="0.3">
      <c r="A550" t="s">
        <v>262</v>
      </c>
      <c r="B550" s="6">
        <v>221</v>
      </c>
      <c r="C550" s="6">
        <v>-15</v>
      </c>
      <c r="D550">
        <v>2</v>
      </c>
      <c r="E550" t="s">
        <v>8</v>
      </c>
      <c r="F550" t="s">
        <v>9</v>
      </c>
      <c r="G550" t="s">
        <v>10</v>
      </c>
      <c r="H550" s="3">
        <f>INDEX(Orders!$A$1:$G$501,MATCH($A550,Orders!$A$1:$A$501,0),MATCH(H$1,Orders!$A$1:$G$1,0))</f>
        <v>43326</v>
      </c>
      <c r="I550" s="3" t="str">
        <f>INDEX(Orders!$A$1:$G$501,MATCH($A550,Orders!$A$1:$A$501,0),MATCH(I$1,Orders!$A$1:$G$1,0))</f>
        <v>Nishant</v>
      </c>
      <c r="J550" s="3" t="str">
        <f>INDEX(Orders!$A$1:$G$501,MATCH($A550,Orders!$A$1:$A$501,0),MATCH(J$1,Orders!$A$1:$G$1,0))</f>
        <v>Maharashtra</v>
      </c>
      <c r="K550" s="3" t="str">
        <f>INDEX(Orders!$A$1:$G$501,MATCH($A550,Orders!$A$1:$A$501,0),MATCH(K$1,Orders!$A$1:$G$1,0))</f>
        <v>Mumbai</v>
      </c>
      <c r="L550" s="1" t="str">
        <f t="shared" si="8"/>
        <v>Aug</v>
      </c>
      <c r="M550" s="8">
        <f>IF(Sales[[#This Row],[Profit]]&gt;0,Sales[[#This Row],[Profit]],0)</f>
        <v>0</v>
      </c>
      <c r="N550" s="8">
        <f>IF(Sales[[#This Row],[Profit]]&lt;0,Sales[[#This Row],[Profit]],0)</f>
        <v>-15</v>
      </c>
    </row>
    <row r="551" spans="1:14" x14ac:dyDescent="0.3">
      <c r="A551" t="s">
        <v>230</v>
      </c>
      <c r="B551" s="6">
        <v>79</v>
      </c>
      <c r="C551" s="6">
        <v>32</v>
      </c>
      <c r="D551">
        <v>3</v>
      </c>
      <c r="E551" t="s">
        <v>23</v>
      </c>
      <c r="F551" t="s">
        <v>26</v>
      </c>
      <c r="G551" t="s">
        <v>82</v>
      </c>
      <c r="H551" s="3">
        <f>INDEX(Orders!$A$1:$G$501,MATCH($A551,Orders!$A$1:$A$501,0),MATCH(H$1,Orders!$A$1:$G$1,0))</f>
        <v>43254</v>
      </c>
      <c r="I551" s="3" t="str">
        <f>INDEX(Orders!$A$1:$G$501,MATCH($A551,Orders!$A$1:$A$501,0),MATCH(I$1,Orders!$A$1:$G$1,0))</f>
        <v>Paridhi</v>
      </c>
      <c r="J551" s="3" t="str">
        <f>INDEX(Orders!$A$1:$G$501,MATCH($A551,Orders!$A$1:$A$501,0),MATCH(J$1,Orders!$A$1:$G$1,0))</f>
        <v>Rajasthan</v>
      </c>
      <c r="K551" s="3" t="str">
        <f>INDEX(Orders!$A$1:$G$501,MATCH($A551,Orders!$A$1:$A$501,0),MATCH(K$1,Orders!$A$1:$G$1,0))</f>
        <v>Jaipur</v>
      </c>
      <c r="L551" s="1" t="str">
        <f t="shared" si="8"/>
        <v>Jun</v>
      </c>
      <c r="M551" s="8">
        <f>IF(Sales[[#This Row],[Profit]]&gt;0,Sales[[#This Row],[Profit]],0)</f>
        <v>32</v>
      </c>
      <c r="N551" s="8">
        <f>IF(Sales[[#This Row],[Profit]]&lt;0,Sales[[#This Row],[Profit]],0)</f>
        <v>0</v>
      </c>
    </row>
    <row r="552" spans="1:14" x14ac:dyDescent="0.3">
      <c r="A552" t="s">
        <v>337</v>
      </c>
      <c r="B552" s="6">
        <v>45</v>
      </c>
      <c r="C552" s="6">
        <v>12</v>
      </c>
      <c r="D552">
        <v>7</v>
      </c>
      <c r="E552" t="s">
        <v>23</v>
      </c>
      <c r="F552" t="s">
        <v>30</v>
      </c>
      <c r="G552" t="s">
        <v>28</v>
      </c>
      <c r="H552" s="3">
        <f>INDEX(Orders!$A$1:$G$501,MATCH($A552,Orders!$A$1:$A$501,0),MATCH(H$1,Orders!$A$1:$G$1,0))</f>
        <v>43110</v>
      </c>
      <c r="I552" s="3" t="str">
        <f>INDEX(Orders!$A$1:$G$501,MATCH($A552,Orders!$A$1:$A$501,0),MATCH(I$1,Orders!$A$1:$G$1,0))</f>
        <v>Ishit</v>
      </c>
      <c r="J552" s="3" t="str">
        <f>INDEX(Orders!$A$1:$G$501,MATCH($A552,Orders!$A$1:$A$501,0),MATCH(J$1,Orders!$A$1:$G$1,0))</f>
        <v>Maharashtra</v>
      </c>
      <c r="K552" s="3" t="str">
        <f>INDEX(Orders!$A$1:$G$501,MATCH($A552,Orders!$A$1:$A$501,0),MATCH(K$1,Orders!$A$1:$G$1,0))</f>
        <v>Pune</v>
      </c>
      <c r="L552" s="1" t="str">
        <f t="shared" si="8"/>
        <v>Jan</v>
      </c>
      <c r="M552" s="8">
        <f>IF(Sales[[#This Row],[Profit]]&gt;0,Sales[[#This Row],[Profit]],0)</f>
        <v>12</v>
      </c>
      <c r="N552" s="8">
        <f>IF(Sales[[#This Row],[Profit]]&lt;0,Sales[[#This Row],[Profit]],0)</f>
        <v>0</v>
      </c>
    </row>
    <row r="553" spans="1:14" x14ac:dyDescent="0.3">
      <c r="A553" t="s">
        <v>221</v>
      </c>
      <c r="B553" s="6">
        <v>149</v>
      </c>
      <c r="C553" s="6">
        <v>-1</v>
      </c>
      <c r="D553">
        <v>1</v>
      </c>
      <c r="E553" t="s">
        <v>23</v>
      </c>
      <c r="F553" t="s">
        <v>26</v>
      </c>
      <c r="G553" t="s">
        <v>10</v>
      </c>
      <c r="H553" s="3">
        <f>INDEX(Orders!$A$1:$G$501,MATCH($A553,Orders!$A$1:$A$501,0),MATCH(H$1,Orders!$A$1:$G$1,0))</f>
        <v>43248</v>
      </c>
      <c r="I553" s="3" t="str">
        <f>INDEX(Orders!$A$1:$G$501,MATCH($A553,Orders!$A$1:$A$501,0),MATCH(I$1,Orders!$A$1:$G$1,0))</f>
        <v>Arsheen</v>
      </c>
      <c r="J553" s="3" t="str">
        <f>INDEX(Orders!$A$1:$G$501,MATCH($A553,Orders!$A$1:$A$501,0),MATCH(J$1,Orders!$A$1:$G$1,0))</f>
        <v>Gujarat</v>
      </c>
      <c r="K553" s="3" t="str">
        <f>INDEX(Orders!$A$1:$G$501,MATCH($A553,Orders!$A$1:$A$501,0),MATCH(K$1,Orders!$A$1:$G$1,0))</f>
        <v>Ahmedabad</v>
      </c>
      <c r="L553" s="1" t="str">
        <f t="shared" si="8"/>
        <v>May</v>
      </c>
      <c r="M553" s="8">
        <f>IF(Sales[[#This Row],[Profit]]&gt;0,Sales[[#This Row],[Profit]],0)</f>
        <v>0</v>
      </c>
      <c r="N553" s="8">
        <f>IF(Sales[[#This Row],[Profit]]&lt;0,Sales[[#This Row],[Profit]],0)</f>
        <v>-1</v>
      </c>
    </row>
    <row r="554" spans="1:14" x14ac:dyDescent="0.3">
      <c r="A554" t="s">
        <v>301</v>
      </c>
      <c r="B554" s="6">
        <v>80</v>
      </c>
      <c r="C554" s="6">
        <v>22</v>
      </c>
      <c r="D554">
        <v>3</v>
      </c>
      <c r="E554" t="s">
        <v>23</v>
      </c>
      <c r="F554" t="s">
        <v>57</v>
      </c>
      <c r="G554" t="s">
        <v>82</v>
      </c>
      <c r="H554" s="3">
        <f>INDEX(Orders!$A$1:$G$501,MATCH($A554,Orders!$A$1:$A$501,0),MATCH(H$1,Orders!$A$1:$G$1,0))</f>
        <v>43314</v>
      </c>
      <c r="I554" s="3" t="str">
        <f>INDEX(Orders!$A$1:$G$501,MATCH($A554,Orders!$A$1:$A$501,0),MATCH(I$1,Orders!$A$1:$G$1,0))</f>
        <v>Harsh</v>
      </c>
      <c r="J554" s="3" t="str">
        <f>INDEX(Orders!$A$1:$G$501,MATCH($A554,Orders!$A$1:$A$501,0),MATCH(J$1,Orders!$A$1:$G$1,0))</f>
        <v>Delhi</v>
      </c>
      <c r="K554" s="3" t="str">
        <f>INDEX(Orders!$A$1:$G$501,MATCH($A554,Orders!$A$1:$A$501,0),MATCH(K$1,Orders!$A$1:$G$1,0))</f>
        <v>Delhi</v>
      </c>
      <c r="L554" s="1" t="str">
        <f t="shared" si="8"/>
        <v>Aug</v>
      </c>
      <c r="M554" s="8">
        <f>IF(Sales[[#This Row],[Profit]]&gt;0,Sales[[#This Row],[Profit]],0)</f>
        <v>22</v>
      </c>
      <c r="N554" s="8">
        <f>IF(Sales[[#This Row],[Profit]]&lt;0,Sales[[#This Row],[Profit]],0)</f>
        <v>0</v>
      </c>
    </row>
    <row r="555" spans="1:14" x14ac:dyDescent="0.3">
      <c r="A555" t="s">
        <v>256</v>
      </c>
      <c r="B555" s="6">
        <v>195</v>
      </c>
      <c r="C555" s="6">
        <v>12</v>
      </c>
      <c r="D555">
        <v>9</v>
      </c>
      <c r="E555" t="s">
        <v>23</v>
      </c>
      <c r="F555" t="s">
        <v>142</v>
      </c>
      <c r="G555" t="s">
        <v>19</v>
      </c>
      <c r="H555" s="3">
        <f>INDEX(Orders!$A$1:$G$501,MATCH($A555,Orders!$A$1:$A$501,0),MATCH(H$1,Orders!$A$1:$G$1,0))</f>
        <v>43375</v>
      </c>
      <c r="I555" s="3" t="str">
        <f>INDEX(Orders!$A$1:$G$501,MATCH($A555,Orders!$A$1:$A$501,0),MATCH(I$1,Orders!$A$1:$G$1,0))</f>
        <v>Komal</v>
      </c>
      <c r="J555" s="3" t="str">
        <f>INDEX(Orders!$A$1:$G$501,MATCH($A555,Orders!$A$1:$A$501,0),MATCH(J$1,Orders!$A$1:$G$1,0))</f>
        <v>Uttar Pradesh</v>
      </c>
      <c r="K555" s="3" t="str">
        <f>INDEX(Orders!$A$1:$G$501,MATCH($A555,Orders!$A$1:$A$501,0),MATCH(K$1,Orders!$A$1:$G$1,0))</f>
        <v>Lucknow</v>
      </c>
      <c r="L555" s="1" t="str">
        <f t="shared" si="8"/>
        <v>Oct</v>
      </c>
      <c r="M555" s="8">
        <f>IF(Sales[[#This Row],[Profit]]&gt;0,Sales[[#This Row],[Profit]],0)</f>
        <v>12</v>
      </c>
      <c r="N555" s="8">
        <f>IF(Sales[[#This Row],[Profit]]&lt;0,Sales[[#This Row],[Profit]],0)</f>
        <v>0</v>
      </c>
    </row>
    <row r="556" spans="1:14" x14ac:dyDescent="0.3">
      <c r="A556" t="s">
        <v>54</v>
      </c>
      <c r="B556" s="6">
        <v>19</v>
      </c>
      <c r="C556" s="6">
        <v>0</v>
      </c>
      <c r="D556">
        <v>3</v>
      </c>
      <c r="E556" t="s">
        <v>23</v>
      </c>
      <c r="F556" t="s">
        <v>43</v>
      </c>
      <c r="G556" t="s">
        <v>28</v>
      </c>
      <c r="H556" s="3">
        <f>INDEX(Orders!$A$1:$G$501,MATCH($A556,Orders!$A$1:$A$501,0),MATCH(H$1,Orders!$A$1:$G$1,0))</f>
        <v>43330</v>
      </c>
      <c r="I556" s="3" t="str">
        <f>INDEX(Orders!$A$1:$G$501,MATCH($A556,Orders!$A$1:$A$501,0),MATCH(I$1,Orders!$A$1:$G$1,0))</f>
        <v>Akshay</v>
      </c>
      <c r="J556" s="3" t="str">
        <f>INDEX(Orders!$A$1:$G$501,MATCH($A556,Orders!$A$1:$A$501,0),MATCH(J$1,Orders!$A$1:$G$1,0))</f>
        <v>Bihar</v>
      </c>
      <c r="K556" s="3" t="str">
        <f>INDEX(Orders!$A$1:$G$501,MATCH($A556,Orders!$A$1:$A$501,0),MATCH(K$1,Orders!$A$1:$G$1,0))</f>
        <v>Patna</v>
      </c>
      <c r="L556" s="1" t="str">
        <f t="shared" si="8"/>
        <v>Aug</v>
      </c>
      <c r="M556" s="8">
        <f>IF(Sales[[#This Row],[Profit]]&gt;0,Sales[[#This Row],[Profit]],0)</f>
        <v>0</v>
      </c>
      <c r="N556" s="8">
        <f>IF(Sales[[#This Row],[Profit]]&lt;0,Sales[[#This Row],[Profit]],0)</f>
        <v>0</v>
      </c>
    </row>
    <row r="557" spans="1:14" x14ac:dyDescent="0.3">
      <c r="A557" t="s">
        <v>132</v>
      </c>
      <c r="B557" s="6">
        <v>81</v>
      </c>
      <c r="C557" s="6">
        <v>41</v>
      </c>
      <c r="D557">
        <v>3</v>
      </c>
      <c r="E557" t="s">
        <v>23</v>
      </c>
      <c r="F557" t="s">
        <v>57</v>
      </c>
      <c r="G557" t="s">
        <v>82</v>
      </c>
      <c r="H557" s="3">
        <f>INDEX(Orders!$A$1:$G$501,MATCH($A557,Orders!$A$1:$A$501,0),MATCH(H$1,Orders!$A$1:$G$1,0))</f>
        <v>43114</v>
      </c>
      <c r="I557" s="3" t="str">
        <f>INDEX(Orders!$A$1:$G$501,MATCH($A557,Orders!$A$1:$A$501,0),MATCH(I$1,Orders!$A$1:$G$1,0))</f>
        <v>Krutika</v>
      </c>
      <c r="J557" s="3" t="str">
        <f>INDEX(Orders!$A$1:$G$501,MATCH($A557,Orders!$A$1:$A$501,0),MATCH(J$1,Orders!$A$1:$G$1,0))</f>
        <v>Andhra Pradesh</v>
      </c>
      <c r="K557" s="3" t="str">
        <f>INDEX(Orders!$A$1:$G$501,MATCH($A557,Orders!$A$1:$A$501,0),MATCH(K$1,Orders!$A$1:$G$1,0))</f>
        <v>Hyderabad</v>
      </c>
      <c r="L557" s="1" t="str">
        <f t="shared" si="8"/>
        <v>Jan</v>
      </c>
      <c r="M557" s="8">
        <f>IF(Sales[[#This Row],[Profit]]&gt;0,Sales[[#This Row],[Profit]],0)</f>
        <v>41</v>
      </c>
      <c r="N557" s="8">
        <f>IF(Sales[[#This Row],[Profit]]&lt;0,Sales[[#This Row],[Profit]],0)</f>
        <v>0</v>
      </c>
    </row>
    <row r="558" spans="1:14" x14ac:dyDescent="0.3">
      <c r="A558" t="s">
        <v>338</v>
      </c>
      <c r="B558" s="6">
        <v>83</v>
      </c>
      <c r="C558" s="6">
        <v>34</v>
      </c>
      <c r="D558">
        <v>5</v>
      </c>
      <c r="E558" t="s">
        <v>23</v>
      </c>
      <c r="F558" t="s">
        <v>142</v>
      </c>
      <c r="G558" t="s">
        <v>82</v>
      </c>
      <c r="H558" s="3">
        <f>INDEX(Orders!$A$1:$G$501,MATCH($A558,Orders!$A$1:$A$501,0),MATCH(H$1,Orders!$A$1:$G$1,0))</f>
        <v>43156</v>
      </c>
      <c r="I558" s="3" t="str">
        <f>INDEX(Orders!$A$1:$G$501,MATCH($A558,Orders!$A$1:$A$501,0),MATCH(I$1,Orders!$A$1:$G$1,0))</f>
        <v>Hemant</v>
      </c>
      <c r="J558" s="3" t="str">
        <f>INDEX(Orders!$A$1:$G$501,MATCH($A558,Orders!$A$1:$A$501,0),MATCH(J$1,Orders!$A$1:$G$1,0))</f>
        <v xml:space="preserve">Kerala </v>
      </c>
      <c r="K558" s="3" t="str">
        <f>INDEX(Orders!$A$1:$G$501,MATCH($A558,Orders!$A$1:$A$501,0),MATCH(K$1,Orders!$A$1:$G$1,0))</f>
        <v>Thiruvananthapuram</v>
      </c>
      <c r="L558" s="1" t="str">
        <f t="shared" si="8"/>
        <v>Feb</v>
      </c>
      <c r="M558" s="8">
        <f>IF(Sales[[#This Row],[Profit]]&gt;0,Sales[[#This Row],[Profit]],0)</f>
        <v>34</v>
      </c>
      <c r="N558" s="8">
        <f>IF(Sales[[#This Row],[Profit]]&lt;0,Sales[[#This Row],[Profit]],0)</f>
        <v>0</v>
      </c>
    </row>
    <row r="559" spans="1:14" x14ac:dyDescent="0.3">
      <c r="A559" t="s">
        <v>49</v>
      </c>
      <c r="B559" s="6">
        <v>149</v>
      </c>
      <c r="C559" s="6">
        <v>17</v>
      </c>
      <c r="D559">
        <v>4</v>
      </c>
      <c r="E559" t="s">
        <v>12</v>
      </c>
      <c r="F559" t="s">
        <v>131</v>
      </c>
      <c r="G559" t="s">
        <v>10</v>
      </c>
      <c r="H559" s="3">
        <f>INDEX(Orders!$A$1:$G$501,MATCH($A559,Orders!$A$1:$A$501,0),MATCH(H$1,Orders!$A$1:$G$1,0))</f>
        <v>43283</v>
      </c>
      <c r="I559" s="3" t="str">
        <f>INDEX(Orders!$A$1:$G$501,MATCH($A559,Orders!$A$1:$A$501,0),MATCH(I$1,Orders!$A$1:$G$1,0))</f>
        <v>Patil</v>
      </c>
      <c r="J559" s="3" t="str">
        <f>INDEX(Orders!$A$1:$G$501,MATCH($A559,Orders!$A$1:$A$501,0),MATCH(J$1,Orders!$A$1:$G$1,0))</f>
        <v>Delhi</v>
      </c>
      <c r="K559" s="3" t="str">
        <f>INDEX(Orders!$A$1:$G$501,MATCH($A559,Orders!$A$1:$A$501,0),MATCH(K$1,Orders!$A$1:$G$1,0))</f>
        <v>Delhi</v>
      </c>
      <c r="L559" s="1" t="str">
        <f t="shared" si="8"/>
        <v>Jul</v>
      </c>
      <c r="M559" s="8">
        <f>IF(Sales[[#This Row],[Profit]]&gt;0,Sales[[#This Row],[Profit]],0)</f>
        <v>17</v>
      </c>
      <c r="N559" s="8">
        <f>IF(Sales[[#This Row],[Profit]]&lt;0,Sales[[#This Row],[Profit]],0)</f>
        <v>0</v>
      </c>
    </row>
    <row r="560" spans="1:14" x14ac:dyDescent="0.3">
      <c r="A560" t="s">
        <v>339</v>
      </c>
      <c r="B560" s="6">
        <v>193</v>
      </c>
      <c r="C560" s="6">
        <v>46</v>
      </c>
      <c r="D560">
        <v>1</v>
      </c>
      <c r="E560" t="s">
        <v>8</v>
      </c>
      <c r="F560" t="s">
        <v>18</v>
      </c>
      <c r="G560" t="s">
        <v>19</v>
      </c>
      <c r="H560" s="3">
        <f>INDEX(Orders!$A$1:$G$501,MATCH($A560,Orders!$A$1:$A$501,0),MATCH(H$1,Orders!$A$1:$G$1,0))</f>
        <v>43210</v>
      </c>
      <c r="I560" s="3" t="str">
        <f>INDEX(Orders!$A$1:$G$501,MATCH($A560,Orders!$A$1:$A$501,0),MATCH(I$1,Orders!$A$1:$G$1,0))</f>
        <v>Sarita</v>
      </c>
      <c r="J560" s="3" t="str">
        <f>INDEX(Orders!$A$1:$G$501,MATCH($A560,Orders!$A$1:$A$501,0),MATCH(J$1,Orders!$A$1:$G$1,0))</f>
        <v>Maharashtra</v>
      </c>
      <c r="K560" s="3" t="str">
        <f>INDEX(Orders!$A$1:$G$501,MATCH($A560,Orders!$A$1:$A$501,0),MATCH(K$1,Orders!$A$1:$G$1,0))</f>
        <v>Pune</v>
      </c>
      <c r="L560" s="1" t="str">
        <f t="shared" si="8"/>
        <v>Apr</v>
      </c>
      <c r="M560" s="8">
        <f>IF(Sales[[#This Row],[Profit]]&gt;0,Sales[[#This Row],[Profit]],0)</f>
        <v>46</v>
      </c>
      <c r="N560" s="8">
        <f>IF(Sales[[#This Row],[Profit]]&lt;0,Sales[[#This Row],[Profit]],0)</f>
        <v>0</v>
      </c>
    </row>
    <row r="561" spans="1:14" x14ac:dyDescent="0.3">
      <c r="A561" t="s">
        <v>88</v>
      </c>
      <c r="B561" s="6">
        <v>85</v>
      </c>
      <c r="C561" s="6">
        <v>24</v>
      </c>
      <c r="D561">
        <v>10</v>
      </c>
      <c r="E561" t="s">
        <v>23</v>
      </c>
      <c r="F561" t="s">
        <v>30</v>
      </c>
      <c r="G561" t="s">
        <v>82</v>
      </c>
      <c r="H561" s="3">
        <f>INDEX(Orders!$A$1:$G$501,MATCH($A561,Orders!$A$1:$A$501,0),MATCH(H$1,Orders!$A$1:$G$1,0))</f>
        <v>43284</v>
      </c>
      <c r="I561" s="3" t="str">
        <f>INDEX(Orders!$A$1:$G$501,MATCH($A561,Orders!$A$1:$A$501,0),MATCH(I$1,Orders!$A$1:$G$1,0))</f>
        <v>Parishi</v>
      </c>
      <c r="J561" s="3" t="str">
        <f>INDEX(Orders!$A$1:$G$501,MATCH($A561,Orders!$A$1:$A$501,0),MATCH(J$1,Orders!$A$1:$G$1,0))</f>
        <v>West Bengal</v>
      </c>
      <c r="K561" s="3" t="str">
        <f>INDEX(Orders!$A$1:$G$501,MATCH($A561,Orders!$A$1:$A$501,0),MATCH(K$1,Orders!$A$1:$G$1,0))</f>
        <v>Kolkata</v>
      </c>
      <c r="L561" s="1" t="str">
        <f t="shared" si="8"/>
        <v>Jul</v>
      </c>
      <c r="M561" s="8">
        <f>IF(Sales[[#This Row],[Profit]]&gt;0,Sales[[#This Row],[Profit]],0)</f>
        <v>24</v>
      </c>
      <c r="N561" s="8">
        <f>IF(Sales[[#This Row],[Profit]]&lt;0,Sales[[#This Row],[Profit]],0)</f>
        <v>0</v>
      </c>
    </row>
    <row r="562" spans="1:14" x14ac:dyDescent="0.3">
      <c r="A562" t="s">
        <v>221</v>
      </c>
      <c r="B562" s="6">
        <v>44</v>
      </c>
      <c r="C562" s="6">
        <v>-17</v>
      </c>
      <c r="D562">
        <v>5</v>
      </c>
      <c r="E562" t="s">
        <v>23</v>
      </c>
      <c r="F562" t="s">
        <v>26</v>
      </c>
      <c r="G562" t="s">
        <v>28</v>
      </c>
      <c r="H562" s="3">
        <f>INDEX(Orders!$A$1:$G$501,MATCH($A562,Orders!$A$1:$A$501,0),MATCH(H$1,Orders!$A$1:$G$1,0))</f>
        <v>43248</v>
      </c>
      <c r="I562" s="3" t="str">
        <f>INDEX(Orders!$A$1:$G$501,MATCH($A562,Orders!$A$1:$A$501,0),MATCH(I$1,Orders!$A$1:$G$1,0))</f>
        <v>Arsheen</v>
      </c>
      <c r="J562" s="3" t="str">
        <f>INDEX(Orders!$A$1:$G$501,MATCH($A562,Orders!$A$1:$A$501,0),MATCH(J$1,Orders!$A$1:$G$1,0))</f>
        <v>Gujarat</v>
      </c>
      <c r="K562" s="3" t="str">
        <f>INDEX(Orders!$A$1:$G$501,MATCH($A562,Orders!$A$1:$A$501,0),MATCH(K$1,Orders!$A$1:$G$1,0))</f>
        <v>Ahmedabad</v>
      </c>
      <c r="L562" s="1" t="str">
        <f t="shared" si="8"/>
        <v>May</v>
      </c>
      <c r="M562" s="8">
        <f>IF(Sales[[#This Row],[Profit]]&gt;0,Sales[[#This Row],[Profit]],0)</f>
        <v>0</v>
      </c>
      <c r="N562" s="8">
        <f>IF(Sales[[#This Row],[Profit]]&lt;0,Sales[[#This Row],[Profit]],0)</f>
        <v>-17</v>
      </c>
    </row>
    <row r="563" spans="1:14" x14ac:dyDescent="0.3">
      <c r="A563" t="s">
        <v>340</v>
      </c>
      <c r="B563" s="6">
        <v>149</v>
      </c>
      <c r="C563" s="6">
        <v>-40</v>
      </c>
      <c r="D563">
        <v>2</v>
      </c>
      <c r="E563" t="s">
        <v>8</v>
      </c>
      <c r="F563" t="s">
        <v>21</v>
      </c>
      <c r="G563" t="s">
        <v>10</v>
      </c>
      <c r="H563" s="3">
        <f>INDEX(Orders!$A$1:$G$501,MATCH($A563,Orders!$A$1:$A$501,0),MATCH(H$1,Orders!$A$1:$G$1,0))</f>
        <v>43297</v>
      </c>
      <c r="I563" s="3" t="str">
        <f>INDEX(Orders!$A$1:$G$501,MATCH($A563,Orders!$A$1:$A$501,0),MATCH(I$1,Orders!$A$1:$G$1,0))</f>
        <v>Anchal</v>
      </c>
      <c r="J563" s="3" t="str">
        <f>INDEX(Orders!$A$1:$G$501,MATCH($A563,Orders!$A$1:$A$501,0),MATCH(J$1,Orders!$A$1:$G$1,0))</f>
        <v>Haryana</v>
      </c>
      <c r="K563" s="3" t="str">
        <f>INDEX(Orders!$A$1:$G$501,MATCH($A563,Orders!$A$1:$A$501,0),MATCH(K$1,Orders!$A$1:$G$1,0))</f>
        <v>Chandigarh</v>
      </c>
      <c r="L563" s="1" t="str">
        <f t="shared" si="8"/>
        <v>Jul</v>
      </c>
      <c r="M563" s="8">
        <f>IF(Sales[[#This Row],[Profit]]&gt;0,Sales[[#This Row],[Profit]],0)</f>
        <v>0</v>
      </c>
      <c r="N563" s="8">
        <f>IF(Sales[[#This Row],[Profit]]&lt;0,Sales[[#This Row],[Profit]],0)</f>
        <v>-40</v>
      </c>
    </row>
    <row r="564" spans="1:14" x14ac:dyDescent="0.3">
      <c r="A564" t="s">
        <v>341</v>
      </c>
      <c r="B564" s="6">
        <v>26</v>
      </c>
      <c r="C564" s="6">
        <v>0</v>
      </c>
      <c r="D564">
        <v>2</v>
      </c>
      <c r="E564" t="s">
        <v>23</v>
      </c>
      <c r="F564" t="s">
        <v>32</v>
      </c>
      <c r="G564" t="s">
        <v>10</v>
      </c>
      <c r="H564" s="3">
        <f>INDEX(Orders!$A$1:$G$501,MATCH($A564,Orders!$A$1:$A$501,0),MATCH(H$1,Orders!$A$1:$G$1,0))</f>
        <v>43340</v>
      </c>
      <c r="I564" s="3" t="str">
        <f>INDEX(Orders!$A$1:$G$501,MATCH($A564,Orders!$A$1:$A$501,0),MATCH(I$1,Orders!$A$1:$G$1,0))</f>
        <v>Sanjova</v>
      </c>
      <c r="J564" s="3" t="str">
        <f>INDEX(Orders!$A$1:$G$501,MATCH($A564,Orders!$A$1:$A$501,0),MATCH(J$1,Orders!$A$1:$G$1,0))</f>
        <v>Maharashtra</v>
      </c>
      <c r="K564" s="3" t="str">
        <f>INDEX(Orders!$A$1:$G$501,MATCH($A564,Orders!$A$1:$A$501,0),MATCH(K$1,Orders!$A$1:$G$1,0))</f>
        <v>Pune</v>
      </c>
      <c r="L564" s="1" t="str">
        <f t="shared" si="8"/>
        <v>Aug</v>
      </c>
      <c r="M564" s="8">
        <f>IF(Sales[[#This Row],[Profit]]&gt;0,Sales[[#This Row],[Profit]],0)</f>
        <v>0</v>
      </c>
      <c r="N564" s="8">
        <f>IF(Sales[[#This Row],[Profit]]&lt;0,Sales[[#This Row],[Profit]],0)</f>
        <v>0</v>
      </c>
    </row>
    <row r="565" spans="1:14" x14ac:dyDescent="0.3">
      <c r="A565" t="s">
        <v>258</v>
      </c>
      <c r="B565" s="6">
        <v>86</v>
      </c>
      <c r="C565" s="6">
        <v>0</v>
      </c>
      <c r="D565">
        <v>4</v>
      </c>
      <c r="E565" t="s">
        <v>23</v>
      </c>
      <c r="F565" t="s">
        <v>81</v>
      </c>
      <c r="G565" t="s">
        <v>82</v>
      </c>
      <c r="H565" s="3">
        <f>INDEX(Orders!$A$1:$G$501,MATCH($A565,Orders!$A$1:$A$501,0),MATCH(H$1,Orders!$A$1:$G$1,0))</f>
        <v>43105</v>
      </c>
      <c r="I565" s="3" t="str">
        <f>INDEX(Orders!$A$1:$G$501,MATCH($A565,Orders!$A$1:$A$501,0),MATCH(I$1,Orders!$A$1:$G$1,0))</f>
        <v>Yaanvi</v>
      </c>
      <c r="J565" s="3" t="str">
        <f>INDEX(Orders!$A$1:$G$501,MATCH($A565,Orders!$A$1:$A$501,0),MATCH(J$1,Orders!$A$1:$G$1,0))</f>
        <v>Madhya Pradesh</v>
      </c>
      <c r="K565" s="3" t="str">
        <f>INDEX(Orders!$A$1:$G$501,MATCH($A565,Orders!$A$1:$A$501,0),MATCH(K$1,Orders!$A$1:$G$1,0))</f>
        <v>Indore</v>
      </c>
      <c r="L565" s="1" t="str">
        <f t="shared" si="8"/>
        <v>Jan</v>
      </c>
      <c r="M565" s="8">
        <f>IF(Sales[[#This Row],[Profit]]&gt;0,Sales[[#This Row],[Profit]],0)</f>
        <v>0</v>
      </c>
      <c r="N565" s="8">
        <f>IF(Sales[[#This Row],[Profit]]&lt;0,Sales[[#This Row],[Profit]],0)</f>
        <v>0</v>
      </c>
    </row>
    <row r="566" spans="1:14" x14ac:dyDescent="0.3">
      <c r="A566" t="s">
        <v>342</v>
      </c>
      <c r="B566" s="6">
        <v>86</v>
      </c>
      <c r="C566" s="6">
        <v>22</v>
      </c>
      <c r="D566">
        <v>2</v>
      </c>
      <c r="E566" t="s">
        <v>23</v>
      </c>
      <c r="F566" t="s">
        <v>26</v>
      </c>
      <c r="G566" t="s">
        <v>82</v>
      </c>
      <c r="H566" s="3">
        <f>INDEX(Orders!$A$1:$G$501,MATCH($A566,Orders!$A$1:$A$501,0),MATCH(H$1,Orders!$A$1:$G$1,0))</f>
        <v>43175</v>
      </c>
      <c r="I566" s="3" t="str">
        <f>INDEX(Orders!$A$1:$G$501,MATCH($A566,Orders!$A$1:$A$501,0),MATCH(I$1,Orders!$A$1:$G$1,0))</f>
        <v>Priyanka</v>
      </c>
      <c r="J566" s="3" t="str">
        <f>INDEX(Orders!$A$1:$G$501,MATCH($A566,Orders!$A$1:$A$501,0),MATCH(J$1,Orders!$A$1:$G$1,0))</f>
        <v>Maharashtra</v>
      </c>
      <c r="K566" s="3" t="str">
        <f>INDEX(Orders!$A$1:$G$501,MATCH($A566,Orders!$A$1:$A$501,0),MATCH(K$1,Orders!$A$1:$G$1,0))</f>
        <v>Pune</v>
      </c>
      <c r="L566" s="1" t="str">
        <f t="shared" si="8"/>
        <v>Mar</v>
      </c>
      <c r="M566" s="8">
        <f>IF(Sales[[#This Row],[Profit]]&gt;0,Sales[[#This Row],[Profit]],0)</f>
        <v>22</v>
      </c>
      <c r="N566" s="8">
        <f>IF(Sales[[#This Row],[Profit]]&lt;0,Sales[[#This Row],[Profit]],0)</f>
        <v>0</v>
      </c>
    </row>
    <row r="567" spans="1:14" x14ac:dyDescent="0.3">
      <c r="A567" t="s">
        <v>60</v>
      </c>
      <c r="B567" s="6">
        <v>79</v>
      </c>
      <c r="C567" s="6">
        <v>16</v>
      </c>
      <c r="D567">
        <v>3</v>
      </c>
      <c r="E567" t="s">
        <v>23</v>
      </c>
      <c r="F567" t="s">
        <v>81</v>
      </c>
      <c r="G567" t="s">
        <v>10</v>
      </c>
      <c r="H567" s="3">
        <f>INDEX(Orders!$A$1:$G$501,MATCH($A567,Orders!$A$1:$A$501,0),MATCH(H$1,Orders!$A$1:$G$1,0))</f>
        <v>43314</v>
      </c>
      <c r="I567" s="3" t="str">
        <f>INDEX(Orders!$A$1:$G$501,MATCH($A567,Orders!$A$1:$A$501,0),MATCH(I$1,Orders!$A$1:$G$1,0))</f>
        <v>Hitesh</v>
      </c>
      <c r="J567" s="3" t="str">
        <f>INDEX(Orders!$A$1:$G$501,MATCH($A567,Orders!$A$1:$A$501,0),MATCH(J$1,Orders!$A$1:$G$1,0))</f>
        <v>Madhya Pradesh</v>
      </c>
      <c r="K567" s="3" t="str">
        <f>INDEX(Orders!$A$1:$G$501,MATCH($A567,Orders!$A$1:$A$501,0),MATCH(K$1,Orders!$A$1:$G$1,0))</f>
        <v>Bhopal</v>
      </c>
      <c r="L567" s="1" t="str">
        <f t="shared" si="8"/>
        <v>Aug</v>
      </c>
      <c r="M567" s="8">
        <f>IF(Sales[[#This Row],[Profit]]&gt;0,Sales[[#This Row],[Profit]],0)</f>
        <v>16</v>
      </c>
      <c r="N567" s="8">
        <f>IF(Sales[[#This Row],[Profit]]&lt;0,Sales[[#This Row],[Profit]],0)</f>
        <v>0</v>
      </c>
    </row>
    <row r="568" spans="1:14" x14ac:dyDescent="0.3">
      <c r="A568" t="s">
        <v>343</v>
      </c>
      <c r="B568" s="6">
        <v>193</v>
      </c>
      <c r="C568" s="6">
        <v>-275</v>
      </c>
      <c r="D568">
        <v>3</v>
      </c>
      <c r="E568" t="s">
        <v>8</v>
      </c>
      <c r="F568" t="s">
        <v>21</v>
      </c>
      <c r="G568" t="s">
        <v>19</v>
      </c>
      <c r="H568" s="3">
        <f>INDEX(Orders!$A$1:$G$501,MATCH($A568,Orders!$A$1:$A$501,0),MATCH(H$1,Orders!$A$1:$G$1,0))</f>
        <v>43288</v>
      </c>
      <c r="I568" s="3" t="str">
        <f>INDEX(Orders!$A$1:$G$501,MATCH($A568,Orders!$A$1:$A$501,0),MATCH(I$1,Orders!$A$1:$G$1,0))</f>
        <v>Adhvaita</v>
      </c>
      <c r="J568" s="3" t="str">
        <f>INDEX(Orders!$A$1:$G$501,MATCH($A568,Orders!$A$1:$A$501,0),MATCH(J$1,Orders!$A$1:$G$1,0))</f>
        <v>Rajasthan</v>
      </c>
      <c r="K568" s="3" t="str">
        <f>INDEX(Orders!$A$1:$G$501,MATCH($A568,Orders!$A$1:$A$501,0),MATCH(K$1,Orders!$A$1:$G$1,0))</f>
        <v>Jaipur</v>
      </c>
      <c r="L568" s="1" t="str">
        <f t="shared" si="8"/>
        <v>Jul</v>
      </c>
      <c r="M568" s="8">
        <f>IF(Sales[[#This Row],[Profit]]&gt;0,Sales[[#This Row],[Profit]],0)</f>
        <v>0</v>
      </c>
      <c r="N568" s="8">
        <f>IF(Sales[[#This Row],[Profit]]&lt;0,Sales[[#This Row],[Profit]],0)</f>
        <v>-275</v>
      </c>
    </row>
    <row r="569" spans="1:14" x14ac:dyDescent="0.3">
      <c r="A569" t="s">
        <v>163</v>
      </c>
      <c r="B569" s="6">
        <v>148</v>
      </c>
      <c r="C569" s="6">
        <v>0</v>
      </c>
      <c r="D569">
        <v>3</v>
      </c>
      <c r="E569" t="s">
        <v>23</v>
      </c>
      <c r="F569" t="s">
        <v>26</v>
      </c>
      <c r="G569" t="s">
        <v>10</v>
      </c>
      <c r="H569" s="3">
        <f>INDEX(Orders!$A$1:$G$501,MATCH($A569,Orders!$A$1:$A$501,0),MATCH(H$1,Orders!$A$1:$G$1,0))</f>
        <v>43367</v>
      </c>
      <c r="I569" s="3" t="str">
        <f>INDEX(Orders!$A$1:$G$501,MATCH($A569,Orders!$A$1:$A$501,0),MATCH(I$1,Orders!$A$1:$G$1,0))</f>
        <v>Sukrith</v>
      </c>
      <c r="J569" s="3" t="str">
        <f>INDEX(Orders!$A$1:$G$501,MATCH($A569,Orders!$A$1:$A$501,0),MATCH(J$1,Orders!$A$1:$G$1,0))</f>
        <v>Maharashtra</v>
      </c>
      <c r="K569" s="3" t="str">
        <f>INDEX(Orders!$A$1:$G$501,MATCH($A569,Orders!$A$1:$A$501,0),MATCH(K$1,Orders!$A$1:$G$1,0))</f>
        <v>Mumbai</v>
      </c>
      <c r="L569" s="1" t="str">
        <f t="shared" si="8"/>
        <v>Sep</v>
      </c>
      <c r="M569" s="8">
        <f>IF(Sales[[#This Row],[Profit]]&gt;0,Sales[[#This Row],[Profit]],0)</f>
        <v>0</v>
      </c>
      <c r="N569" s="8">
        <f>IF(Sales[[#This Row],[Profit]]&lt;0,Sales[[#This Row],[Profit]],0)</f>
        <v>0</v>
      </c>
    </row>
    <row r="570" spans="1:14" x14ac:dyDescent="0.3">
      <c r="A570" t="s">
        <v>344</v>
      </c>
      <c r="B570" s="6">
        <v>70</v>
      </c>
      <c r="C570" s="6">
        <v>-14</v>
      </c>
      <c r="D570">
        <v>2</v>
      </c>
      <c r="E570" t="s">
        <v>12</v>
      </c>
      <c r="F570" t="s">
        <v>131</v>
      </c>
      <c r="G570" t="s">
        <v>28</v>
      </c>
      <c r="H570" s="3">
        <f>INDEX(Orders!$A$1:$G$501,MATCH($A570,Orders!$A$1:$A$501,0),MATCH(H$1,Orders!$A$1:$G$1,0))</f>
        <v>43139</v>
      </c>
      <c r="I570" s="3" t="str">
        <f>INDEX(Orders!$A$1:$G$501,MATCH($A570,Orders!$A$1:$A$501,0),MATCH(I$1,Orders!$A$1:$G$1,0))</f>
        <v>Ayush</v>
      </c>
      <c r="J570" s="3" t="str">
        <f>INDEX(Orders!$A$1:$G$501,MATCH($A570,Orders!$A$1:$A$501,0),MATCH(J$1,Orders!$A$1:$G$1,0))</f>
        <v>Punjab</v>
      </c>
      <c r="K570" s="3" t="str">
        <f>INDEX(Orders!$A$1:$G$501,MATCH($A570,Orders!$A$1:$A$501,0),MATCH(K$1,Orders!$A$1:$G$1,0))</f>
        <v>Chandigarh</v>
      </c>
      <c r="L570" s="1" t="str">
        <f t="shared" si="8"/>
        <v>Feb</v>
      </c>
      <c r="M570" s="8">
        <f>IF(Sales[[#This Row],[Profit]]&gt;0,Sales[[#This Row],[Profit]],0)</f>
        <v>0</v>
      </c>
      <c r="N570" s="8">
        <f>IF(Sales[[#This Row],[Profit]]&lt;0,Sales[[#This Row],[Profit]],0)</f>
        <v>-14</v>
      </c>
    </row>
    <row r="571" spans="1:14" x14ac:dyDescent="0.3">
      <c r="A571" t="s">
        <v>345</v>
      </c>
      <c r="B571" s="6">
        <v>148</v>
      </c>
      <c r="C571" s="6">
        <v>59</v>
      </c>
      <c r="D571">
        <v>3</v>
      </c>
      <c r="E571" t="s">
        <v>23</v>
      </c>
      <c r="F571" t="s">
        <v>30</v>
      </c>
      <c r="G571" t="s">
        <v>10</v>
      </c>
      <c r="H571" s="3">
        <f>INDEX(Orders!$A$1:$G$501,MATCH($A571,Orders!$A$1:$A$501,0),MATCH(H$1,Orders!$A$1:$G$1,0))</f>
        <v>43140</v>
      </c>
      <c r="I571" s="3" t="str">
        <f>INDEX(Orders!$A$1:$G$501,MATCH($A571,Orders!$A$1:$A$501,0),MATCH(I$1,Orders!$A$1:$G$1,0))</f>
        <v>Vaibhavi</v>
      </c>
      <c r="J571" s="3" t="str">
        <f>INDEX(Orders!$A$1:$G$501,MATCH($A571,Orders!$A$1:$A$501,0),MATCH(J$1,Orders!$A$1:$G$1,0))</f>
        <v>Uttar Pradesh</v>
      </c>
      <c r="K571" s="3" t="str">
        <f>INDEX(Orders!$A$1:$G$501,MATCH($A571,Orders!$A$1:$A$501,0),MATCH(K$1,Orders!$A$1:$G$1,0))</f>
        <v>Lucknow</v>
      </c>
      <c r="L571" s="1" t="str">
        <f t="shared" si="8"/>
        <v>Feb</v>
      </c>
      <c r="M571" s="8">
        <f>IF(Sales[[#This Row],[Profit]]&gt;0,Sales[[#This Row],[Profit]],0)</f>
        <v>59</v>
      </c>
      <c r="N571" s="8">
        <f>IF(Sales[[#This Row],[Profit]]&lt;0,Sales[[#This Row],[Profit]],0)</f>
        <v>0</v>
      </c>
    </row>
    <row r="572" spans="1:14" x14ac:dyDescent="0.3">
      <c r="A572" t="s">
        <v>46</v>
      </c>
      <c r="B572" s="6">
        <v>190</v>
      </c>
      <c r="C572" s="6">
        <v>19</v>
      </c>
      <c r="D572">
        <v>9</v>
      </c>
      <c r="E572" t="s">
        <v>12</v>
      </c>
      <c r="F572" t="s">
        <v>131</v>
      </c>
      <c r="G572" t="s">
        <v>19</v>
      </c>
      <c r="H572" s="3">
        <f>INDEX(Orders!$A$1:$G$501,MATCH($A572,Orders!$A$1:$A$501,0),MATCH(H$1,Orders!$A$1:$G$1,0))</f>
        <v>43113</v>
      </c>
      <c r="I572" s="3" t="str">
        <f>INDEX(Orders!$A$1:$G$501,MATCH($A572,Orders!$A$1:$A$501,0),MATCH(I$1,Orders!$A$1:$G$1,0))</f>
        <v>Shruti</v>
      </c>
      <c r="J572" s="3" t="str">
        <f>INDEX(Orders!$A$1:$G$501,MATCH($A572,Orders!$A$1:$A$501,0),MATCH(J$1,Orders!$A$1:$G$1,0))</f>
        <v>Madhya Pradesh</v>
      </c>
      <c r="K572" s="3" t="str">
        <f>INDEX(Orders!$A$1:$G$501,MATCH($A572,Orders!$A$1:$A$501,0),MATCH(K$1,Orders!$A$1:$G$1,0))</f>
        <v>Indore</v>
      </c>
      <c r="L572" s="1" t="str">
        <f t="shared" si="8"/>
        <v>Jan</v>
      </c>
      <c r="M572" s="8">
        <f>IF(Sales[[#This Row],[Profit]]&gt;0,Sales[[#This Row],[Profit]],0)</f>
        <v>19</v>
      </c>
      <c r="N572" s="8">
        <f>IF(Sales[[#This Row],[Profit]]&lt;0,Sales[[#This Row],[Profit]],0)</f>
        <v>0</v>
      </c>
    </row>
    <row r="573" spans="1:14" x14ac:dyDescent="0.3">
      <c r="A573" t="s">
        <v>260</v>
      </c>
      <c r="B573" s="6">
        <v>52</v>
      </c>
      <c r="C573" s="6">
        <v>14</v>
      </c>
      <c r="D573">
        <v>2</v>
      </c>
      <c r="E573" t="s">
        <v>23</v>
      </c>
      <c r="F573" t="s">
        <v>57</v>
      </c>
      <c r="G573" t="s">
        <v>10</v>
      </c>
      <c r="H573" s="3">
        <f>INDEX(Orders!$A$1:$G$501,MATCH($A573,Orders!$A$1:$A$501,0),MATCH(H$1,Orders!$A$1:$G$1,0))</f>
        <v>43155</v>
      </c>
      <c r="I573" s="3" t="str">
        <f>INDEX(Orders!$A$1:$G$501,MATCH($A573,Orders!$A$1:$A$501,0),MATCH(I$1,Orders!$A$1:$G$1,0))</f>
        <v>Pooja</v>
      </c>
      <c r="J573" s="3" t="str">
        <f>INDEX(Orders!$A$1:$G$501,MATCH($A573,Orders!$A$1:$A$501,0),MATCH(J$1,Orders!$A$1:$G$1,0))</f>
        <v>Bihar</v>
      </c>
      <c r="K573" s="3" t="str">
        <f>INDEX(Orders!$A$1:$G$501,MATCH($A573,Orders!$A$1:$A$501,0),MATCH(K$1,Orders!$A$1:$G$1,0))</f>
        <v>Patna</v>
      </c>
      <c r="L573" s="1" t="str">
        <f t="shared" si="8"/>
        <v>Feb</v>
      </c>
      <c r="M573" s="8">
        <f>IF(Sales[[#This Row],[Profit]]&gt;0,Sales[[#This Row],[Profit]],0)</f>
        <v>14</v>
      </c>
      <c r="N573" s="8">
        <f>IF(Sales[[#This Row],[Profit]]&lt;0,Sales[[#This Row],[Profit]],0)</f>
        <v>0</v>
      </c>
    </row>
    <row r="574" spans="1:14" x14ac:dyDescent="0.3">
      <c r="A574" t="s">
        <v>327</v>
      </c>
      <c r="B574" s="6">
        <v>147</v>
      </c>
      <c r="C574" s="6">
        <v>44</v>
      </c>
      <c r="D574">
        <v>3</v>
      </c>
      <c r="E574" t="s">
        <v>23</v>
      </c>
      <c r="F574" t="s">
        <v>26</v>
      </c>
      <c r="G574" t="s">
        <v>10</v>
      </c>
      <c r="H574" s="3">
        <f>INDEX(Orders!$A$1:$G$501,MATCH($A574,Orders!$A$1:$A$501,0),MATCH(H$1,Orders!$A$1:$G$1,0))</f>
        <v>43314</v>
      </c>
      <c r="I574" s="3" t="str">
        <f>INDEX(Orders!$A$1:$G$501,MATCH($A574,Orders!$A$1:$A$501,0),MATCH(I$1,Orders!$A$1:$G$1,0))</f>
        <v>Nandita</v>
      </c>
      <c r="J574" s="3" t="str">
        <f>INDEX(Orders!$A$1:$G$501,MATCH($A574,Orders!$A$1:$A$501,0),MATCH(J$1,Orders!$A$1:$G$1,0))</f>
        <v>Rajasthan</v>
      </c>
      <c r="K574" s="3" t="str">
        <f>INDEX(Orders!$A$1:$G$501,MATCH($A574,Orders!$A$1:$A$501,0),MATCH(K$1,Orders!$A$1:$G$1,0))</f>
        <v>Jaipur</v>
      </c>
      <c r="L574" s="1" t="str">
        <f t="shared" si="8"/>
        <v>Aug</v>
      </c>
      <c r="M574" s="8">
        <f>IF(Sales[[#This Row],[Profit]]&gt;0,Sales[[#This Row],[Profit]],0)</f>
        <v>44</v>
      </c>
      <c r="N574" s="8">
        <f>IF(Sales[[#This Row],[Profit]]&lt;0,Sales[[#This Row],[Profit]],0)</f>
        <v>0</v>
      </c>
    </row>
    <row r="575" spans="1:14" x14ac:dyDescent="0.3">
      <c r="A575" t="s">
        <v>191</v>
      </c>
      <c r="B575" s="6">
        <v>190</v>
      </c>
      <c r="C575" s="6">
        <v>68</v>
      </c>
      <c r="D575">
        <v>8</v>
      </c>
      <c r="E575" t="s">
        <v>23</v>
      </c>
      <c r="F575" t="s">
        <v>81</v>
      </c>
      <c r="G575" t="s">
        <v>19</v>
      </c>
      <c r="H575" s="3">
        <f>INDEX(Orders!$A$1:$G$501,MATCH($A575,Orders!$A$1:$A$501,0),MATCH(H$1,Orders!$A$1:$G$1,0))</f>
        <v>43232</v>
      </c>
      <c r="I575" s="3" t="str">
        <f>INDEX(Orders!$A$1:$G$501,MATCH($A575,Orders!$A$1:$A$501,0),MATCH(I$1,Orders!$A$1:$G$1,0))</f>
        <v>Aman</v>
      </c>
      <c r="J575" s="3" t="str">
        <f>INDEX(Orders!$A$1:$G$501,MATCH($A575,Orders!$A$1:$A$501,0),MATCH(J$1,Orders!$A$1:$G$1,0))</f>
        <v>Maharashtra</v>
      </c>
      <c r="K575" s="3" t="str">
        <f>INDEX(Orders!$A$1:$G$501,MATCH($A575,Orders!$A$1:$A$501,0),MATCH(K$1,Orders!$A$1:$G$1,0))</f>
        <v>Mumbai</v>
      </c>
      <c r="L575" s="1" t="str">
        <f t="shared" si="8"/>
        <v>May</v>
      </c>
      <c r="M575" s="8">
        <f>IF(Sales[[#This Row],[Profit]]&gt;0,Sales[[#This Row],[Profit]],0)</f>
        <v>68</v>
      </c>
      <c r="N575" s="8">
        <f>IF(Sales[[#This Row],[Profit]]&lt;0,Sales[[#This Row],[Profit]],0)</f>
        <v>0</v>
      </c>
    </row>
    <row r="576" spans="1:14" x14ac:dyDescent="0.3">
      <c r="A576" t="s">
        <v>346</v>
      </c>
      <c r="B576" s="6">
        <v>80</v>
      </c>
      <c r="C576" s="6">
        <v>-56</v>
      </c>
      <c r="D576">
        <v>4</v>
      </c>
      <c r="E576" t="s">
        <v>8</v>
      </c>
      <c r="F576" t="s">
        <v>9</v>
      </c>
      <c r="G576" t="s">
        <v>28</v>
      </c>
      <c r="H576" s="3">
        <f>INDEX(Orders!$A$1:$G$501,MATCH($A576,Orders!$A$1:$A$501,0),MATCH(H$1,Orders!$A$1:$G$1,0))</f>
        <v>43104</v>
      </c>
      <c r="I576" s="3" t="str">
        <f>INDEX(Orders!$A$1:$G$501,MATCH($A576,Orders!$A$1:$A$501,0),MATCH(I$1,Orders!$A$1:$G$1,0))</f>
        <v>Bharat</v>
      </c>
      <c r="J576" s="3" t="str">
        <f>INDEX(Orders!$A$1:$G$501,MATCH($A576,Orders!$A$1:$A$501,0),MATCH(J$1,Orders!$A$1:$G$1,0))</f>
        <v>Gujarat</v>
      </c>
      <c r="K576" s="3" t="str">
        <f>INDEX(Orders!$A$1:$G$501,MATCH($A576,Orders!$A$1:$A$501,0),MATCH(K$1,Orders!$A$1:$G$1,0))</f>
        <v>Ahmedabad</v>
      </c>
      <c r="L576" s="1" t="str">
        <f t="shared" si="8"/>
        <v>Jan</v>
      </c>
      <c r="M576" s="8">
        <f>IF(Sales[[#This Row],[Profit]]&gt;0,Sales[[#This Row],[Profit]],0)</f>
        <v>0</v>
      </c>
      <c r="N576" s="8">
        <f>IF(Sales[[#This Row],[Profit]]&lt;0,Sales[[#This Row],[Profit]],0)</f>
        <v>-56</v>
      </c>
    </row>
    <row r="577" spans="1:14" x14ac:dyDescent="0.3">
      <c r="A577" t="s">
        <v>133</v>
      </c>
      <c r="B577" s="6">
        <v>147</v>
      </c>
      <c r="C577" s="6">
        <v>48</v>
      </c>
      <c r="D577">
        <v>3</v>
      </c>
      <c r="E577" t="s">
        <v>23</v>
      </c>
      <c r="F577" t="s">
        <v>26</v>
      </c>
      <c r="G577" t="s">
        <v>10</v>
      </c>
      <c r="H577" s="3">
        <f>INDEX(Orders!$A$1:$G$501,MATCH($A577,Orders!$A$1:$A$501,0),MATCH(H$1,Orders!$A$1:$G$1,0))</f>
        <v>43113</v>
      </c>
      <c r="I577" s="3" t="str">
        <f>INDEX(Orders!$A$1:$G$501,MATCH($A577,Orders!$A$1:$A$501,0),MATCH(I$1,Orders!$A$1:$G$1,0))</f>
        <v>Priyanka</v>
      </c>
      <c r="J577" s="3" t="str">
        <f>INDEX(Orders!$A$1:$G$501,MATCH($A577,Orders!$A$1:$A$501,0),MATCH(J$1,Orders!$A$1:$G$1,0))</f>
        <v>Madhya Pradesh</v>
      </c>
      <c r="K577" s="3" t="str">
        <f>INDEX(Orders!$A$1:$G$501,MATCH($A577,Orders!$A$1:$A$501,0),MATCH(K$1,Orders!$A$1:$G$1,0))</f>
        <v>Indore</v>
      </c>
      <c r="L577" s="1" t="str">
        <f t="shared" si="8"/>
        <v>Jan</v>
      </c>
      <c r="M577" s="8">
        <f>IF(Sales[[#This Row],[Profit]]&gt;0,Sales[[#This Row],[Profit]],0)</f>
        <v>48</v>
      </c>
      <c r="N577" s="8">
        <f>IF(Sales[[#This Row],[Profit]]&lt;0,Sales[[#This Row],[Profit]],0)</f>
        <v>0</v>
      </c>
    </row>
    <row r="578" spans="1:14" x14ac:dyDescent="0.3">
      <c r="A578" t="s">
        <v>186</v>
      </c>
      <c r="B578" s="6">
        <v>66</v>
      </c>
      <c r="C578" s="6">
        <v>12</v>
      </c>
      <c r="D578">
        <v>3</v>
      </c>
      <c r="E578" t="s">
        <v>23</v>
      </c>
      <c r="F578" t="s">
        <v>57</v>
      </c>
      <c r="G578" t="s">
        <v>10</v>
      </c>
      <c r="H578" s="3">
        <f>INDEX(Orders!$A$1:$G$501,MATCH($A578,Orders!$A$1:$A$501,0),MATCH(H$1,Orders!$A$1:$G$1,0))</f>
        <v>43427</v>
      </c>
      <c r="I578" s="3" t="str">
        <f>INDEX(Orders!$A$1:$G$501,MATCH($A578,Orders!$A$1:$A$501,0),MATCH(I$1,Orders!$A$1:$G$1,0))</f>
        <v>Divyeta</v>
      </c>
      <c r="J578" s="3" t="str">
        <f>INDEX(Orders!$A$1:$G$501,MATCH($A578,Orders!$A$1:$A$501,0),MATCH(J$1,Orders!$A$1:$G$1,0))</f>
        <v>Madhya Pradesh</v>
      </c>
      <c r="K578" s="3" t="str">
        <f>INDEX(Orders!$A$1:$G$501,MATCH($A578,Orders!$A$1:$A$501,0),MATCH(K$1,Orders!$A$1:$G$1,0))</f>
        <v>Indore</v>
      </c>
      <c r="L578" s="1" t="str">
        <f t="shared" ref="L578:L641" si="9">TEXT($H578,"mmm")</f>
        <v>Nov</v>
      </c>
      <c r="M578" s="8">
        <f>IF(Sales[[#This Row],[Profit]]&gt;0,Sales[[#This Row],[Profit]],0)</f>
        <v>12</v>
      </c>
      <c r="N578" s="8">
        <f>IF(Sales[[#This Row],[Profit]]&lt;0,Sales[[#This Row],[Profit]],0)</f>
        <v>0</v>
      </c>
    </row>
    <row r="579" spans="1:14" x14ac:dyDescent="0.3">
      <c r="A579" t="s">
        <v>347</v>
      </c>
      <c r="B579" s="6">
        <v>86</v>
      </c>
      <c r="C579" s="6">
        <v>8</v>
      </c>
      <c r="D579">
        <v>2</v>
      </c>
      <c r="E579" t="s">
        <v>23</v>
      </c>
      <c r="F579" t="s">
        <v>26</v>
      </c>
      <c r="G579" t="s">
        <v>82</v>
      </c>
      <c r="H579" s="3">
        <f>INDEX(Orders!$A$1:$G$501,MATCH($A579,Orders!$A$1:$A$501,0),MATCH(H$1,Orders!$A$1:$G$1,0))</f>
        <v>43170</v>
      </c>
      <c r="I579" s="3" t="str">
        <f>INDEX(Orders!$A$1:$G$501,MATCH($A579,Orders!$A$1:$A$501,0),MATCH(I$1,Orders!$A$1:$G$1,0))</f>
        <v>Swati</v>
      </c>
      <c r="J579" s="3" t="str">
        <f>INDEX(Orders!$A$1:$G$501,MATCH($A579,Orders!$A$1:$A$501,0),MATCH(J$1,Orders!$A$1:$G$1,0))</f>
        <v>Madhya Pradesh</v>
      </c>
      <c r="K579" s="3" t="str">
        <f>INDEX(Orders!$A$1:$G$501,MATCH($A579,Orders!$A$1:$A$501,0),MATCH(K$1,Orders!$A$1:$G$1,0))</f>
        <v>Indore</v>
      </c>
      <c r="L579" s="1" t="str">
        <f t="shared" si="9"/>
        <v>Mar</v>
      </c>
      <c r="M579" s="8">
        <f>IF(Sales[[#This Row],[Profit]]&gt;0,Sales[[#This Row],[Profit]],0)</f>
        <v>8</v>
      </c>
      <c r="N579" s="8">
        <f>IF(Sales[[#This Row],[Profit]]&lt;0,Sales[[#This Row],[Profit]],0)</f>
        <v>0</v>
      </c>
    </row>
    <row r="580" spans="1:14" x14ac:dyDescent="0.3">
      <c r="A580" t="s">
        <v>273</v>
      </c>
      <c r="B580" s="6">
        <v>88</v>
      </c>
      <c r="C580" s="6">
        <v>19</v>
      </c>
      <c r="D580">
        <v>2</v>
      </c>
      <c r="E580" t="s">
        <v>23</v>
      </c>
      <c r="F580" t="s">
        <v>142</v>
      </c>
      <c r="G580" t="s">
        <v>82</v>
      </c>
      <c r="H580" s="3">
        <f>INDEX(Orders!$A$1:$G$501,MATCH($A580,Orders!$A$1:$A$501,0),MATCH(H$1,Orders!$A$1:$G$1,0))</f>
        <v>43376</v>
      </c>
      <c r="I580" s="3" t="str">
        <f>INDEX(Orders!$A$1:$G$501,MATCH($A580,Orders!$A$1:$A$501,0),MATCH(I$1,Orders!$A$1:$G$1,0))</f>
        <v>Mayank</v>
      </c>
      <c r="J580" s="3" t="str">
        <f>INDEX(Orders!$A$1:$G$501,MATCH($A580,Orders!$A$1:$A$501,0),MATCH(J$1,Orders!$A$1:$G$1,0))</f>
        <v>Maharashtra</v>
      </c>
      <c r="K580" s="3" t="str">
        <f>INDEX(Orders!$A$1:$G$501,MATCH($A580,Orders!$A$1:$A$501,0),MATCH(K$1,Orders!$A$1:$G$1,0))</f>
        <v>Mumbai</v>
      </c>
      <c r="L580" s="1" t="str">
        <f t="shared" si="9"/>
        <v>Oct</v>
      </c>
      <c r="M580" s="8">
        <f>IF(Sales[[#This Row],[Profit]]&gt;0,Sales[[#This Row],[Profit]],0)</f>
        <v>19</v>
      </c>
      <c r="N580" s="8">
        <f>IF(Sales[[#This Row],[Profit]]&lt;0,Sales[[#This Row],[Profit]],0)</f>
        <v>0</v>
      </c>
    </row>
    <row r="581" spans="1:14" x14ac:dyDescent="0.3">
      <c r="A581" t="s">
        <v>132</v>
      </c>
      <c r="B581" s="6">
        <v>188</v>
      </c>
      <c r="C581" s="6">
        <v>-193</v>
      </c>
      <c r="D581">
        <v>2</v>
      </c>
      <c r="E581" t="s">
        <v>8</v>
      </c>
      <c r="F581" t="s">
        <v>9</v>
      </c>
      <c r="G581" t="s">
        <v>19</v>
      </c>
      <c r="H581" s="3">
        <f>INDEX(Orders!$A$1:$G$501,MATCH($A581,Orders!$A$1:$A$501,0),MATCH(H$1,Orders!$A$1:$G$1,0))</f>
        <v>43114</v>
      </c>
      <c r="I581" s="3" t="str">
        <f>INDEX(Orders!$A$1:$G$501,MATCH($A581,Orders!$A$1:$A$501,0),MATCH(I$1,Orders!$A$1:$G$1,0))</f>
        <v>Krutika</v>
      </c>
      <c r="J581" s="3" t="str">
        <f>INDEX(Orders!$A$1:$G$501,MATCH($A581,Orders!$A$1:$A$501,0),MATCH(J$1,Orders!$A$1:$G$1,0))</f>
        <v>Andhra Pradesh</v>
      </c>
      <c r="K581" s="3" t="str">
        <f>INDEX(Orders!$A$1:$G$501,MATCH($A581,Orders!$A$1:$A$501,0),MATCH(K$1,Orders!$A$1:$G$1,0))</f>
        <v>Hyderabad</v>
      </c>
      <c r="L581" s="1" t="str">
        <f t="shared" si="9"/>
        <v>Jan</v>
      </c>
      <c r="M581" s="8">
        <f>IF(Sales[[#This Row],[Profit]]&gt;0,Sales[[#This Row],[Profit]],0)</f>
        <v>0</v>
      </c>
      <c r="N581" s="8">
        <f>IF(Sales[[#This Row],[Profit]]&lt;0,Sales[[#This Row],[Profit]],0)</f>
        <v>-193</v>
      </c>
    </row>
    <row r="582" spans="1:14" x14ac:dyDescent="0.3">
      <c r="A582" t="s">
        <v>179</v>
      </c>
      <c r="B582" s="6">
        <v>89</v>
      </c>
      <c r="C582" s="6">
        <v>29</v>
      </c>
      <c r="D582">
        <v>2</v>
      </c>
      <c r="E582" t="s">
        <v>23</v>
      </c>
      <c r="F582" t="s">
        <v>57</v>
      </c>
      <c r="G582" t="s">
        <v>28</v>
      </c>
      <c r="H582" s="3">
        <f>INDEX(Orders!$A$1:$G$501,MATCH($A582,Orders!$A$1:$A$501,0),MATCH(H$1,Orders!$A$1:$G$1,0))</f>
        <v>43113</v>
      </c>
      <c r="I582" s="3" t="str">
        <f>INDEX(Orders!$A$1:$G$501,MATCH($A582,Orders!$A$1:$A$501,0),MATCH(I$1,Orders!$A$1:$G$1,0))</f>
        <v>Jesal</v>
      </c>
      <c r="J582" s="3" t="str">
        <f>INDEX(Orders!$A$1:$G$501,MATCH($A582,Orders!$A$1:$A$501,0),MATCH(J$1,Orders!$A$1:$G$1,0))</f>
        <v>West Bengal</v>
      </c>
      <c r="K582" s="3" t="str">
        <f>INDEX(Orders!$A$1:$G$501,MATCH($A582,Orders!$A$1:$A$501,0),MATCH(K$1,Orders!$A$1:$G$1,0))</f>
        <v>Kolkata</v>
      </c>
      <c r="L582" s="1" t="str">
        <f t="shared" si="9"/>
        <v>Jan</v>
      </c>
      <c r="M582" s="8">
        <f>IF(Sales[[#This Row],[Profit]]&gt;0,Sales[[#This Row],[Profit]],0)</f>
        <v>29</v>
      </c>
      <c r="N582" s="8">
        <f>IF(Sales[[#This Row],[Profit]]&lt;0,Sales[[#This Row],[Profit]],0)</f>
        <v>0</v>
      </c>
    </row>
    <row r="583" spans="1:14" x14ac:dyDescent="0.3">
      <c r="A583" t="s">
        <v>348</v>
      </c>
      <c r="B583" s="6">
        <v>146</v>
      </c>
      <c r="C583" s="6">
        <v>19</v>
      </c>
      <c r="D583">
        <v>5</v>
      </c>
      <c r="E583" t="s">
        <v>23</v>
      </c>
      <c r="F583" t="s">
        <v>57</v>
      </c>
      <c r="G583" t="s">
        <v>10</v>
      </c>
      <c r="H583" s="3">
        <f>INDEX(Orders!$A$1:$G$501,MATCH($A583,Orders!$A$1:$A$501,0),MATCH(H$1,Orders!$A$1:$G$1,0))</f>
        <v>43175</v>
      </c>
      <c r="I583" s="3" t="str">
        <f>INDEX(Orders!$A$1:$G$501,MATCH($A583,Orders!$A$1:$A$501,0),MATCH(I$1,Orders!$A$1:$G$1,0))</f>
        <v>Nida</v>
      </c>
      <c r="J583" s="3" t="str">
        <f>INDEX(Orders!$A$1:$G$501,MATCH($A583,Orders!$A$1:$A$501,0),MATCH(J$1,Orders!$A$1:$G$1,0))</f>
        <v>Madhya Pradesh</v>
      </c>
      <c r="K583" s="3" t="str">
        <f>INDEX(Orders!$A$1:$G$501,MATCH($A583,Orders!$A$1:$A$501,0),MATCH(K$1,Orders!$A$1:$G$1,0))</f>
        <v>Indore</v>
      </c>
      <c r="L583" s="1" t="str">
        <f t="shared" si="9"/>
        <v>Mar</v>
      </c>
      <c r="M583" s="8">
        <f>IF(Sales[[#This Row],[Profit]]&gt;0,Sales[[#This Row],[Profit]],0)</f>
        <v>19</v>
      </c>
      <c r="N583" s="8">
        <f>IF(Sales[[#This Row],[Profit]]&lt;0,Sales[[#This Row],[Profit]],0)</f>
        <v>0</v>
      </c>
    </row>
    <row r="584" spans="1:14" x14ac:dyDescent="0.3">
      <c r="A584" t="s">
        <v>124</v>
      </c>
      <c r="B584" s="6">
        <v>143</v>
      </c>
      <c r="C584" s="6">
        <v>32</v>
      </c>
      <c r="D584">
        <v>1</v>
      </c>
      <c r="E584" t="s">
        <v>12</v>
      </c>
      <c r="F584" t="s">
        <v>16</v>
      </c>
      <c r="G584" t="s">
        <v>10</v>
      </c>
      <c r="H584" s="3">
        <f>INDEX(Orders!$A$1:$G$501,MATCH($A584,Orders!$A$1:$A$501,0),MATCH(H$1,Orders!$A$1:$G$1,0))</f>
        <v>43153</v>
      </c>
      <c r="I584" s="3" t="str">
        <f>INDEX(Orders!$A$1:$G$501,MATCH($A584,Orders!$A$1:$A$501,0),MATCH(I$1,Orders!$A$1:$G$1,0))</f>
        <v>Atharv</v>
      </c>
      <c r="J584" s="3" t="str">
        <f>INDEX(Orders!$A$1:$G$501,MATCH($A584,Orders!$A$1:$A$501,0),MATCH(J$1,Orders!$A$1:$G$1,0))</f>
        <v>West Bengal</v>
      </c>
      <c r="K584" s="3" t="str">
        <f>INDEX(Orders!$A$1:$G$501,MATCH($A584,Orders!$A$1:$A$501,0),MATCH(K$1,Orders!$A$1:$G$1,0))</f>
        <v>Kolkata</v>
      </c>
      <c r="L584" s="1" t="str">
        <f t="shared" si="9"/>
        <v>Feb</v>
      </c>
      <c r="M584" s="8">
        <f>IF(Sales[[#This Row],[Profit]]&gt;0,Sales[[#This Row],[Profit]],0)</f>
        <v>32</v>
      </c>
      <c r="N584" s="8">
        <f>IF(Sales[[#This Row],[Profit]]&lt;0,Sales[[#This Row],[Profit]],0)</f>
        <v>0</v>
      </c>
    </row>
    <row r="585" spans="1:14" x14ac:dyDescent="0.3">
      <c r="A585" t="s">
        <v>276</v>
      </c>
      <c r="B585" s="6">
        <v>25</v>
      </c>
      <c r="C585" s="6">
        <v>-1</v>
      </c>
      <c r="D585">
        <v>4</v>
      </c>
      <c r="E585" t="s">
        <v>23</v>
      </c>
      <c r="F585" t="s">
        <v>32</v>
      </c>
      <c r="G585" t="s">
        <v>10</v>
      </c>
      <c r="H585" s="3">
        <f>INDEX(Orders!$A$1:$G$501,MATCH($A585,Orders!$A$1:$A$501,0),MATCH(H$1,Orders!$A$1:$G$1,0))</f>
        <v>43357</v>
      </c>
      <c r="I585" s="3" t="str">
        <f>INDEX(Orders!$A$1:$G$501,MATCH($A585,Orders!$A$1:$A$501,0),MATCH(I$1,Orders!$A$1:$G$1,0))</f>
        <v>Rutuja</v>
      </c>
      <c r="J585" s="3" t="str">
        <f>INDEX(Orders!$A$1:$G$501,MATCH($A585,Orders!$A$1:$A$501,0),MATCH(J$1,Orders!$A$1:$G$1,0))</f>
        <v>Gujarat</v>
      </c>
      <c r="K585" s="3" t="str">
        <f>INDEX(Orders!$A$1:$G$501,MATCH($A585,Orders!$A$1:$A$501,0),MATCH(K$1,Orders!$A$1:$G$1,0))</f>
        <v>Ahmedabad</v>
      </c>
      <c r="L585" s="1" t="str">
        <f t="shared" si="9"/>
        <v>Sep</v>
      </c>
      <c r="M585" s="8">
        <f>IF(Sales[[#This Row],[Profit]]&gt;0,Sales[[#This Row],[Profit]],0)</f>
        <v>0</v>
      </c>
      <c r="N585" s="8">
        <f>IF(Sales[[#This Row],[Profit]]&lt;0,Sales[[#This Row],[Profit]],0)</f>
        <v>-1</v>
      </c>
    </row>
    <row r="586" spans="1:14" x14ac:dyDescent="0.3">
      <c r="A586" t="s">
        <v>329</v>
      </c>
      <c r="B586" s="6">
        <v>30</v>
      </c>
      <c r="C586" s="6">
        <v>12</v>
      </c>
      <c r="D586">
        <v>3</v>
      </c>
      <c r="E586" t="s">
        <v>23</v>
      </c>
      <c r="F586" t="s">
        <v>43</v>
      </c>
      <c r="G586" t="s">
        <v>28</v>
      </c>
      <c r="H586" s="3">
        <f>INDEX(Orders!$A$1:$G$501,MATCH($A586,Orders!$A$1:$A$501,0),MATCH(H$1,Orders!$A$1:$G$1,0))</f>
        <v>43103</v>
      </c>
      <c r="I586" s="3" t="str">
        <f>INDEX(Orders!$A$1:$G$501,MATCH($A586,Orders!$A$1:$A$501,0),MATCH(I$1,Orders!$A$1:$G$1,0))</f>
        <v>Amit</v>
      </c>
      <c r="J586" s="3" t="str">
        <f>INDEX(Orders!$A$1:$G$501,MATCH($A586,Orders!$A$1:$A$501,0),MATCH(J$1,Orders!$A$1:$G$1,0))</f>
        <v>Sikkim</v>
      </c>
      <c r="K586" s="3" t="str">
        <f>INDEX(Orders!$A$1:$G$501,MATCH($A586,Orders!$A$1:$A$501,0),MATCH(K$1,Orders!$A$1:$G$1,0))</f>
        <v>Gangtok</v>
      </c>
      <c r="L586" s="1" t="str">
        <f t="shared" si="9"/>
        <v>Jan</v>
      </c>
      <c r="M586" s="8">
        <f>IF(Sales[[#This Row],[Profit]]&gt;0,Sales[[#This Row],[Profit]],0)</f>
        <v>12</v>
      </c>
      <c r="N586" s="8">
        <f>IF(Sales[[#This Row],[Profit]]&lt;0,Sales[[#This Row],[Profit]],0)</f>
        <v>0</v>
      </c>
    </row>
    <row r="587" spans="1:14" x14ac:dyDescent="0.3">
      <c r="A587" t="s">
        <v>144</v>
      </c>
      <c r="B587" s="6">
        <v>140</v>
      </c>
      <c r="C587" s="6">
        <v>-58</v>
      </c>
      <c r="D587">
        <v>4</v>
      </c>
      <c r="E587" t="s">
        <v>12</v>
      </c>
      <c r="F587" t="s">
        <v>131</v>
      </c>
      <c r="G587" t="s">
        <v>10</v>
      </c>
      <c r="H587" s="3">
        <f>INDEX(Orders!$A$1:$G$501,MATCH($A587,Orders!$A$1:$A$501,0),MATCH(H$1,Orders!$A$1:$G$1,0))</f>
        <v>43363</v>
      </c>
      <c r="I587" s="3" t="str">
        <f>INDEX(Orders!$A$1:$G$501,MATCH($A587,Orders!$A$1:$A$501,0),MATCH(I$1,Orders!$A$1:$G$1,0))</f>
        <v>Asish</v>
      </c>
      <c r="J587" s="3" t="str">
        <f>INDEX(Orders!$A$1:$G$501,MATCH($A587,Orders!$A$1:$A$501,0),MATCH(J$1,Orders!$A$1:$G$1,0))</f>
        <v>Jammu and Kashmir</v>
      </c>
      <c r="K587" s="3" t="str">
        <f>INDEX(Orders!$A$1:$G$501,MATCH($A587,Orders!$A$1:$A$501,0),MATCH(K$1,Orders!$A$1:$G$1,0))</f>
        <v>Kashmir</v>
      </c>
      <c r="L587" s="1" t="str">
        <f t="shared" si="9"/>
        <v>Sep</v>
      </c>
      <c r="M587" s="8">
        <f>IF(Sales[[#This Row],[Profit]]&gt;0,Sales[[#This Row],[Profit]],0)</f>
        <v>0</v>
      </c>
      <c r="N587" s="8">
        <f>IF(Sales[[#This Row],[Profit]]&lt;0,Sales[[#This Row],[Profit]],0)</f>
        <v>-58</v>
      </c>
    </row>
    <row r="588" spans="1:14" x14ac:dyDescent="0.3">
      <c r="A588" t="s">
        <v>246</v>
      </c>
      <c r="B588" s="6">
        <v>83</v>
      </c>
      <c r="C588" s="6">
        <v>-48</v>
      </c>
      <c r="D588">
        <v>1</v>
      </c>
      <c r="E588" t="s">
        <v>12</v>
      </c>
      <c r="F588" t="s">
        <v>16</v>
      </c>
      <c r="G588" t="s">
        <v>28</v>
      </c>
      <c r="H588" s="3">
        <f>INDEX(Orders!$A$1:$G$501,MATCH($A588,Orders!$A$1:$A$501,0),MATCH(H$1,Orders!$A$1:$G$1,0))</f>
        <v>43240</v>
      </c>
      <c r="I588" s="3" t="str">
        <f>INDEX(Orders!$A$1:$G$501,MATCH($A588,Orders!$A$1:$A$501,0),MATCH(I$1,Orders!$A$1:$G$1,0))</f>
        <v>Pratyusmita</v>
      </c>
      <c r="J588" s="3" t="str">
        <f>INDEX(Orders!$A$1:$G$501,MATCH($A588,Orders!$A$1:$A$501,0),MATCH(J$1,Orders!$A$1:$G$1,0))</f>
        <v>Bihar</v>
      </c>
      <c r="K588" s="3" t="str">
        <f>INDEX(Orders!$A$1:$G$501,MATCH($A588,Orders!$A$1:$A$501,0),MATCH(K$1,Orders!$A$1:$G$1,0))</f>
        <v>Patna</v>
      </c>
      <c r="L588" s="1" t="str">
        <f t="shared" si="9"/>
        <v>May</v>
      </c>
      <c r="M588" s="8">
        <f>IF(Sales[[#This Row],[Profit]]&gt;0,Sales[[#This Row],[Profit]],0)</f>
        <v>0</v>
      </c>
      <c r="N588" s="8">
        <f>IF(Sales[[#This Row],[Profit]]&lt;0,Sales[[#This Row],[Profit]],0)</f>
        <v>-48</v>
      </c>
    </row>
    <row r="589" spans="1:14" x14ac:dyDescent="0.3">
      <c r="A589" t="s">
        <v>349</v>
      </c>
      <c r="B589" s="6">
        <v>140</v>
      </c>
      <c r="C589" s="6">
        <v>6</v>
      </c>
      <c r="D589">
        <v>5</v>
      </c>
      <c r="E589" t="s">
        <v>23</v>
      </c>
      <c r="F589" t="s">
        <v>26</v>
      </c>
      <c r="G589" t="s">
        <v>10</v>
      </c>
      <c r="H589" s="3">
        <f>INDEX(Orders!$A$1:$G$501,MATCH($A589,Orders!$A$1:$A$501,0),MATCH(H$1,Orders!$A$1:$G$1,0))</f>
        <v>43394</v>
      </c>
      <c r="I589" s="3" t="str">
        <f>INDEX(Orders!$A$1:$G$501,MATCH($A589,Orders!$A$1:$A$501,0),MATCH(I$1,Orders!$A$1:$G$1,0))</f>
        <v>Kartik</v>
      </c>
      <c r="J589" s="3" t="str">
        <f>INDEX(Orders!$A$1:$G$501,MATCH($A589,Orders!$A$1:$A$501,0),MATCH(J$1,Orders!$A$1:$G$1,0))</f>
        <v>Madhya Pradesh</v>
      </c>
      <c r="K589" s="3" t="str">
        <f>INDEX(Orders!$A$1:$G$501,MATCH($A589,Orders!$A$1:$A$501,0),MATCH(K$1,Orders!$A$1:$G$1,0))</f>
        <v>Indore</v>
      </c>
      <c r="L589" s="1" t="str">
        <f t="shared" si="9"/>
        <v>Oct</v>
      </c>
      <c r="M589" s="8">
        <f>IF(Sales[[#This Row],[Profit]]&gt;0,Sales[[#This Row],[Profit]],0)</f>
        <v>6</v>
      </c>
      <c r="N589" s="8">
        <f>IF(Sales[[#This Row],[Profit]]&lt;0,Sales[[#This Row],[Profit]],0)</f>
        <v>0</v>
      </c>
    </row>
    <row r="590" spans="1:14" x14ac:dyDescent="0.3">
      <c r="A590" t="s">
        <v>198</v>
      </c>
      <c r="B590" s="6">
        <v>28</v>
      </c>
      <c r="C590" s="6">
        <v>14</v>
      </c>
      <c r="D590">
        <v>4</v>
      </c>
      <c r="E590" t="s">
        <v>23</v>
      </c>
      <c r="F590" t="s">
        <v>30</v>
      </c>
      <c r="G590" t="s">
        <v>10</v>
      </c>
      <c r="H590" s="3">
        <f>INDEX(Orders!$A$1:$G$501,MATCH($A590,Orders!$A$1:$A$501,0),MATCH(H$1,Orders!$A$1:$G$1,0))</f>
        <v>43387</v>
      </c>
      <c r="I590" s="3" t="str">
        <f>INDEX(Orders!$A$1:$G$501,MATCH($A590,Orders!$A$1:$A$501,0),MATCH(I$1,Orders!$A$1:$G$1,0))</f>
        <v>Sandeep</v>
      </c>
      <c r="J590" s="3" t="str">
        <f>INDEX(Orders!$A$1:$G$501,MATCH($A590,Orders!$A$1:$A$501,0),MATCH(J$1,Orders!$A$1:$G$1,0))</f>
        <v>Madhya Pradesh</v>
      </c>
      <c r="K590" s="3" t="str">
        <f>INDEX(Orders!$A$1:$G$501,MATCH($A590,Orders!$A$1:$A$501,0),MATCH(K$1,Orders!$A$1:$G$1,0))</f>
        <v>Indore</v>
      </c>
      <c r="L590" s="1" t="str">
        <f t="shared" si="9"/>
        <v>Oct</v>
      </c>
      <c r="M590" s="8">
        <f>IF(Sales[[#This Row],[Profit]]&gt;0,Sales[[#This Row],[Profit]],0)</f>
        <v>14</v>
      </c>
      <c r="N590" s="8">
        <f>IF(Sales[[#This Row],[Profit]]&lt;0,Sales[[#This Row],[Profit]],0)</f>
        <v>0</v>
      </c>
    </row>
    <row r="591" spans="1:14" x14ac:dyDescent="0.3">
      <c r="A591" t="s">
        <v>350</v>
      </c>
      <c r="B591" s="6">
        <v>139</v>
      </c>
      <c r="C591" s="6">
        <v>14</v>
      </c>
      <c r="D591">
        <v>3</v>
      </c>
      <c r="E591" t="s">
        <v>23</v>
      </c>
      <c r="F591" t="s">
        <v>57</v>
      </c>
      <c r="G591" t="s">
        <v>10</v>
      </c>
      <c r="H591" s="3">
        <f>INDEX(Orders!$A$1:$G$501,MATCH($A591,Orders!$A$1:$A$501,0),MATCH(H$1,Orders!$A$1:$G$1,0))</f>
        <v>43341</v>
      </c>
      <c r="I591" s="3" t="str">
        <f>INDEX(Orders!$A$1:$G$501,MATCH($A591,Orders!$A$1:$A$501,0),MATCH(I$1,Orders!$A$1:$G$1,0))</f>
        <v>Meghana</v>
      </c>
      <c r="J591" s="3" t="str">
        <f>INDEX(Orders!$A$1:$G$501,MATCH($A591,Orders!$A$1:$A$501,0),MATCH(J$1,Orders!$A$1:$G$1,0))</f>
        <v>Madhya Pradesh</v>
      </c>
      <c r="K591" s="3" t="str">
        <f>INDEX(Orders!$A$1:$G$501,MATCH($A591,Orders!$A$1:$A$501,0),MATCH(K$1,Orders!$A$1:$G$1,0))</f>
        <v>Bhopal</v>
      </c>
      <c r="L591" s="1" t="str">
        <f t="shared" si="9"/>
        <v>Aug</v>
      </c>
      <c r="M591" s="8">
        <f>IF(Sales[[#This Row],[Profit]]&gt;0,Sales[[#This Row],[Profit]],0)</f>
        <v>14</v>
      </c>
      <c r="N591" s="8">
        <f>IF(Sales[[#This Row],[Profit]]&lt;0,Sales[[#This Row],[Profit]],0)</f>
        <v>0</v>
      </c>
    </row>
    <row r="592" spans="1:14" x14ac:dyDescent="0.3">
      <c r="A592" t="s">
        <v>41</v>
      </c>
      <c r="B592" s="6">
        <v>30</v>
      </c>
      <c r="C592" s="6">
        <v>14</v>
      </c>
      <c r="D592">
        <v>3</v>
      </c>
      <c r="E592" t="s">
        <v>23</v>
      </c>
      <c r="F592" t="s">
        <v>30</v>
      </c>
      <c r="G592" t="s">
        <v>28</v>
      </c>
      <c r="H592" s="3">
        <f>INDEX(Orders!$A$1:$G$501,MATCH($A592,Orders!$A$1:$A$501,0),MATCH(H$1,Orders!$A$1:$G$1,0))</f>
        <v>43323</v>
      </c>
      <c r="I592" s="3" t="str">
        <f>INDEX(Orders!$A$1:$G$501,MATCH($A592,Orders!$A$1:$A$501,0),MATCH(I$1,Orders!$A$1:$G$1,0))</f>
        <v>Gaurav</v>
      </c>
      <c r="J592" s="3" t="str">
        <f>INDEX(Orders!$A$1:$G$501,MATCH($A592,Orders!$A$1:$A$501,0),MATCH(J$1,Orders!$A$1:$G$1,0))</f>
        <v>Gujarat</v>
      </c>
      <c r="K592" s="3" t="str">
        <f>INDEX(Orders!$A$1:$G$501,MATCH($A592,Orders!$A$1:$A$501,0),MATCH(K$1,Orders!$A$1:$G$1,0))</f>
        <v>Ahmedabad</v>
      </c>
      <c r="L592" s="1" t="str">
        <f t="shared" si="9"/>
        <v>Aug</v>
      </c>
      <c r="M592" s="8">
        <f>IF(Sales[[#This Row],[Profit]]&gt;0,Sales[[#This Row],[Profit]],0)</f>
        <v>14</v>
      </c>
      <c r="N592" s="8">
        <f>IF(Sales[[#This Row],[Profit]]&lt;0,Sales[[#This Row],[Profit]],0)</f>
        <v>0</v>
      </c>
    </row>
    <row r="593" spans="1:14" x14ac:dyDescent="0.3">
      <c r="A593" t="s">
        <v>254</v>
      </c>
      <c r="B593" s="6">
        <v>89</v>
      </c>
      <c r="C593" s="6">
        <v>36</v>
      </c>
      <c r="D593">
        <v>3</v>
      </c>
      <c r="E593" t="s">
        <v>23</v>
      </c>
      <c r="F593" t="s">
        <v>142</v>
      </c>
      <c r="G593" t="s">
        <v>28</v>
      </c>
      <c r="H593" s="3">
        <f>INDEX(Orders!$A$1:$G$501,MATCH($A593,Orders!$A$1:$A$501,0),MATCH(H$1,Orders!$A$1:$G$1,0))</f>
        <v>43152</v>
      </c>
      <c r="I593" s="3" t="str">
        <f>INDEX(Orders!$A$1:$G$501,MATCH($A593,Orders!$A$1:$A$501,0),MATCH(I$1,Orders!$A$1:$G$1,0))</f>
        <v>Sarita</v>
      </c>
      <c r="J593" s="3" t="str">
        <f>INDEX(Orders!$A$1:$G$501,MATCH($A593,Orders!$A$1:$A$501,0),MATCH(J$1,Orders!$A$1:$G$1,0))</f>
        <v>Maharashtra</v>
      </c>
      <c r="K593" s="3" t="str">
        <f>INDEX(Orders!$A$1:$G$501,MATCH($A593,Orders!$A$1:$A$501,0),MATCH(K$1,Orders!$A$1:$G$1,0))</f>
        <v>Pune</v>
      </c>
      <c r="L593" s="1" t="str">
        <f t="shared" si="9"/>
        <v>Feb</v>
      </c>
      <c r="M593" s="8">
        <f>IF(Sales[[#This Row],[Profit]]&gt;0,Sales[[#This Row],[Profit]],0)</f>
        <v>36</v>
      </c>
      <c r="N593" s="8">
        <f>IF(Sales[[#This Row],[Profit]]&lt;0,Sales[[#This Row],[Profit]],0)</f>
        <v>0</v>
      </c>
    </row>
    <row r="594" spans="1:14" x14ac:dyDescent="0.3">
      <c r="A594" t="s">
        <v>121</v>
      </c>
      <c r="B594" s="6">
        <v>187</v>
      </c>
      <c r="C594" s="6">
        <v>30</v>
      </c>
      <c r="D594">
        <v>4</v>
      </c>
      <c r="E594" t="s">
        <v>8</v>
      </c>
      <c r="F594" t="s">
        <v>73</v>
      </c>
      <c r="G594" t="s">
        <v>19</v>
      </c>
      <c r="H594" s="3">
        <f>INDEX(Orders!$A$1:$G$501,MATCH($A594,Orders!$A$1:$A$501,0),MATCH(H$1,Orders!$A$1:$G$1,0))</f>
        <v>43303</v>
      </c>
      <c r="I594" s="3" t="str">
        <f>INDEX(Orders!$A$1:$G$501,MATCH($A594,Orders!$A$1:$A$501,0),MATCH(I$1,Orders!$A$1:$G$1,0))</f>
        <v>Rishabh</v>
      </c>
      <c r="J594" s="3" t="str">
        <f>INDEX(Orders!$A$1:$G$501,MATCH($A594,Orders!$A$1:$A$501,0),MATCH(J$1,Orders!$A$1:$G$1,0))</f>
        <v>Rajasthan</v>
      </c>
      <c r="K594" s="3" t="str">
        <f>INDEX(Orders!$A$1:$G$501,MATCH($A594,Orders!$A$1:$A$501,0),MATCH(K$1,Orders!$A$1:$G$1,0))</f>
        <v>Jaipur</v>
      </c>
      <c r="L594" s="1" t="str">
        <f t="shared" si="9"/>
        <v>Jul</v>
      </c>
      <c r="M594" s="8">
        <f>IF(Sales[[#This Row],[Profit]]&gt;0,Sales[[#This Row],[Profit]],0)</f>
        <v>30</v>
      </c>
      <c r="N594" s="8">
        <f>IF(Sales[[#This Row],[Profit]]&lt;0,Sales[[#This Row],[Profit]],0)</f>
        <v>0</v>
      </c>
    </row>
    <row r="595" spans="1:14" x14ac:dyDescent="0.3">
      <c r="A595" t="s">
        <v>273</v>
      </c>
      <c r="B595" s="6">
        <v>139</v>
      </c>
      <c r="C595" s="6">
        <v>21</v>
      </c>
      <c r="D595">
        <v>3</v>
      </c>
      <c r="E595" t="s">
        <v>8</v>
      </c>
      <c r="F595" t="s">
        <v>73</v>
      </c>
      <c r="G595" t="s">
        <v>10</v>
      </c>
      <c r="H595" s="3">
        <f>INDEX(Orders!$A$1:$G$501,MATCH($A595,Orders!$A$1:$A$501,0),MATCH(H$1,Orders!$A$1:$G$1,0))</f>
        <v>43376</v>
      </c>
      <c r="I595" s="3" t="str">
        <f>INDEX(Orders!$A$1:$G$501,MATCH($A595,Orders!$A$1:$A$501,0),MATCH(I$1,Orders!$A$1:$G$1,0))</f>
        <v>Mayank</v>
      </c>
      <c r="J595" s="3" t="str">
        <f>INDEX(Orders!$A$1:$G$501,MATCH($A595,Orders!$A$1:$A$501,0),MATCH(J$1,Orders!$A$1:$G$1,0))</f>
        <v>Maharashtra</v>
      </c>
      <c r="K595" s="3" t="str">
        <f>INDEX(Orders!$A$1:$G$501,MATCH($A595,Orders!$A$1:$A$501,0),MATCH(K$1,Orders!$A$1:$G$1,0))</f>
        <v>Mumbai</v>
      </c>
      <c r="L595" s="1" t="str">
        <f t="shared" si="9"/>
        <v>Oct</v>
      </c>
      <c r="M595" s="8">
        <f>IF(Sales[[#This Row],[Profit]]&gt;0,Sales[[#This Row],[Profit]],0)</f>
        <v>21</v>
      </c>
      <c r="N595" s="8">
        <f>IF(Sales[[#This Row],[Profit]]&lt;0,Sales[[#This Row],[Profit]],0)</f>
        <v>0</v>
      </c>
    </row>
    <row r="596" spans="1:14" x14ac:dyDescent="0.3">
      <c r="A596" t="s">
        <v>289</v>
      </c>
      <c r="B596" s="6">
        <v>437</v>
      </c>
      <c r="C596" s="6">
        <v>-14</v>
      </c>
      <c r="D596">
        <v>2</v>
      </c>
      <c r="E596" t="s">
        <v>23</v>
      </c>
      <c r="F596" t="s">
        <v>26</v>
      </c>
      <c r="G596" t="s">
        <v>28</v>
      </c>
      <c r="H596" s="3">
        <f>INDEX(Orders!$A$1:$G$501,MATCH($A596,Orders!$A$1:$A$501,0),MATCH(H$1,Orders!$A$1:$G$1,0))</f>
        <v>43260</v>
      </c>
      <c r="I596" s="3" t="str">
        <f>INDEX(Orders!$A$1:$G$501,MATCH($A596,Orders!$A$1:$A$501,0),MATCH(I$1,Orders!$A$1:$G$1,0))</f>
        <v>Shreya</v>
      </c>
      <c r="J596" s="3" t="str">
        <f>INDEX(Orders!$A$1:$G$501,MATCH($A596,Orders!$A$1:$A$501,0),MATCH(J$1,Orders!$A$1:$G$1,0))</f>
        <v xml:space="preserve">Kerala </v>
      </c>
      <c r="K596" s="3" t="str">
        <f>INDEX(Orders!$A$1:$G$501,MATCH($A596,Orders!$A$1:$A$501,0),MATCH(K$1,Orders!$A$1:$G$1,0))</f>
        <v>Thiruvananthapuram</v>
      </c>
      <c r="L596" s="1" t="str">
        <f t="shared" si="9"/>
        <v>Jun</v>
      </c>
      <c r="M596" s="8">
        <f>IF(Sales[[#This Row],[Profit]]&gt;0,Sales[[#This Row],[Profit]],0)</f>
        <v>0</v>
      </c>
      <c r="N596" s="8">
        <f>IF(Sales[[#This Row],[Profit]]&lt;0,Sales[[#This Row],[Profit]],0)</f>
        <v>-14</v>
      </c>
    </row>
    <row r="597" spans="1:14" x14ac:dyDescent="0.3">
      <c r="A597" t="s">
        <v>227</v>
      </c>
      <c r="B597" s="6">
        <v>138</v>
      </c>
      <c r="C597" s="6">
        <v>-3</v>
      </c>
      <c r="D597">
        <v>5</v>
      </c>
      <c r="E597" t="s">
        <v>23</v>
      </c>
      <c r="F597" t="s">
        <v>26</v>
      </c>
      <c r="G597" t="s">
        <v>10</v>
      </c>
      <c r="H597" s="3">
        <f>INDEX(Orders!$A$1:$G$501,MATCH($A597,Orders!$A$1:$A$501,0),MATCH(H$1,Orders!$A$1:$G$1,0))</f>
        <v>43441</v>
      </c>
      <c r="I597" s="3" t="str">
        <f>INDEX(Orders!$A$1:$G$501,MATCH($A597,Orders!$A$1:$A$501,0),MATCH(I$1,Orders!$A$1:$G$1,0))</f>
        <v>Manshul</v>
      </c>
      <c r="J597" s="3" t="str">
        <f>INDEX(Orders!$A$1:$G$501,MATCH($A597,Orders!$A$1:$A$501,0),MATCH(J$1,Orders!$A$1:$G$1,0))</f>
        <v>Uttar Pradesh</v>
      </c>
      <c r="K597" s="3" t="str">
        <f>INDEX(Orders!$A$1:$G$501,MATCH($A597,Orders!$A$1:$A$501,0),MATCH(K$1,Orders!$A$1:$G$1,0))</f>
        <v>Lucknow</v>
      </c>
      <c r="L597" s="1" t="str">
        <f t="shared" si="9"/>
        <v>Dec</v>
      </c>
      <c r="M597" s="8">
        <f>IF(Sales[[#This Row],[Profit]]&gt;0,Sales[[#This Row],[Profit]],0)</f>
        <v>0</v>
      </c>
      <c r="N597" s="8">
        <f>IF(Sales[[#This Row],[Profit]]&lt;0,Sales[[#This Row],[Profit]],0)</f>
        <v>-3</v>
      </c>
    </row>
    <row r="598" spans="1:14" x14ac:dyDescent="0.3">
      <c r="A598" t="s">
        <v>299</v>
      </c>
      <c r="B598" s="6">
        <v>85</v>
      </c>
      <c r="C598" s="6">
        <v>13</v>
      </c>
      <c r="D598">
        <v>2</v>
      </c>
      <c r="E598" t="s">
        <v>23</v>
      </c>
      <c r="F598" t="s">
        <v>142</v>
      </c>
      <c r="G598" t="s">
        <v>28</v>
      </c>
      <c r="H598" s="3">
        <f>INDEX(Orders!$A$1:$G$501,MATCH($A598,Orders!$A$1:$A$501,0),MATCH(H$1,Orders!$A$1:$G$1,0))</f>
        <v>43406</v>
      </c>
      <c r="I598" s="3" t="str">
        <f>INDEX(Orders!$A$1:$G$501,MATCH($A598,Orders!$A$1:$A$501,0),MATCH(I$1,Orders!$A$1:$G$1,0))</f>
        <v>Kartikay</v>
      </c>
      <c r="J598" s="3" t="str">
        <f>INDEX(Orders!$A$1:$G$501,MATCH($A598,Orders!$A$1:$A$501,0),MATCH(J$1,Orders!$A$1:$G$1,0))</f>
        <v>Bihar</v>
      </c>
      <c r="K598" s="3" t="str">
        <f>INDEX(Orders!$A$1:$G$501,MATCH($A598,Orders!$A$1:$A$501,0),MATCH(K$1,Orders!$A$1:$G$1,0))</f>
        <v>Patna</v>
      </c>
      <c r="L598" s="1" t="str">
        <f t="shared" si="9"/>
        <v>Nov</v>
      </c>
      <c r="M598" s="8">
        <f>IF(Sales[[#This Row],[Profit]]&gt;0,Sales[[#This Row],[Profit]],0)</f>
        <v>13</v>
      </c>
      <c r="N598" s="8">
        <f>IF(Sales[[#This Row],[Profit]]&lt;0,Sales[[#This Row],[Profit]],0)</f>
        <v>0</v>
      </c>
    </row>
    <row r="599" spans="1:14" x14ac:dyDescent="0.3">
      <c r="A599" t="s">
        <v>202</v>
      </c>
      <c r="B599" s="6">
        <v>83</v>
      </c>
      <c r="C599" s="6">
        <v>12</v>
      </c>
      <c r="D599">
        <v>3</v>
      </c>
      <c r="E599" t="s">
        <v>23</v>
      </c>
      <c r="F599" t="s">
        <v>57</v>
      </c>
      <c r="G599" t="s">
        <v>28</v>
      </c>
      <c r="H599" s="3">
        <f>INDEX(Orders!$A$1:$G$501,MATCH($A599,Orders!$A$1:$A$501,0),MATCH(H$1,Orders!$A$1:$G$1,0))</f>
        <v>43202</v>
      </c>
      <c r="I599" s="3" t="str">
        <f>INDEX(Orders!$A$1:$G$501,MATCH($A599,Orders!$A$1:$A$501,0),MATCH(I$1,Orders!$A$1:$G$1,0))</f>
        <v>Vrinda</v>
      </c>
      <c r="J599" s="3" t="str">
        <f>INDEX(Orders!$A$1:$G$501,MATCH($A599,Orders!$A$1:$A$501,0),MATCH(J$1,Orders!$A$1:$G$1,0))</f>
        <v>Uttar Pradesh</v>
      </c>
      <c r="K599" s="3" t="str">
        <f>INDEX(Orders!$A$1:$G$501,MATCH($A599,Orders!$A$1:$A$501,0),MATCH(K$1,Orders!$A$1:$G$1,0))</f>
        <v>Mathura</v>
      </c>
      <c r="L599" s="1" t="str">
        <f t="shared" si="9"/>
        <v>Apr</v>
      </c>
      <c r="M599" s="8">
        <f>IF(Sales[[#This Row],[Profit]]&gt;0,Sales[[#This Row],[Profit]],0)</f>
        <v>12</v>
      </c>
      <c r="N599" s="8">
        <f>IF(Sales[[#This Row],[Profit]]&lt;0,Sales[[#This Row],[Profit]],0)</f>
        <v>0</v>
      </c>
    </row>
    <row r="600" spans="1:14" x14ac:dyDescent="0.3">
      <c r="A600" t="s">
        <v>294</v>
      </c>
      <c r="B600" s="6">
        <v>91</v>
      </c>
      <c r="C600" s="6">
        <v>22</v>
      </c>
      <c r="D600">
        <v>2</v>
      </c>
      <c r="E600" t="s">
        <v>23</v>
      </c>
      <c r="F600" t="s">
        <v>57</v>
      </c>
      <c r="G600" t="s">
        <v>28</v>
      </c>
      <c r="H600" s="3">
        <f>INDEX(Orders!$A$1:$G$501,MATCH($A600,Orders!$A$1:$A$501,0),MATCH(H$1,Orders!$A$1:$G$1,0))</f>
        <v>43180</v>
      </c>
      <c r="I600" s="3" t="str">
        <f>INDEX(Orders!$A$1:$G$501,MATCH($A600,Orders!$A$1:$A$501,0),MATCH(I$1,Orders!$A$1:$G$1,0))</f>
        <v>Jahan</v>
      </c>
      <c r="J600" s="3" t="str">
        <f>INDEX(Orders!$A$1:$G$501,MATCH($A600,Orders!$A$1:$A$501,0),MATCH(J$1,Orders!$A$1:$G$1,0))</f>
        <v>Madhya Pradesh</v>
      </c>
      <c r="K600" s="3" t="str">
        <f>INDEX(Orders!$A$1:$G$501,MATCH($A600,Orders!$A$1:$A$501,0),MATCH(K$1,Orders!$A$1:$G$1,0))</f>
        <v>Bhopal</v>
      </c>
      <c r="L600" s="1" t="str">
        <f t="shared" si="9"/>
        <v>Mar</v>
      </c>
      <c r="M600" s="8">
        <f>IF(Sales[[#This Row],[Profit]]&gt;0,Sales[[#This Row],[Profit]],0)</f>
        <v>22</v>
      </c>
      <c r="N600" s="8">
        <f>IF(Sales[[#This Row],[Profit]]&lt;0,Sales[[#This Row],[Profit]],0)</f>
        <v>0</v>
      </c>
    </row>
    <row r="601" spans="1:14" x14ac:dyDescent="0.3">
      <c r="A601" t="s">
        <v>172</v>
      </c>
      <c r="B601" s="6">
        <v>137</v>
      </c>
      <c r="C601" s="6">
        <v>5</v>
      </c>
      <c r="D601">
        <v>5</v>
      </c>
      <c r="E601" t="s">
        <v>23</v>
      </c>
      <c r="F601" t="s">
        <v>142</v>
      </c>
      <c r="G601" t="s">
        <v>10</v>
      </c>
      <c r="H601" s="3">
        <f>INDEX(Orders!$A$1:$G$501,MATCH($A601,Orders!$A$1:$A$501,0),MATCH(H$1,Orders!$A$1:$G$1,0))</f>
        <v>43230</v>
      </c>
      <c r="I601" s="3" t="str">
        <f>INDEX(Orders!$A$1:$G$501,MATCH($A601,Orders!$A$1:$A$501,0),MATCH(I$1,Orders!$A$1:$G$1,0))</f>
        <v>Shivanshu</v>
      </c>
      <c r="J601" s="3" t="str">
        <f>INDEX(Orders!$A$1:$G$501,MATCH($A601,Orders!$A$1:$A$501,0),MATCH(J$1,Orders!$A$1:$G$1,0))</f>
        <v>Madhya Pradesh</v>
      </c>
      <c r="K601" s="3" t="str">
        <f>INDEX(Orders!$A$1:$G$501,MATCH($A601,Orders!$A$1:$A$501,0),MATCH(K$1,Orders!$A$1:$G$1,0))</f>
        <v>Indore</v>
      </c>
      <c r="L601" s="1" t="str">
        <f t="shared" si="9"/>
        <v>May</v>
      </c>
      <c r="M601" s="8">
        <f>IF(Sales[[#This Row],[Profit]]&gt;0,Sales[[#This Row],[Profit]],0)</f>
        <v>5</v>
      </c>
      <c r="N601" s="8">
        <f>IF(Sales[[#This Row],[Profit]]&lt;0,Sales[[#This Row],[Profit]],0)</f>
        <v>0</v>
      </c>
    </row>
    <row r="602" spans="1:14" x14ac:dyDescent="0.3">
      <c r="A602" t="s">
        <v>351</v>
      </c>
      <c r="B602" s="6">
        <v>33</v>
      </c>
      <c r="C602" s="6">
        <v>-12</v>
      </c>
      <c r="D602">
        <v>7</v>
      </c>
      <c r="E602" t="s">
        <v>23</v>
      </c>
      <c r="F602" t="s">
        <v>26</v>
      </c>
      <c r="G602" t="s">
        <v>28</v>
      </c>
      <c r="H602" s="3">
        <f>INDEX(Orders!$A$1:$G$501,MATCH($A602,Orders!$A$1:$A$501,0),MATCH(H$1,Orders!$A$1:$G$1,0))</f>
        <v>43107</v>
      </c>
      <c r="I602" s="3" t="str">
        <f>INDEX(Orders!$A$1:$G$501,MATCH($A602,Orders!$A$1:$A$501,0),MATCH(I$1,Orders!$A$1:$G$1,0))</f>
        <v>Aakanksha</v>
      </c>
      <c r="J602" s="3" t="str">
        <f>INDEX(Orders!$A$1:$G$501,MATCH($A602,Orders!$A$1:$A$501,0),MATCH(J$1,Orders!$A$1:$G$1,0))</f>
        <v>Madhya Pradesh</v>
      </c>
      <c r="K602" s="3" t="str">
        <f>INDEX(Orders!$A$1:$G$501,MATCH($A602,Orders!$A$1:$A$501,0),MATCH(K$1,Orders!$A$1:$G$1,0))</f>
        <v>Indore</v>
      </c>
      <c r="L602" s="1" t="str">
        <f t="shared" si="9"/>
        <v>Jan</v>
      </c>
      <c r="M602" s="8">
        <f>IF(Sales[[#This Row],[Profit]]&gt;0,Sales[[#This Row],[Profit]],0)</f>
        <v>0</v>
      </c>
      <c r="N602" s="8">
        <f>IF(Sales[[#This Row],[Profit]]&lt;0,Sales[[#This Row],[Profit]],0)</f>
        <v>-12</v>
      </c>
    </row>
    <row r="603" spans="1:14" x14ac:dyDescent="0.3">
      <c r="A603" t="s">
        <v>67</v>
      </c>
      <c r="B603" s="6">
        <v>134</v>
      </c>
      <c r="C603" s="6">
        <v>-34</v>
      </c>
      <c r="D603">
        <v>2</v>
      </c>
      <c r="E603" t="s">
        <v>12</v>
      </c>
      <c r="F603" t="s">
        <v>13</v>
      </c>
      <c r="G603" t="s">
        <v>10</v>
      </c>
      <c r="H603" s="3">
        <f>INDEX(Orders!$A$1:$G$501,MATCH($A603,Orders!$A$1:$A$501,0),MATCH(H$1,Orders!$A$1:$G$1,0))</f>
        <v>43331</v>
      </c>
      <c r="I603" s="3" t="str">
        <f>INDEX(Orders!$A$1:$G$501,MATCH($A603,Orders!$A$1:$A$501,0),MATCH(I$1,Orders!$A$1:$G$1,0))</f>
        <v>Shourya</v>
      </c>
      <c r="J603" s="3" t="str">
        <f>INDEX(Orders!$A$1:$G$501,MATCH($A603,Orders!$A$1:$A$501,0),MATCH(J$1,Orders!$A$1:$G$1,0))</f>
        <v xml:space="preserve">Kerala </v>
      </c>
      <c r="K603" s="3" t="str">
        <f>INDEX(Orders!$A$1:$G$501,MATCH($A603,Orders!$A$1:$A$501,0),MATCH(K$1,Orders!$A$1:$G$1,0))</f>
        <v>Thiruvananthapuram</v>
      </c>
      <c r="L603" s="1" t="str">
        <f t="shared" si="9"/>
        <v>Aug</v>
      </c>
      <c r="M603" s="8">
        <f>IF(Sales[[#This Row],[Profit]]&gt;0,Sales[[#This Row],[Profit]],0)</f>
        <v>0</v>
      </c>
      <c r="N603" s="8">
        <f>IF(Sales[[#This Row],[Profit]]&lt;0,Sales[[#This Row],[Profit]],0)</f>
        <v>-34</v>
      </c>
    </row>
    <row r="604" spans="1:14" x14ac:dyDescent="0.3">
      <c r="A604" t="s">
        <v>352</v>
      </c>
      <c r="B604" s="6">
        <v>134</v>
      </c>
      <c r="C604" s="6">
        <v>42</v>
      </c>
      <c r="D604">
        <v>2</v>
      </c>
      <c r="E604" t="s">
        <v>12</v>
      </c>
      <c r="F604" t="s">
        <v>13</v>
      </c>
      <c r="G604" t="s">
        <v>10</v>
      </c>
      <c r="H604" s="3">
        <f>INDEX(Orders!$A$1:$G$501,MATCH($A604,Orders!$A$1:$A$501,0),MATCH(H$1,Orders!$A$1:$G$1,0))</f>
        <v>43349</v>
      </c>
      <c r="I604" s="3" t="str">
        <f>INDEX(Orders!$A$1:$G$501,MATCH($A604,Orders!$A$1:$A$501,0),MATCH(I$1,Orders!$A$1:$G$1,0))</f>
        <v>Samiksha</v>
      </c>
      <c r="J604" s="3" t="str">
        <f>INDEX(Orders!$A$1:$G$501,MATCH($A604,Orders!$A$1:$A$501,0),MATCH(J$1,Orders!$A$1:$G$1,0))</f>
        <v>Maharashtra</v>
      </c>
      <c r="K604" s="3" t="str">
        <f>INDEX(Orders!$A$1:$G$501,MATCH($A604,Orders!$A$1:$A$501,0),MATCH(K$1,Orders!$A$1:$G$1,0))</f>
        <v>Mumbai</v>
      </c>
      <c r="L604" s="1" t="str">
        <f t="shared" si="9"/>
        <v>Sep</v>
      </c>
      <c r="M604" s="8">
        <f>IF(Sales[[#This Row],[Profit]]&gt;0,Sales[[#This Row],[Profit]],0)</f>
        <v>42</v>
      </c>
      <c r="N604" s="8">
        <f>IF(Sales[[#This Row],[Profit]]&lt;0,Sales[[#This Row],[Profit]],0)</f>
        <v>0</v>
      </c>
    </row>
    <row r="605" spans="1:14" x14ac:dyDescent="0.3">
      <c r="A605" t="s">
        <v>353</v>
      </c>
      <c r="B605" s="6">
        <v>133</v>
      </c>
      <c r="C605" s="6">
        <v>-56</v>
      </c>
      <c r="D605">
        <v>2</v>
      </c>
      <c r="E605" t="s">
        <v>12</v>
      </c>
      <c r="F605" t="s">
        <v>13</v>
      </c>
      <c r="G605" t="s">
        <v>10</v>
      </c>
      <c r="H605" s="3">
        <f>INDEX(Orders!$A$1:$G$501,MATCH($A605,Orders!$A$1:$A$501,0),MATCH(H$1,Orders!$A$1:$G$1,0))</f>
        <v>43167</v>
      </c>
      <c r="I605" s="3" t="str">
        <f>INDEX(Orders!$A$1:$G$501,MATCH($A605,Orders!$A$1:$A$501,0),MATCH(I$1,Orders!$A$1:$G$1,0))</f>
        <v>Daksh</v>
      </c>
      <c r="J605" s="3" t="str">
        <f>INDEX(Orders!$A$1:$G$501,MATCH($A605,Orders!$A$1:$A$501,0),MATCH(J$1,Orders!$A$1:$G$1,0))</f>
        <v>Haryana</v>
      </c>
      <c r="K605" s="3" t="str">
        <f>INDEX(Orders!$A$1:$G$501,MATCH($A605,Orders!$A$1:$A$501,0),MATCH(K$1,Orders!$A$1:$G$1,0))</f>
        <v>Chandigarh</v>
      </c>
      <c r="L605" s="1" t="str">
        <f t="shared" si="9"/>
        <v>Mar</v>
      </c>
      <c r="M605" s="8">
        <f>IF(Sales[[#This Row],[Profit]]&gt;0,Sales[[#This Row],[Profit]],0)</f>
        <v>0</v>
      </c>
      <c r="N605" s="8">
        <f>IF(Sales[[#This Row],[Profit]]&lt;0,Sales[[#This Row],[Profit]],0)</f>
        <v>-56</v>
      </c>
    </row>
    <row r="606" spans="1:14" x14ac:dyDescent="0.3">
      <c r="A606" t="s">
        <v>200</v>
      </c>
      <c r="B606" s="6">
        <v>93</v>
      </c>
      <c r="C606" s="6">
        <v>-84</v>
      </c>
      <c r="D606">
        <v>3</v>
      </c>
      <c r="E606" t="s">
        <v>23</v>
      </c>
      <c r="F606" t="s">
        <v>26</v>
      </c>
      <c r="G606" t="s">
        <v>28</v>
      </c>
      <c r="H606" s="3">
        <f>INDEX(Orders!$A$1:$G$501,MATCH($A606,Orders!$A$1:$A$501,0),MATCH(H$1,Orders!$A$1:$G$1,0))</f>
        <v>43181</v>
      </c>
      <c r="I606" s="3" t="str">
        <f>INDEX(Orders!$A$1:$G$501,MATCH($A606,Orders!$A$1:$A$501,0),MATCH(I$1,Orders!$A$1:$G$1,0))</f>
        <v>Aarushi</v>
      </c>
      <c r="J606" s="3" t="str">
        <f>INDEX(Orders!$A$1:$G$501,MATCH($A606,Orders!$A$1:$A$501,0),MATCH(J$1,Orders!$A$1:$G$1,0))</f>
        <v>Tamil Nadu</v>
      </c>
      <c r="K606" s="3" t="str">
        <f>INDEX(Orders!$A$1:$G$501,MATCH($A606,Orders!$A$1:$A$501,0),MATCH(K$1,Orders!$A$1:$G$1,0))</f>
        <v>Chennai</v>
      </c>
      <c r="L606" s="1" t="str">
        <f t="shared" si="9"/>
        <v>Mar</v>
      </c>
      <c r="M606" s="8">
        <f>IF(Sales[[#This Row],[Profit]]&gt;0,Sales[[#This Row],[Profit]],0)</f>
        <v>0</v>
      </c>
      <c r="N606" s="8">
        <f>IF(Sales[[#This Row],[Profit]]&lt;0,Sales[[#This Row],[Profit]],0)</f>
        <v>-84</v>
      </c>
    </row>
    <row r="607" spans="1:14" x14ac:dyDescent="0.3">
      <c r="A607" t="s">
        <v>161</v>
      </c>
      <c r="B607" s="6">
        <v>86</v>
      </c>
      <c r="C607" s="6">
        <v>-21</v>
      </c>
      <c r="D607">
        <v>1</v>
      </c>
      <c r="E607" t="s">
        <v>8</v>
      </c>
      <c r="F607" t="s">
        <v>9</v>
      </c>
      <c r="G607" t="s">
        <v>28</v>
      </c>
      <c r="H607" s="3">
        <f>INDEX(Orders!$A$1:$G$501,MATCH($A607,Orders!$A$1:$A$501,0),MATCH(H$1,Orders!$A$1:$G$1,0))</f>
        <v>43237</v>
      </c>
      <c r="I607" s="3" t="str">
        <f>INDEX(Orders!$A$1:$G$501,MATCH($A607,Orders!$A$1:$A$501,0),MATCH(I$1,Orders!$A$1:$G$1,0))</f>
        <v>Sweta</v>
      </c>
      <c r="J607" s="3" t="str">
        <f>INDEX(Orders!$A$1:$G$501,MATCH($A607,Orders!$A$1:$A$501,0),MATCH(J$1,Orders!$A$1:$G$1,0))</f>
        <v>Maharashtra</v>
      </c>
      <c r="K607" s="3" t="str">
        <f>INDEX(Orders!$A$1:$G$501,MATCH($A607,Orders!$A$1:$A$501,0),MATCH(K$1,Orders!$A$1:$G$1,0))</f>
        <v>Mumbai</v>
      </c>
      <c r="L607" s="1" t="str">
        <f t="shared" si="9"/>
        <v>May</v>
      </c>
      <c r="M607" s="8">
        <f>IF(Sales[[#This Row],[Profit]]&gt;0,Sales[[#This Row],[Profit]],0)</f>
        <v>0</v>
      </c>
      <c r="N607" s="8">
        <f>IF(Sales[[#This Row],[Profit]]&lt;0,Sales[[#This Row],[Profit]],0)</f>
        <v>-21</v>
      </c>
    </row>
    <row r="608" spans="1:14" x14ac:dyDescent="0.3">
      <c r="A608" t="s">
        <v>48</v>
      </c>
      <c r="B608" s="6">
        <v>132</v>
      </c>
      <c r="C608" s="6">
        <v>54</v>
      </c>
      <c r="D608">
        <v>5</v>
      </c>
      <c r="E608" t="s">
        <v>23</v>
      </c>
      <c r="F608" t="s">
        <v>57</v>
      </c>
      <c r="G608" t="s">
        <v>10</v>
      </c>
      <c r="H608" s="3">
        <f>INDEX(Orders!$A$1:$G$501,MATCH($A608,Orders!$A$1:$A$501,0),MATCH(H$1,Orders!$A$1:$G$1,0))</f>
        <v>43170</v>
      </c>
      <c r="I608" s="3" t="str">
        <f>INDEX(Orders!$A$1:$G$501,MATCH($A608,Orders!$A$1:$A$501,0),MATCH(I$1,Orders!$A$1:$G$1,0))</f>
        <v>Snel</v>
      </c>
      <c r="J608" s="3" t="str">
        <f>INDEX(Orders!$A$1:$G$501,MATCH($A608,Orders!$A$1:$A$501,0),MATCH(J$1,Orders!$A$1:$G$1,0))</f>
        <v xml:space="preserve">Kerala </v>
      </c>
      <c r="K608" s="3" t="str">
        <f>INDEX(Orders!$A$1:$G$501,MATCH($A608,Orders!$A$1:$A$501,0),MATCH(K$1,Orders!$A$1:$G$1,0))</f>
        <v>Thiruvananthapuram</v>
      </c>
      <c r="L608" s="1" t="str">
        <f t="shared" si="9"/>
        <v>Mar</v>
      </c>
      <c r="M608" s="8">
        <f>IF(Sales[[#This Row],[Profit]]&gt;0,Sales[[#This Row],[Profit]],0)</f>
        <v>54</v>
      </c>
      <c r="N608" s="8">
        <f>IF(Sales[[#This Row],[Profit]]&lt;0,Sales[[#This Row],[Profit]],0)</f>
        <v>0</v>
      </c>
    </row>
    <row r="609" spans="1:14" x14ac:dyDescent="0.3">
      <c r="A609" t="s">
        <v>83</v>
      </c>
      <c r="B609" s="6">
        <v>132</v>
      </c>
      <c r="C609" s="6">
        <v>-10</v>
      </c>
      <c r="D609">
        <v>3</v>
      </c>
      <c r="E609" t="s">
        <v>23</v>
      </c>
      <c r="F609" t="s">
        <v>26</v>
      </c>
      <c r="G609" t="s">
        <v>10</v>
      </c>
      <c r="H609" s="3">
        <f>INDEX(Orders!$A$1:$G$501,MATCH($A609,Orders!$A$1:$A$501,0),MATCH(H$1,Orders!$A$1:$G$1,0))</f>
        <v>43185</v>
      </c>
      <c r="I609" s="3" t="str">
        <f>INDEX(Orders!$A$1:$G$501,MATCH($A609,Orders!$A$1:$A$501,0),MATCH(I$1,Orders!$A$1:$G$1,0))</f>
        <v>Shrichand</v>
      </c>
      <c r="J609" s="3" t="str">
        <f>INDEX(Orders!$A$1:$G$501,MATCH($A609,Orders!$A$1:$A$501,0),MATCH(J$1,Orders!$A$1:$G$1,0))</f>
        <v>Punjab</v>
      </c>
      <c r="K609" s="3" t="str">
        <f>INDEX(Orders!$A$1:$G$501,MATCH($A609,Orders!$A$1:$A$501,0),MATCH(K$1,Orders!$A$1:$G$1,0))</f>
        <v>Chandigarh</v>
      </c>
      <c r="L609" s="1" t="str">
        <f t="shared" si="9"/>
        <v>Mar</v>
      </c>
      <c r="M609" s="8">
        <f>IF(Sales[[#This Row],[Profit]]&gt;0,Sales[[#This Row],[Profit]],0)</f>
        <v>0</v>
      </c>
      <c r="N609" s="8">
        <f>IF(Sales[[#This Row],[Profit]]&lt;0,Sales[[#This Row],[Profit]],0)</f>
        <v>-10</v>
      </c>
    </row>
    <row r="610" spans="1:14" x14ac:dyDescent="0.3">
      <c r="A610" t="s">
        <v>252</v>
      </c>
      <c r="B610" s="6">
        <v>132</v>
      </c>
      <c r="C610" s="6">
        <v>-79</v>
      </c>
      <c r="D610">
        <v>5</v>
      </c>
      <c r="E610" t="s">
        <v>12</v>
      </c>
      <c r="F610" t="s">
        <v>131</v>
      </c>
      <c r="G610" t="s">
        <v>10</v>
      </c>
      <c r="H610" s="3">
        <f>INDEX(Orders!$A$1:$G$501,MATCH($A610,Orders!$A$1:$A$501,0),MATCH(H$1,Orders!$A$1:$G$1,0))</f>
        <v>43351</v>
      </c>
      <c r="I610" s="3" t="str">
        <f>INDEX(Orders!$A$1:$G$501,MATCH($A610,Orders!$A$1:$A$501,0),MATCH(I$1,Orders!$A$1:$G$1,0))</f>
        <v>Kartik</v>
      </c>
      <c r="J610" s="3" t="str">
        <f>INDEX(Orders!$A$1:$G$501,MATCH($A610,Orders!$A$1:$A$501,0),MATCH(J$1,Orders!$A$1:$G$1,0))</f>
        <v>Gujarat</v>
      </c>
      <c r="K610" s="3" t="str">
        <f>INDEX(Orders!$A$1:$G$501,MATCH($A610,Orders!$A$1:$A$501,0),MATCH(K$1,Orders!$A$1:$G$1,0))</f>
        <v>Ahmedabad</v>
      </c>
      <c r="L610" s="1" t="str">
        <f t="shared" si="9"/>
        <v>Sep</v>
      </c>
      <c r="M610" s="8">
        <f>IF(Sales[[#This Row],[Profit]]&gt;0,Sales[[#This Row],[Profit]],0)</f>
        <v>0</v>
      </c>
      <c r="N610" s="8">
        <f>IF(Sales[[#This Row],[Profit]]&lt;0,Sales[[#This Row],[Profit]],0)</f>
        <v>-79</v>
      </c>
    </row>
    <row r="611" spans="1:14" x14ac:dyDescent="0.3">
      <c r="A611" t="s">
        <v>292</v>
      </c>
      <c r="B611" s="6">
        <v>93</v>
      </c>
      <c r="C611" s="6">
        <v>-65</v>
      </c>
      <c r="D611">
        <v>4</v>
      </c>
      <c r="E611" t="s">
        <v>23</v>
      </c>
      <c r="F611" t="s">
        <v>57</v>
      </c>
      <c r="G611" t="s">
        <v>28</v>
      </c>
      <c r="H611" s="3">
        <f>INDEX(Orders!$A$1:$G$501,MATCH($A611,Orders!$A$1:$A$501,0),MATCH(H$1,Orders!$A$1:$G$1,0))</f>
        <v>43222</v>
      </c>
      <c r="I611" s="3" t="str">
        <f>INDEX(Orders!$A$1:$G$501,MATCH($A611,Orders!$A$1:$A$501,0),MATCH(I$1,Orders!$A$1:$G$1,0))</f>
        <v>Diwakar</v>
      </c>
      <c r="J611" s="3" t="str">
        <f>INDEX(Orders!$A$1:$G$501,MATCH($A611,Orders!$A$1:$A$501,0),MATCH(J$1,Orders!$A$1:$G$1,0))</f>
        <v>Delhi</v>
      </c>
      <c r="K611" s="3" t="str">
        <f>INDEX(Orders!$A$1:$G$501,MATCH($A611,Orders!$A$1:$A$501,0),MATCH(K$1,Orders!$A$1:$G$1,0))</f>
        <v>Delhi</v>
      </c>
      <c r="L611" s="1" t="str">
        <f t="shared" si="9"/>
        <v>May</v>
      </c>
      <c r="M611" s="8">
        <f>IF(Sales[[#This Row],[Profit]]&gt;0,Sales[[#This Row],[Profit]],0)</f>
        <v>0</v>
      </c>
      <c r="N611" s="8">
        <f>IF(Sales[[#This Row],[Profit]]&lt;0,Sales[[#This Row],[Profit]],0)</f>
        <v>-65</v>
      </c>
    </row>
    <row r="612" spans="1:14" x14ac:dyDescent="0.3">
      <c r="A612" t="s">
        <v>354</v>
      </c>
      <c r="B612" s="6">
        <v>95</v>
      </c>
      <c r="C612" s="6">
        <v>5</v>
      </c>
      <c r="D612">
        <v>2</v>
      </c>
      <c r="E612" t="s">
        <v>23</v>
      </c>
      <c r="F612" t="s">
        <v>57</v>
      </c>
      <c r="G612" t="s">
        <v>28</v>
      </c>
      <c r="H612" s="3">
        <f>INDEX(Orders!$A$1:$G$501,MATCH($A612,Orders!$A$1:$A$501,0),MATCH(H$1,Orders!$A$1:$G$1,0))</f>
        <v>43182</v>
      </c>
      <c r="I612" s="3" t="str">
        <f>INDEX(Orders!$A$1:$G$501,MATCH($A612,Orders!$A$1:$A$501,0),MATCH(I$1,Orders!$A$1:$G$1,0))</f>
        <v>Jitesh</v>
      </c>
      <c r="J612" s="3" t="str">
        <f>INDEX(Orders!$A$1:$G$501,MATCH($A612,Orders!$A$1:$A$501,0),MATCH(J$1,Orders!$A$1:$G$1,0))</f>
        <v>Uttar Pradesh</v>
      </c>
      <c r="K612" s="3" t="str">
        <f>INDEX(Orders!$A$1:$G$501,MATCH($A612,Orders!$A$1:$A$501,0),MATCH(K$1,Orders!$A$1:$G$1,0))</f>
        <v>Lucknow</v>
      </c>
      <c r="L612" s="1" t="str">
        <f t="shared" si="9"/>
        <v>Mar</v>
      </c>
      <c r="M612" s="8">
        <f>IF(Sales[[#This Row],[Profit]]&gt;0,Sales[[#This Row],[Profit]],0)</f>
        <v>5</v>
      </c>
      <c r="N612" s="8">
        <f>IF(Sales[[#This Row],[Profit]]&lt;0,Sales[[#This Row],[Profit]],0)</f>
        <v>0</v>
      </c>
    </row>
    <row r="613" spans="1:14" x14ac:dyDescent="0.3">
      <c r="A613" t="s">
        <v>61</v>
      </c>
      <c r="B613" s="6">
        <v>97</v>
      </c>
      <c r="C613" s="6">
        <v>12</v>
      </c>
      <c r="D613">
        <v>2</v>
      </c>
      <c r="E613" t="s">
        <v>23</v>
      </c>
      <c r="F613" t="s">
        <v>30</v>
      </c>
      <c r="G613" t="s">
        <v>28</v>
      </c>
      <c r="H613" s="3">
        <f>INDEX(Orders!$A$1:$G$501,MATCH($A613,Orders!$A$1:$A$501,0),MATCH(H$1,Orders!$A$1:$G$1,0))</f>
        <v>43187</v>
      </c>
      <c r="I613" s="3" t="str">
        <f>INDEX(Orders!$A$1:$G$501,MATCH($A613,Orders!$A$1:$A$501,0),MATCH(I$1,Orders!$A$1:$G$1,0))</f>
        <v>Vini</v>
      </c>
      <c r="J613" s="3" t="str">
        <f>INDEX(Orders!$A$1:$G$501,MATCH($A613,Orders!$A$1:$A$501,0),MATCH(J$1,Orders!$A$1:$G$1,0))</f>
        <v>Karnataka</v>
      </c>
      <c r="K613" s="3" t="str">
        <f>INDEX(Orders!$A$1:$G$501,MATCH($A613,Orders!$A$1:$A$501,0),MATCH(K$1,Orders!$A$1:$G$1,0))</f>
        <v>Bangalore</v>
      </c>
      <c r="L613" s="1" t="str">
        <f t="shared" si="9"/>
        <v>Mar</v>
      </c>
      <c r="M613" s="8">
        <f>IF(Sales[[#This Row],[Profit]]&gt;0,Sales[[#This Row],[Profit]],0)</f>
        <v>12</v>
      </c>
      <c r="N613" s="8">
        <f>IF(Sales[[#This Row],[Profit]]&lt;0,Sales[[#This Row],[Profit]],0)</f>
        <v>0</v>
      </c>
    </row>
    <row r="614" spans="1:14" x14ac:dyDescent="0.3">
      <c r="A614" t="s">
        <v>355</v>
      </c>
      <c r="B614" s="6">
        <v>131</v>
      </c>
      <c r="C614" s="6">
        <v>-154</v>
      </c>
      <c r="D614">
        <v>8</v>
      </c>
      <c r="E614" t="s">
        <v>12</v>
      </c>
      <c r="F614" t="s">
        <v>131</v>
      </c>
      <c r="G614" t="s">
        <v>10</v>
      </c>
      <c r="H614" s="3">
        <f>INDEX(Orders!$A$1:$G$501,MATCH($A614,Orders!$A$1:$A$501,0),MATCH(H$1,Orders!$A$1:$G$1,0))</f>
        <v>43307</v>
      </c>
      <c r="I614" s="3" t="str">
        <f>INDEX(Orders!$A$1:$G$501,MATCH($A614,Orders!$A$1:$A$501,0),MATCH(I$1,Orders!$A$1:$G$1,0))</f>
        <v>Akash</v>
      </c>
      <c r="J614" s="3" t="str">
        <f>INDEX(Orders!$A$1:$G$501,MATCH($A614,Orders!$A$1:$A$501,0),MATCH(J$1,Orders!$A$1:$G$1,0))</f>
        <v>West Bengal</v>
      </c>
      <c r="K614" s="3" t="str">
        <f>INDEX(Orders!$A$1:$G$501,MATCH($A614,Orders!$A$1:$A$501,0),MATCH(K$1,Orders!$A$1:$G$1,0))</f>
        <v>Kolkata</v>
      </c>
      <c r="L614" s="1" t="str">
        <f t="shared" si="9"/>
        <v>Jul</v>
      </c>
      <c r="M614" s="8">
        <f>IF(Sales[[#This Row],[Profit]]&gt;0,Sales[[#This Row],[Profit]],0)</f>
        <v>0</v>
      </c>
      <c r="N614" s="8">
        <f>IF(Sales[[#This Row],[Profit]]&lt;0,Sales[[#This Row],[Profit]],0)</f>
        <v>-154</v>
      </c>
    </row>
    <row r="615" spans="1:14" x14ac:dyDescent="0.3">
      <c r="A615" t="s">
        <v>298</v>
      </c>
      <c r="B615" s="6">
        <v>97</v>
      </c>
      <c r="C615" s="6">
        <v>29</v>
      </c>
      <c r="D615">
        <v>2</v>
      </c>
      <c r="E615" t="s">
        <v>23</v>
      </c>
      <c r="F615" t="s">
        <v>30</v>
      </c>
      <c r="G615" t="s">
        <v>28</v>
      </c>
      <c r="H615" s="3">
        <f>INDEX(Orders!$A$1:$G$501,MATCH($A615,Orders!$A$1:$A$501,0),MATCH(H$1,Orders!$A$1:$G$1,0))</f>
        <v>43213</v>
      </c>
      <c r="I615" s="3" t="str">
        <f>INDEX(Orders!$A$1:$G$501,MATCH($A615,Orders!$A$1:$A$501,0),MATCH(I$1,Orders!$A$1:$G$1,0))</f>
        <v>Pinky</v>
      </c>
      <c r="J615" s="3" t="str">
        <f>INDEX(Orders!$A$1:$G$501,MATCH($A615,Orders!$A$1:$A$501,0),MATCH(J$1,Orders!$A$1:$G$1,0))</f>
        <v>Jammu and Kashmir</v>
      </c>
      <c r="K615" s="3" t="str">
        <f>INDEX(Orders!$A$1:$G$501,MATCH($A615,Orders!$A$1:$A$501,0),MATCH(K$1,Orders!$A$1:$G$1,0))</f>
        <v>Kashmir</v>
      </c>
      <c r="L615" s="1" t="str">
        <f t="shared" si="9"/>
        <v>Apr</v>
      </c>
      <c r="M615" s="8">
        <f>IF(Sales[[#This Row],[Profit]]&gt;0,Sales[[#This Row],[Profit]],0)</f>
        <v>29</v>
      </c>
      <c r="N615" s="8">
        <f>IF(Sales[[#This Row],[Profit]]&lt;0,Sales[[#This Row],[Profit]],0)</f>
        <v>0</v>
      </c>
    </row>
    <row r="616" spans="1:14" x14ac:dyDescent="0.3">
      <c r="A616" t="s">
        <v>41</v>
      </c>
      <c r="B616" s="6">
        <v>128</v>
      </c>
      <c r="C616" s="6">
        <v>4</v>
      </c>
      <c r="D616">
        <v>3</v>
      </c>
      <c r="E616" t="s">
        <v>23</v>
      </c>
      <c r="F616" t="s">
        <v>26</v>
      </c>
      <c r="G616" t="s">
        <v>10</v>
      </c>
      <c r="H616" s="3">
        <f>INDEX(Orders!$A$1:$G$501,MATCH($A616,Orders!$A$1:$A$501,0),MATCH(H$1,Orders!$A$1:$G$1,0))</f>
        <v>43323</v>
      </c>
      <c r="I616" s="3" t="str">
        <f>INDEX(Orders!$A$1:$G$501,MATCH($A616,Orders!$A$1:$A$501,0),MATCH(I$1,Orders!$A$1:$G$1,0))</f>
        <v>Gaurav</v>
      </c>
      <c r="J616" s="3" t="str">
        <f>INDEX(Orders!$A$1:$G$501,MATCH($A616,Orders!$A$1:$A$501,0),MATCH(J$1,Orders!$A$1:$G$1,0))</f>
        <v>Gujarat</v>
      </c>
      <c r="K616" s="3" t="str">
        <f>INDEX(Orders!$A$1:$G$501,MATCH($A616,Orders!$A$1:$A$501,0),MATCH(K$1,Orders!$A$1:$G$1,0))</f>
        <v>Ahmedabad</v>
      </c>
      <c r="L616" s="1" t="str">
        <f t="shared" si="9"/>
        <v>Aug</v>
      </c>
      <c r="M616" s="8">
        <f>IF(Sales[[#This Row],[Profit]]&gt;0,Sales[[#This Row],[Profit]],0)</f>
        <v>4</v>
      </c>
      <c r="N616" s="8">
        <f>IF(Sales[[#This Row],[Profit]]&lt;0,Sales[[#This Row],[Profit]],0)</f>
        <v>0</v>
      </c>
    </row>
    <row r="617" spans="1:14" x14ac:dyDescent="0.3">
      <c r="A617" t="s">
        <v>33</v>
      </c>
      <c r="B617" s="6">
        <v>186</v>
      </c>
      <c r="C617" s="6">
        <v>241</v>
      </c>
      <c r="D617">
        <v>9</v>
      </c>
      <c r="E617" t="s">
        <v>23</v>
      </c>
      <c r="F617" t="s">
        <v>142</v>
      </c>
      <c r="G617" t="s">
        <v>19</v>
      </c>
      <c r="H617" s="3">
        <f>INDEX(Orders!$A$1:$G$501,MATCH($A617,Orders!$A$1:$A$501,0),MATCH(H$1,Orders!$A$1:$G$1,0))</f>
        <v>43279</v>
      </c>
      <c r="I617" s="3" t="str">
        <f>INDEX(Orders!$A$1:$G$501,MATCH($A617,Orders!$A$1:$A$501,0),MATCH(I$1,Orders!$A$1:$G$1,0))</f>
        <v>Ekta</v>
      </c>
      <c r="J617" s="3" t="str">
        <f>INDEX(Orders!$A$1:$G$501,MATCH($A617,Orders!$A$1:$A$501,0),MATCH(J$1,Orders!$A$1:$G$1,0))</f>
        <v>Madhya Pradesh</v>
      </c>
      <c r="K617" s="3" t="str">
        <f>INDEX(Orders!$A$1:$G$501,MATCH($A617,Orders!$A$1:$A$501,0),MATCH(K$1,Orders!$A$1:$G$1,0))</f>
        <v>Indore</v>
      </c>
      <c r="L617" s="1" t="str">
        <f t="shared" si="9"/>
        <v>Jun</v>
      </c>
      <c r="M617" s="8">
        <f>IF(Sales[[#This Row],[Profit]]&gt;0,Sales[[#This Row],[Profit]],0)</f>
        <v>241</v>
      </c>
      <c r="N617" s="8">
        <f>IF(Sales[[#This Row],[Profit]]&lt;0,Sales[[#This Row],[Profit]],0)</f>
        <v>0</v>
      </c>
    </row>
    <row r="618" spans="1:14" x14ac:dyDescent="0.3">
      <c r="A618" t="s">
        <v>60</v>
      </c>
      <c r="B618" s="6">
        <v>128</v>
      </c>
      <c r="C618" s="6">
        <v>47</v>
      </c>
      <c r="D618">
        <v>4</v>
      </c>
      <c r="E618" t="s">
        <v>23</v>
      </c>
      <c r="F618" t="s">
        <v>30</v>
      </c>
      <c r="G618" t="s">
        <v>10</v>
      </c>
      <c r="H618" s="3">
        <f>INDEX(Orders!$A$1:$G$501,MATCH($A618,Orders!$A$1:$A$501,0),MATCH(H$1,Orders!$A$1:$G$1,0))</f>
        <v>43314</v>
      </c>
      <c r="I618" s="3" t="str">
        <f>INDEX(Orders!$A$1:$G$501,MATCH($A618,Orders!$A$1:$A$501,0),MATCH(I$1,Orders!$A$1:$G$1,0))</f>
        <v>Hitesh</v>
      </c>
      <c r="J618" s="3" t="str">
        <f>INDEX(Orders!$A$1:$G$501,MATCH($A618,Orders!$A$1:$A$501,0),MATCH(J$1,Orders!$A$1:$G$1,0))</f>
        <v>Madhya Pradesh</v>
      </c>
      <c r="K618" s="3" t="str">
        <f>INDEX(Orders!$A$1:$G$501,MATCH($A618,Orders!$A$1:$A$501,0),MATCH(K$1,Orders!$A$1:$G$1,0))</f>
        <v>Bhopal</v>
      </c>
      <c r="L618" s="1" t="str">
        <f t="shared" si="9"/>
        <v>Aug</v>
      </c>
      <c r="M618" s="8">
        <f>IF(Sales[[#This Row],[Profit]]&gt;0,Sales[[#This Row],[Profit]],0)</f>
        <v>47</v>
      </c>
      <c r="N618" s="8">
        <f>IF(Sales[[#This Row],[Profit]]&lt;0,Sales[[#This Row],[Profit]],0)</f>
        <v>0</v>
      </c>
    </row>
    <row r="619" spans="1:14" x14ac:dyDescent="0.3">
      <c r="A619" t="s">
        <v>172</v>
      </c>
      <c r="B619" s="6">
        <v>185</v>
      </c>
      <c r="C619" s="6">
        <v>48</v>
      </c>
      <c r="D619">
        <v>4</v>
      </c>
      <c r="E619" t="s">
        <v>23</v>
      </c>
      <c r="F619" t="s">
        <v>57</v>
      </c>
      <c r="G619" t="s">
        <v>19</v>
      </c>
      <c r="H619" s="3">
        <f>INDEX(Orders!$A$1:$G$501,MATCH($A619,Orders!$A$1:$A$501,0),MATCH(H$1,Orders!$A$1:$G$1,0))</f>
        <v>43230</v>
      </c>
      <c r="I619" s="3" t="str">
        <f>INDEX(Orders!$A$1:$G$501,MATCH($A619,Orders!$A$1:$A$501,0),MATCH(I$1,Orders!$A$1:$G$1,0))</f>
        <v>Shivanshu</v>
      </c>
      <c r="J619" s="3" t="str">
        <f>INDEX(Orders!$A$1:$G$501,MATCH($A619,Orders!$A$1:$A$501,0),MATCH(J$1,Orders!$A$1:$G$1,0))</f>
        <v>Madhya Pradesh</v>
      </c>
      <c r="K619" s="3" t="str">
        <f>INDEX(Orders!$A$1:$G$501,MATCH($A619,Orders!$A$1:$A$501,0),MATCH(K$1,Orders!$A$1:$G$1,0))</f>
        <v>Indore</v>
      </c>
      <c r="L619" s="1" t="str">
        <f t="shared" si="9"/>
        <v>May</v>
      </c>
      <c r="M619" s="8">
        <f>IF(Sales[[#This Row],[Profit]]&gt;0,Sales[[#This Row],[Profit]],0)</f>
        <v>48</v>
      </c>
      <c r="N619" s="8">
        <f>IF(Sales[[#This Row],[Profit]]&lt;0,Sales[[#This Row],[Profit]],0)</f>
        <v>0</v>
      </c>
    </row>
    <row r="620" spans="1:14" x14ac:dyDescent="0.3">
      <c r="A620" t="s">
        <v>356</v>
      </c>
      <c r="B620" s="6">
        <v>29</v>
      </c>
      <c r="C620" s="6">
        <v>10</v>
      </c>
      <c r="D620">
        <v>2</v>
      </c>
      <c r="E620" t="s">
        <v>23</v>
      </c>
      <c r="F620" t="s">
        <v>57</v>
      </c>
      <c r="G620" t="s">
        <v>10</v>
      </c>
      <c r="H620" s="3">
        <f>INDEX(Orders!$A$1:$G$501,MATCH($A620,Orders!$A$1:$A$501,0),MATCH(H$1,Orders!$A$1:$G$1,0))</f>
        <v>43441</v>
      </c>
      <c r="I620" s="3" t="str">
        <f>INDEX(Orders!$A$1:$G$501,MATCH($A620,Orders!$A$1:$A$501,0),MATCH(I$1,Orders!$A$1:$G$1,0))</f>
        <v>Rashmi</v>
      </c>
      <c r="J620" s="3" t="str">
        <f>INDEX(Orders!$A$1:$G$501,MATCH($A620,Orders!$A$1:$A$501,0),MATCH(J$1,Orders!$A$1:$G$1,0))</f>
        <v>Madhya Pradesh</v>
      </c>
      <c r="K620" s="3" t="str">
        <f>INDEX(Orders!$A$1:$G$501,MATCH($A620,Orders!$A$1:$A$501,0),MATCH(K$1,Orders!$A$1:$G$1,0))</f>
        <v>Indore</v>
      </c>
      <c r="L620" s="1" t="str">
        <f t="shared" si="9"/>
        <v>Dec</v>
      </c>
      <c r="M620" s="8">
        <f>IF(Sales[[#This Row],[Profit]]&gt;0,Sales[[#This Row],[Profit]],0)</f>
        <v>10</v>
      </c>
      <c r="N620" s="8">
        <f>IF(Sales[[#This Row],[Profit]]&lt;0,Sales[[#This Row],[Profit]],0)</f>
        <v>0</v>
      </c>
    </row>
    <row r="621" spans="1:14" x14ac:dyDescent="0.3">
      <c r="A621" t="s">
        <v>59</v>
      </c>
      <c r="B621" s="6">
        <v>127</v>
      </c>
      <c r="C621" s="6">
        <v>29</v>
      </c>
      <c r="D621">
        <v>3</v>
      </c>
      <c r="E621" t="s">
        <v>12</v>
      </c>
      <c r="F621" t="s">
        <v>131</v>
      </c>
      <c r="G621" t="s">
        <v>10</v>
      </c>
      <c r="H621" s="3">
        <f>INDEX(Orders!$A$1:$G$501,MATCH($A621,Orders!$A$1:$A$501,0),MATCH(H$1,Orders!$A$1:$G$1,0))</f>
        <v>43431</v>
      </c>
      <c r="I621" s="3" t="str">
        <f>INDEX(Orders!$A$1:$G$501,MATCH($A621,Orders!$A$1:$A$501,0),MATCH(I$1,Orders!$A$1:$G$1,0))</f>
        <v>Saptadeep</v>
      </c>
      <c r="J621" s="3" t="str">
        <f>INDEX(Orders!$A$1:$G$501,MATCH($A621,Orders!$A$1:$A$501,0),MATCH(J$1,Orders!$A$1:$G$1,0))</f>
        <v>Gujarat</v>
      </c>
      <c r="K621" s="3" t="str">
        <f>INDEX(Orders!$A$1:$G$501,MATCH($A621,Orders!$A$1:$A$501,0),MATCH(K$1,Orders!$A$1:$G$1,0))</f>
        <v>Surat</v>
      </c>
      <c r="L621" s="1" t="str">
        <f t="shared" si="9"/>
        <v>Nov</v>
      </c>
      <c r="M621" s="8">
        <f>IF(Sales[[#This Row],[Profit]]&gt;0,Sales[[#This Row],[Profit]],0)</f>
        <v>29</v>
      </c>
      <c r="N621" s="8">
        <f>IF(Sales[[#This Row],[Profit]]&lt;0,Sales[[#This Row],[Profit]],0)</f>
        <v>0</v>
      </c>
    </row>
    <row r="622" spans="1:14" x14ac:dyDescent="0.3">
      <c r="A622" t="s">
        <v>237</v>
      </c>
      <c r="B622" s="6">
        <v>97</v>
      </c>
      <c r="C622" s="6">
        <v>36</v>
      </c>
      <c r="D622">
        <v>7</v>
      </c>
      <c r="E622" t="s">
        <v>23</v>
      </c>
      <c r="F622" t="s">
        <v>30</v>
      </c>
      <c r="G622" t="s">
        <v>28</v>
      </c>
      <c r="H622" s="3">
        <f>INDEX(Orders!$A$1:$G$501,MATCH($A622,Orders!$A$1:$A$501,0),MATCH(H$1,Orders!$A$1:$G$1,0))</f>
        <v>43202</v>
      </c>
      <c r="I622" s="3" t="str">
        <f>INDEX(Orders!$A$1:$G$501,MATCH($A622,Orders!$A$1:$A$501,0),MATCH(I$1,Orders!$A$1:$G$1,0))</f>
        <v>Shivani</v>
      </c>
      <c r="J622" s="3" t="str">
        <f>INDEX(Orders!$A$1:$G$501,MATCH($A622,Orders!$A$1:$A$501,0),MATCH(J$1,Orders!$A$1:$G$1,0))</f>
        <v>Madhya Pradesh</v>
      </c>
      <c r="K622" s="3" t="str">
        <f>INDEX(Orders!$A$1:$G$501,MATCH($A622,Orders!$A$1:$A$501,0),MATCH(K$1,Orders!$A$1:$G$1,0))</f>
        <v>Indore</v>
      </c>
      <c r="L622" s="1" t="str">
        <f t="shared" si="9"/>
        <v>Apr</v>
      </c>
      <c r="M622" s="8">
        <f>IF(Sales[[#This Row],[Profit]]&gt;0,Sales[[#This Row],[Profit]],0)</f>
        <v>36</v>
      </c>
      <c r="N622" s="8">
        <f>IF(Sales[[#This Row],[Profit]]&lt;0,Sales[[#This Row],[Profit]],0)</f>
        <v>0</v>
      </c>
    </row>
    <row r="623" spans="1:14" x14ac:dyDescent="0.3">
      <c r="A623" t="s">
        <v>139</v>
      </c>
      <c r="B623" s="6">
        <v>125</v>
      </c>
      <c r="C623" s="6">
        <v>0</v>
      </c>
      <c r="D623">
        <v>3</v>
      </c>
      <c r="E623" t="s">
        <v>8</v>
      </c>
      <c r="F623" t="s">
        <v>73</v>
      </c>
      <c r="G623" t="s">
        <v>10</v>
      </c>
      <c r="H623" s="3">
        <f>INDEX(Orders!$A$1:$G$501,MATCH($A623,Orders!$A$1:$A$501,0),MATCH(H$1,Orders!$A$1:$G$1,0))</f>
        <v>43389</v>
      </c>
      <c r="I623" s="3" t="str">
        <f>INDEX(Orders!$A$1:$G$501,MATCH($A623,Orders!$A$1:$A$501,0),MATCH(I$1,Orders!$A$1:$G$1,0))</f>
        <v>Ajay</v>
      </c>
      <c r="J623" s="3" t="str">
        <f>INDEX(Orders!$A$1:$G$501,MATCH($A623,Orders!$A$1:$A$501,0),MATCH(J$1,Orders!$A$1:$G$1,0))</f>
        <v>West Bengal</v>
      </c>
      <c r="K623" s="3" t="str">
        <f>INDEX(Orders!$A$1:$G$501,MATCH($A623,Orders!$A$1:$A$501,0),MATCH(K$1,Orders!$A$1:$G$1,0))</f>
        <v>Kolkata</v>
      </c>
      <c r="L623" s="1" t="str">
        <f t="shared" si="9"/>
        <v>Oct</v>
      </c>
      <c r="M623" s="8">
        <f>IF(Sales[[#This Row],[Profit]]&gt;0,Sales[[#This Row],[Profit]],0)</f>
        <v>0</v>
      </c>
      <c r="N623" s="8">
        <f>IF(Sales[[#This Row],[Profit]]&lt;0,Sales[[#This Row],[Profit]],0)</f>
        <v>0</v>
      </c>
    </row>
    <row r="624" spans="1:14" x14ac:dyDescent="0.3">
      <c r="A624" t="s">
        <v>357</v>
      </c>
      <c r="B624" s="6">
        <v>299</v>
      </c>
      <c r="C624" s="6">
        <v>-8</v>
      </c>
      <c r="D624">
        <v>2</v>
      </c>
      <c r="E624" t="s">
        <v>23</v>
      </c>
      <c r="F624" t="s">
        <v>26</v>
      </c>
      <c r="G624" t="s">
        <v>10</v>
      </c>
      <c r="H624" s="3">
        <f>INDEX(Orders!$A$1:$G$501,MATCH($A624,Orders!$A$1:$A$501,0),MATCH(H$1,Orders!$A$1:$G$1,0))</f>
        <v>43105</v>
      </c>
      <c r="I624" s="3" t="str">
        <f>INDEX(Orders!$A$1:$G$501,MATCH($A624,Orders!$A$1:$A$501,0),MATCH(I$1,Orders!$A$1:$G$1,0))</f>
        <v>Sonal</v>
      </c>
      <c r="J624" s="3" t="str">
        <f>INDEX(Orders!$A$1:$G$501,MATCH($A624,Orders!$A$1:$A$501,0),MATCH(J$1,Orders!$A$1:$G$1,0))</f>
        <v>Bihar</v>
      </c>
      <c r="K624" s="3" t="str">
        <f>INDEX(Orders!$A$1:$G$501,MATCH($A624,Orders!$A$1:$A$501,0),MATCH(K$1,Orders!$A$1:$G$1,0))</f>
        <v>Patna</v>
      </c>
      <c r="L624" s="1" t="str">
        <f t="shared" si="9"/>
        <v>Jan</v>
      </c>
      <c r="M624" s="8">
        <f>IF(Sales[[#This Row],[Profit]]&gt;0,Sales[[#This Row],[Profit]],0)</f>
        <v>0</v>
      </c>
      <c r="N624" s="8">
        <f>IF(Sales[[#This Row],[Profit]]&lt;0,Sales[[#This Row],[Profit]],0)</f>
        <v>-8</v>
      </c>
    </row>
    <row r="625" spans="1:14" x14ac:dyDescent="0.3">
      <c r="A625" t="s">
        <v>358</v>
      </c>
      <c r="B625" s="6">
        <v>124</v>
      </c>
      <c r="C625" s="6">
        <v>54</v>
      </c>
      <c r="D625">
        <v>5</v>
      </c>
      <c r="E625" t="s">
        <v>23</v>
      </c>
      <c r="F625" t="s">
        <v>81</v>
      </c>
      <c r="G625" t="s">
        <v>10</v>
      </c>
      <c r="H625" s="3">
        <f>INDEX(Orders!$A$1:$G$501,MATCH($A625,Orders!$A$1:$A$501,0),MATCH(H$1,Orders!$A$1:$G$1,0))</f>
        <v>43428</v>
      </c>
      <c r="I625" s="3" t="str">
        <f>INDEX(Orders!$A$1:$G$501,MATCH($A625,Orders!$A$1:$A$501,0),MATCH(I$1,Orders!$A$1:$G$1,0))</f>
        <v>Megha</v>
      </c>
      <c r="J625" s="3" t="str">
        <f>INDEX(Orders!$A$1:$G$501,MATCH($A625,Orders!$A$1:$A$501,0),MATCH(J$1,Orders!$A$1:$G$1,0))</f>
        <v>Rajasthan</v>
      </c>
      <c r="K625" s="3" t="str">
        <f>INDEX(Orders!$A$1:$G$501,MATCH($A625,Orders!$A$1:$A$501,0),MATCH(K$1,Orders!$A$1:$G$1,0))</f>
        <v>Udaipur</v>
      </c>
      <c r="L625" s="1" t="str">
        <f t="shared" si="9"/>
        <v>Nov</v>
      </c>
      <c r="M625" s="8">
        <f>IF(Sales[[#This Row],[Profit]]&gt;0,Sales[[#This Row],[Profit]],0)</f>
        <v>54</v>
      </c>
      <c r="N625" s="8">
        <f>IF(Sales[[#This Row],[Profit]]&lt;0,Sales[[#This Row],[Profit]],0)</f>
        <v>0</v>
      </c>
    </row>
    <row r="626" spans="1:14" x14ac:dyDescent="0.3">
      <c r="A626" t="s">
        <v>227</v>
      </c>
      <c r="B626" s="6">
        <v>90</v>
      </c>
      <c r="C626" s="6">
        <v>17</v>
      </c>
      <c r="D626">
        <v>3</v>
      </c>
      <c r="E626" t="s">
        <v>23</v>
      </c>
      <c r="F626" t="s">
        <v>142</v>
      </c>
      <c r="G626" t="s">
        <v>10</v>
      </c>
      <c r="H626" s="3">
        <f>INDEX(Orders!$A$1:$G$501,MATCH($A626,Orders!$A$1:$A$501,0),MATCH(H$1,Orders!$A$1:$G$1,0))</f>
        <v>43441</v>
      </c>
      <c r="I626" s="3" t="str">
        <f>INDEX(Orders!$A$1:$G$501,MATCH($A626,Orders!$A$1:$A$501,0),MATCH(I$1,Orders!$A$1:$G$1,0))</f>
        <v>Manshul</v>
      </c>
      <c r="J626" s="3" t="str">
        <f>INDEX(Orders!$A$1:$G$501,MATCH($A626,Orders!$A$1:$A$501,0),MATCH(J$1,Orders!$A$1:$G$1,0))</f>
        <v>Uttar Pradesh</v>
      </c>
      <c r="K626" s="3" t="str">
        <f>INDEX(Orders!$A$1:$G$501,MATCH($A626,Orders!$A$1:$A$501,0),MATCH(K$1,Orders!$A$1:$G$1,0))</f>
        <v>Lucknow</v>
      </c>
      <c r="L626" s="1" t="str">
        <f t="shared" si="9"/>
        <v>Dec</v>
      </c>
      <c r="M626" s="8">
        <f>IF(Sales[[#This Row],[Profit]]&gt;0,Sales[[#This Row],[Profit]],0)</f>
        <v>17</v>
      </c>
      <c r="N626" s="8">
        <f>IF(Sales[[#This Row],[Profit]]&lt;0,Sales[[#This Row],[Profit]],0)</f>
        <v>0</v>
      </c>
    </row>
    <row r="627" spans="1:14" x14ac:dyDescent="0.3">
      <c r="A627" t="s">
        <v>253</v>
      </c>
      <c r="B627" s="6">
        <v>122</v>
      </c>
      <c r="C627" s="6">
        <v>11</v>
      </c>
      <c r="D627">
        <v>4</v>
      </c>
      <c r="E627" t="s">
        <v>23</v>
      </c>
      <c r="F627" t="s">
        <v>30</v>
      </c>
      <c r="G627" t="s">
        <v>10</v>
      </c>
      <c r="H627" s="3">
        <f>INDEX(Orders!$A$1:$G$501,MATCH($A627,Orders!$A$1:$A$501,0),MATCH(H$1,Orders!$A$1:$G$1,0))</f>
        <v>43180</v>
      </c>
      <c r="I627" s="3" t="str">
        <f>INDEX(Orders!$A$1:$G$501,MATCH($A627,Orders!$A$1:$A$501,0),MATCH(I$1,Orders!$A$1:$G$1,0))</f>
        <v>Pournamasi</v>
      </c>
      <c r="J627" s="3" t="str">
        <f>INDEX(Orders!$A$1:$G$501,MATCH($A627,Orders!$A$1:$A$501,0),MATCH(J$1,Orders!$A$1:$G$1,0))</f>
        <v>Madhya Pradesh</v>
      </c>
      <c r="K627" s="3" t="str">
        <f>INDEX(Orders!$A$1:$G$501,MATCH($A627,Orders!$A$1:$A$501,0),MATCH(K$1,Orders!$A$1:$G$1,0))</f>
        <v>Indore</v>
      </c>
      <c r="L627" s="1" t="str">
        <f t="shared" si="9"/>
        <v>Mar</v>
      </c>
      <c r="M627" s="8">
        <f>IF(Sales[[#This Row],[Profit]]&gt;0,Sales[[#This Row],[Profit]],0)</f>
        <v>11</v>
      </c>
      <c r="N627" s="8">
        <f>IF(Sales[[#This Row],[Profit]]&lt;0,Sales[[#This Row],[Profit]],0)</f>
        <v>0</v>
      </c>
    </row>
    <row r="628" spans="1:14" x14ac:dyDescent="0.3">
      <c r="A628" t="s">
        <v>337</v>
      </c>
      <c r="B628" s="6">
        <v>122</v>
      </c>
      <c r="C628" s="6">
        <v>-66</v>
      </c>
      <c r="D628">
        <v>9</v>
      </c>
      <c r="E628" t="s">
        <v>8</v>
      </c>
      <c r="F628" t="s">
        <v>73</v>
      </c>
      <c r="G628" t="s">
        <v>10</v>
      </c>
      <c r="H628" s="3">
        <f>INDEX(Orders!$A$1:$G$501,MATCH($A628,Orders!$A$1:$A$501,0),MATCH(H$1,Orders!$A$1:$G$1,0))</f>
        <v>43110</v>
      </c>
      <c r="I628" s="3" t="str">
        <f>INDEX(Orders!$A$1:$G$501,MATCH($A628,Orders!$A$1:$A$501,0),MATCH(I$1,Orders!$A$1:$G$1,0))</f>
        <v>Ishit</v>
      </c>
      <c r="J628" s="3" t="str">
        <f>INDEX(Orders!$A$1:$G$501,MATCH($A628,Orders!$A$1:$A$501,0),MATCH(J$1,Orders!$A$1:$G$1,0))</f>
        <v>Maharashtra</v>
      </c>
      <c r="K628" s="3" t="str">
        <f>INDEX(Orders!$A$1:$G$501,MATCH($A628,Orders!$A$1:$A$501,0),MATCH(K$1,Orders!$A$1:$G$1,0))</f>
        <v>Pune</v>
      </c>
      <c r="L628" s="1" t="str">
        <f t="shared" si="9"/>
        <v>Jan</v>
      </c>
      <c r="M628" s="8">
        <f>IF(Sales[[#This Row],[Profit]]&gt;0,Sales[[#This Row],[Profit]],0)</f>
        <v>0</v>
      </c>
      <c r="N628" s="8">
        <f>IF(Sales[[#This Row],[Profit]]&lt;0,Sales[[#This Row],[Profit]],0)</f>
        <v>-66</v>
      </c>
    </row>
    <row r="629" spans="1:14" x14ac:dyDescent="0.3">
      <c r="A629" t="s">
        <v>69</v>
      </c>
      <c r="B629" s="6">
        <v>90</v>
      </c>
      <c r="C629" s="6">
        <v>30</v>
      </c>
      <c r="D629">
        <v>2</v>
      </c>
      <c r="E629" t="s">
        <v>12</v>
      </c>
      <c r="F629" t="s">
        <v>13</v>
      </c>
      <c r="G629" t="s">
        <v>28</v>
      </c>
      <c r="H629" s="3">
        <f>INDEX(Orders!$A$1:$G$501,MATCH($A629,Orders!$A$1:$A$501,0),MATCH(H$1,Orders!$A$1:$G$1,0))</f>
        <v>43161</v>
      </c>
      <c r="I629" s="3" t="str">
        <f>INDEX(Orders!$A$1:$G$501,MATCH($A629,Orders!$A$1:$A$501,0),MATCH(I$1,Orders!$A$1:$G$1,0))</f>
        <v>Mansi</v>
      </c>
      <c r="J629" s="3" t="str">
        <f>INDEX(Orders!$A$1:$G$501,MATCH($A629,Orders!$A$1:$A$501,0),MATCH(J$1,Orders!$A$1:$G$1,0))</f>
        <v>Madhya Pradesh</v>
      </c>
      <c r="K629" s="3" t="str">
        <f>INDEX(Orders!$A$1:$G$501,MATCH($A629,Orders!$A$1:$A$501,0),MATCH(K$1,Orders!$A$1:$G$1,0))</f>
        <v>Indore</v>
      </c>
      <c r="L629" s="1" t="str">
        <f t="shared" si="9"/>
        <v>Mar</v>
      </c>
      <c r="M629" s="8">
        <f>IF(Sales[[#This Row],[Profit]]&gt;0,Sales[[#This Row],[Profit]],0)</f>
        <v>30</v>
      </c>
      <c r="N629" s="8">
        <f>IF(Sales[[#This Row],[Profit]]&lt;0,Sales[[#This Row],[Profit]],0)</f>
        <v>0</v>
      </c>
    </row>
    <row r="630" spans="1:14" x14ac:dyDescent="0.3">
      <c r="A630" t="s">
        <v>359</v>
      </c>
      <c r="B630" s="6">
        <v>182</v>
      </c>
      <c r="C630" s="6">
        <v>-11</v>
      </c>
      <c r="D630">
        <v>3</v>
      </c>
      <c r="E630" t="s">
        <v>12</v>
      </c>
      <c r="F630" t="s">
        <v>16</v>
      </c>
      <c r="G630" t="s">
        <v>19</v>
      </c>
      <c r="H630" s="3">
        <f>INDEX(Orders!$A$1:$G$501,MATCH($A630,Orders!$A$1:$A$501,0),MATCH(H$1,Orders!$A$1:$G$1,0))</f>
        <v>43216</v>
      </c>
      <c r="I630" s="3" t="str">
        <f>INDEX(Orders!$A$1:$G$501,MATCH($A630,Orders!$A$1:$A$501,0),MATCH(I$1,Orders!$A$1:$G$1,0))</f>
        <v>Parth</v>
      </c>
      <c r="J630" s="3" t="str">
        <f>INDEX(Orders!$A$1:$G$501,MATCH($A630,Orders!$A$1:$A$501,0),MATCH(J$1,Orders!$A$1:$G$1,0))</f>
        <v>Maharashtra</v>
      </c>
      <c r="K630" s="3" t="str">
        <f>INDEX(Orders!$A$1:$G$501,MATCH($A630,Orders!$A$1:$A$501,0),MATCH(K$1,Orders!$A$1:$G$1,0))</f>
        <v>Pune</v>
      </c>
      <c r="L630" s="1" t="str">
        <f t="shared" si="9"/>
        <v>Apr</v>
      </c>
      <c r="M630" s="8">
        <f>IF(Sales[[#This Row],[Profit]]&gt;0,Sales[[#This Row],[Profit]],0)</f>
        <v>0</v>
      </c>
      <c r="N630" s="8">
        <f>IF(Sales[[#This Row],[Profit]]&lt;0,Sales[[#This Row],[Profit]],0)</f>
        <v>-11</v>
      </c>
    </row>
    <row r="631" spans="1:14" x14ac:dyDescent="0.3">
      <c r="A631" t="s">
        <v>153</v>
      </c>
      <c r="B631" s="6">
        <v>122</v>
      </c>
      <c r="C631" s="6">
        <v>59</v>
      </c>
      <c r="D631">
        <v>7</v>
      </c>
      <c r="E631" t="s">
        <v>12</v>
      </c>
      <c r="F631" t="s">
        <v>131</v>
      </c>
      <c r="G631" t="s">
        <v>10</v>
      </c>
      <c r="H631" s="3">
        <f>INDEX(Orders!$A$1:$G$501,MATCH($A631,Orders!$A$1:$A$501,0),MATCH(H$1,Orders!$A$1:$G$1,0))</f>
        <v>43148</v>
      </c>
      <c r="I631" s="3" t="str">
        <f>INDEX(Orders!$A$1:$G$501,MATCH($A631,Orders!$A$1:$A$501,0),MATCH(I$1,Orders!$A$1:$G$1,0))</f>
        <v>Anita</v>
      </c>
      <c r="J631" s="3" t="str">
        <f>INDEX(Orders!$A$1:$G$501,MATCH($A631,Orders!$A$1:$A$501,0),MATCH(J$1,Orders!$A$1:$G$1,0))</f>
        <v xml:space="preserve">Kerala </v>
      </c>
      <c r="K631" s="3" t="str">
        <f>INDEX(Orders!$A$1:$G$501,MATCH($A631,Orders!$A$1:$A$501,0),MATCH(K$1,Orders!$A$1:$G$1,0))</f>
        <v>Thiruvananthapuram</v>
      </c>
      <c r="L631" s="1" t="str">
        <f t="shared" si="9"/>
        <v>Feb</v>
      </c>
      <c r="M631" s="8">
        <f>IF(Sales[[#This Row],[Profit]]&gt;0,Sales[[#This Row],[Profit]],0)</f>
        <v>59</v>
      </c>
      <c r="N631" s="8">
        <f>IF(Sales[[#This Row],[Profit]]&lt;0,Sales[[#This Row],[Profit]],0)</f>
        <v>0</v>
      </c>
    </row>
    <row r="632" spans="1:14" x14ac:dyDescent="0.3">
      <c r="A632" t="s">
        <v>360</v>
      </c>
      <c r="B632" s="6">
        <v>121</v>
      </c>
      <c r="C632" s="6">
        <v>19</v>
      </c>
      <c r="D632">
        <v>4</v>
      </c>
      <c r="E632" t="s">
        <v>23</v>
      </c>
      <c r="F632" t="s">
        <v>57</v>
      </c>
      <c r="G632" t="s">
        <v>10</v>
      </c>
      <c r="H632" s="3">
        <f>INDEX(Orders!$A$1:$G$501,MATCH($A632,Orders!$A$1:$A$501,0),MATCH(H$1,Orders!$A$1:$G$1,0))</f>
        <v>43430</v>
      </c>
      <c r="I632" s="3" t="str">
        <f>INDEX(Orders!$A$1:$G$501,MATCH($A632,Orders!$A$1:$A$501,0),MATCH(I$1,Orders!$A$1:$G$1,0))</f>
        <v>Masurkar</v>
      </c>
      <c r="J632" s="3" t="str">
        <f>INDEX(Orders!$A$1:$G$501,MATCH($A632,Orders!$A$1:$A$501,0),MATCH(J$1,Orders!$A$1:$G$1,0))</f>
        <v>Punjab</v>
      </c>
      <c r="K632" s="3" t="str">
        <f>INDEX(Orders!$A$1:$G$501,MATCH($A632,Orders!$A$1:$A$501,0),MATCH(K$1,Orders!$A$1:$G$1,0))</f>
        <v>Amritsar</v>
      </c>
      <c r="L632" s="1" t="str">
        <f t="shared" si="9"/>
        <v>Nov</v>
      </c>
      <c r="M632" s="8">
        <f>IF(Sales[[#This Row],[Profit]]&gt;0,Sales[[#This Row],[Profit]],0)</f>
        <v>19</v>
      </c>
      <c r="N632" s="8">
        <f>IF(Sales[[#This Row],[Profit]]&lt;0,Sales[[#This Row],[Profit]],0)</f>
        <v>0</v>
      </c>
    </row>
    <row r="633" spans="1:14" x14ac:dyDescent="0.3">
      <c r="A633" t="s">
        <v>167</v>
      </c>
      <c r="B633" s="6">
        <v>120</v>
      </c>
      <c r="C633" s="6">
        <v>1</v>
      </c>
      <c r="D633">
        <v>1</v>
      </c>
      <c r="E633" t="s">
        <v>12</v>
      </c>
      <c r="F633" t="s">
        <v>13</v>
      </c>
      <c r="G633" t="s">
        <v>10</v>
      </c>
      <c r="H633" s="3">
        <f>INDEX(Orders!$A$1:$G$501,MATCH($A633,Orders!$A$1:$A$501,0),MATCH(H$1,Orders!$A$1:$G$1,0))</f>
        <v>43346</v>
      </c>
      <c r="I633" s="3" t="str">
        <f>INDEX(Orders!$A$1:$G$501,MATCH($A633,Orders!$A$1:$A$501,0),MATCH(I$1,Orders!$A$1:$G$1,0))</f>
        <v>Kirti</v>
      </c>
      <c r="J633" s="3" t="str">
        <f>INDEX(Orders!$A$1:$G$501,MATCH($A633,Orders!$A$1:$A$501,0),MATCH(J$1,Orders!$A$1:$G$1,0))</f>
        <v>Jammu and Kashmir</v>
      </c>
      <c r="K633" s="3" t="str">
        <f>INDEX(Orders!$A$1:$G$501,MATCH($A633,Orders!$A$1:$A$501,0),MATCH(K$1,Orders!$A$1:$G$1,0))</f>
        <v>Kashmir</v>
      </c>
      <c r="L633" s="1" t="str">
        <f t="shared" si="9"/>
        <v>Sep</v>
      </c>
      <c r="M633" s="8">
        <f>IF(Sales[[#This Row],[Profit]]&gt;0,Sales[[#This Row],[Profit]],0)</f>
        <v>1</v>
      </c>
      <c r="N633" s="8">
        <f>IF(Sales[[#This Row],[Profit]]&lt;0,Sales[[#This Row],[Profit]],0)</f>
        <v>0</v>
      </c>
    </row>
    <row r="634" spans="1:14" x14ac:dyDescent="0.3">
      <c r="A634" t="s">
        <v>179</v>
      </c>
      <c r="B634" s="6">
        <v>120</v>
      </c>
      <c r="C634" s="6">
        <v>23</v>
      </c>
      <c r="D634">
        <v>5</v>
      </c>
      <c r="E634" t="s">
        <v>23</v>
      </c>
      <c r="F634" t="s">
        <v>57</v>
      </c>
      <c r="G634" t="s">
        <v>10</v>
      </c>
      <c r="H634" s="3">
        <f>INDEX(Orders!$A$1:$G$501,MATCH($A634,Orders!$A$1:$A$501,0),MATCH(H$1,Orders!$A$1:$G$1,0))</f>
        <v>43113</v>
      </c>
      <c r="I634" s="3" t="str">
        <f>INDEX(Orders!$A$1:$G$501,MATCH($A634,Orders!$A$1:$A$501,0),MATCH(I$1,Orders!$A$1:$G$1,0))</f>
        <v>Jesal</v>
      </c>
      <c r="J634" s="3" t="str">
        <f>INDEX(Orders!$A$1:$G$501,MATCH($A634,Orders!$A$1:$A$501,0),MATCH(J$1,Orders!$A$1:$G$1,0))</f>
        <v>West Bengal</v>
      </c>
      <c r="K634" s="3" t="str">
        <f>INDEX(Orders!$A$1:$G$501,MATCH($A634,Orders!$A$1:$A$501,0),MATCH(K$1,Orders!$A$1:$G$1,0))</f>
        <v>Kolkata</v>
      </c>
      <c r="L634" s="1" t="str">
        <f t="shared" si="9"/>
        <v>Jan</v>
      </c>
      <c r="M634" s="8">
        <f>IF(Sales[[#This Row],[Profit]]&gt;0,Sales[[#This Row],[Profit]],0)</f>
        <v>23</v>
      </c>
      <c r="N634" s="8">
        <f>IF(Sales[[#This Row],[Profit]]&lt;0,Sales[[#This Row],[Profit]],0)</f>
        <v>0</v>
      </c>
    </row>
    <row r="635" spans="1:14" x14ac:dyDescent="0.3">
      <c r="A635" t="s">
        <v>104</v>
      </c>
      <c r="B635" s="6">
        <v>34</v>
      </c>
      <c r="C635" s="6">
        <v>-11</v>
      </c>
      <c r="D635">
        <v>5</v>
      </c>
      <c r="E635" t="s">
        <v>23</v>
      </c>
      <c r="F635" t="s">
        <v>81</v>
      </c>
      <c r="G635" t="s">
        <v>10</v>
      </c>
      <c r="H635" s="3">
        <f>INDEX(Orders!$A$1:$G$501,MATCH($A635,Orders!$A$1:$A$501,0),MATCH(H$1,Orders!$A$1:$G$1,0))</f>
        <v>43333</v>
      </c>
      <c r="I635" s="3" t="str">
        <f>INDEX(Orders!$A$1:$G$501,MATCH($A635,Orders!$A$1:$A$501,0),MATCH(I$1,Orders!$A$1:$G$1,0))</f>
        <v>Vishakha</v>
      </c>
      <c r="J635" s="3" t="str">
        <f>INDEX(Orders!$A$1:$G$501,MATCH($A635,Orders!$A$1:$A$501,0),MATCH(J$1,Orders!$A$1:$G$1,0))</f>
        <v>Madhya Pradesh</v>
      </c>
      <c r="K635" s="3" t="str">
        <f>INDEX(Orders!$A$1:$G$501,MATCH($A635,Orders!$A$1:$A$501,0),MATCH(K$1,Orders!$A$1:$G$1,0))</f>
        <v>Indore</v>
      </c>
      <c r="L635" s="1" t="str">
        <f t="shared" si="9"/>
        <v>Aug</v>
      </c>
      <c r="M635" s="8">
        <f>IF(Sales[[#This Row],[Profit]]&gt;0,Sales[[#This Row],[Profit]],0)</f>
        <v>0</v>
      </c>
      <c r="N635" s="8">
        <f>IF(Sales[[#This Row],[Profit]]&lt;0,Sales[[#This Row],[Profit]],0)</f>
        <v>-11</v>
      </c>
    </row>
    <row r="636" spans="1:14" x14ac:dyDescent="0.3">
      <c r="A636" t="s">
        <v>97</v>
      </c>
      <c r="B636" s="6">
        <v>117</v>
      </c>
      <c r="C636" s="6">
        <v>17</v>
      </c>
      <c r="D636">
        <v>6</v>
      </c>
      <c r="E636" t="s">
        <v>23</v>
      </c>
      <c r="F636" t="s">
        <v>32</v>
      </c>
      <c r="G636" t="s">
        <v>10</v>
      </c>
      <c r="H636" s="3">
        <f>INDEX(Orders!$A$1:$G$501,MATCH($A636,Orders!$A$1:$A$501,0),MATCH(H$1,Orders!$A$1:$G$1,0))</f>
        <v>43382</v>
      </c>
      <c r="I636" s="3" t="str">
        <f>INDEX(Orders!$A$1:$G$501,MATCH($A636,Orders!$A$1:$A$501,0),MATCH(I$1,Orders!$A$1:$G$1,0))</f>
        <v>Aditi</v>
      </c>
      <c r="J636" s="3" t="str">
        <f>INDEX(Orders!$A$1:$G$501,MATCH($A636,Orders!$A$1:$A$501,0),MATCH(J$1,Orders!$A$1:$G$1,0))</f>
        <v>Madhya Pradesh</v>
      </c>
      <c r="K636" s="3" t="str">
        <f>INDEX(Orders!$A$1:$G$501,MATCH($A636,Orders!$A$1:$A$501,0),MATCH(K$1,Orders!$A$1:$G$1,0))</f>
        <v>Indore</v>
      </c>
      <c r="L636" s="1" t="str">
        <f t="shared" si="9"/>
        <v>Oct</v>
      </c>
      <c r="M636" s="8">
        <f>IF(Sales[[#This Row],[Profit]]&gt;0,Sales[[#This Row],[Profit]],0)</f>
        <v>17</v>
      </c>
      <c r="N636" s="8">
        <f>IF(Sales[[#This Row],[Profit]]&lt;0,Sales[[#This Row],[Profit]],0)</f>
        <v>0</v>
      </c>
    </row>
    <row r="637" spans="1:14" x14ac:dyDescent="0.3">
      <c r="A637" t="s">
        <v>361</v>
      </c>
      <c r="B637" s="6">
        <v>38</v>
      </c>
      <c r="C637" s="6">
        <v>9</v>
      </c>
      <c r="D637">
        <v>2</v>
      </c>
      <c r="E637" t="s">
        <v>23</v>
      </c>
      <c r="F637" t="s">
        <v>57</v>
      </c>
      <c r="G637" t="s">
        <v>10</v>
      </c>
      <c r="H637" s="3">
        <f>INDEX(Orders!$A$1:$G$501,MATCH($A637,Orders!$A$1:$A$501,0),MATCH(H$1,Orders!$A$1:$G$1,0))</f>
        <v>43157</v>
      </c>
      <c r="I637" s="3" t="str">
        <f>INDEX(Orders!$A$1:$G$501,MATCH($A637,Orders!$A$1:$A$501,0),MATCH(I$1,Orders!$A$1:$G$1,0))</f>
        <v>Sahil</v>
      </c>
      <c r="J637" s="3" t="str">
        <f>INDEX(Orders!$A$1:$G$501,MATCH($A637,Orders!$A$1:$A$501,0),MATCH(J$1,Orders!$A$1:$G$1,0))</f>
        <v>Punjab</v>
      </c>
      <c r="K637" s="3" t="str">
        <f>INDEX(Orders!$A$1:$G$501,MATCH($A637,Orders!$A$1:$A$501,0),MATCH(K$1,Orders!$A$1:$G$1,0))</f>
        <v>Chandigarh</v>
      </c>
      <c r="L637" s="1" t="str">
        <f t="shared" si="9"/>
        <v>Feb</v>
      </c>
      <c r="M637" s="8">
        <f>IF(Sales[[#This Row],[Profit]]&gt;0,Sales[[#This Row],[Profit]],0)</f>
        <v>9</v>
      </c>
      <c r="N637" s="8">
        <f>IF(Sales[[#This Row],[Profit]]&lt;0,Sales[[#This Row],[Profit]],0)</f>
        <v>0</v>
      </c>
    </row>
    <row r="638" spans="1:14" x14ac:dyDescent="0.3">
      <c r="A638" t="s">
        <v>25</v>
      </c>
      <c r="B638" s="6">
        <v>117</v>
      </c>
      <c r="C638" s="6">
        <v>-6</v>
      </c>
      <c r="D638">
        <v>3</v>
      </c>
      <c r="E638" t="s">
        <v>8</v>
      </c>
      <c r="F638" t="s">
        <v>21</v>
      </c>
      <c r="G638" t="s">
        <v>10</v>
      </c>
      <c r="H638" s="3">
        <f>INDEX(Orders!$A$1:$G$501,MATCH($A638,Orders!$A$1:$A$501,0),MATCH(H$1,Orders!$A$1:$G$1,0))</f>
        <v>43272</v>
      </c>
      <c r="I638" s="3" t="str">
        <f>INDEX(Orders!$A$1:$G$501,MATCH($A638,Orders!$A$1:$A$501,0),MATCH(I$1,Orders!$A$1:$G$1,0))</f>
        <v>Noopur</v>
      </c>
      <c r="J638" s="3" t="str">
        <f>INDEX(Orders!$A$1:$G$501,MATCH($A638,Orders!$A$1:$A$501,0),MATCH(J$1,Orders!$A$1:$G$1,0))</f>
        <v>Karnataka</v>
      </c>
      <c r="K638" s="3" t="str">
        <f>INDEX(Orders!$A$1:$G$501,MATCH($A638,Orders!$A$1:$A$501,0),MATCH(K$1,Orders!$A$1:$G$1,0))</f>
        <v>Bangalore</v>
      </c>
      <c r="L638" s="1" t="str">
        <f t="shared" si="9"/>
        <v>Jun</v>
      </c>
      <c r="M638" s="8">
        <f>IF(Sales[[#This Row],[Profit]]&gt;0,Sales[[#This Row],[Profit]],0)</f>
        <v>0</v>
      </c>
      <c r="N638" s="8">
        <f>IF(Sales[[#This Row],[Profit]]&lt;0,Sales[[#This Row],[Profit]],0)</f>
        <v>-6</v>
      </c>
    </row>
    <row r="639" spans="1:14" x14ac:dyDescent="0.3">
      <c r="A639" t="s">
        <v>217</v>
      </c>
      <c r="B639" s="6">
        <v>180</v>
      </c>
      <c r="C639" s="6">
        <v>54</v>
      </c>
      <c r="D639">
        <v>4</v>
      </c>
      <c r="E639" t="s">
        <v>23</v>
      </c>
      <c r="F639" t="s">
        <v>81</v>
      </c>
      <c r="G639" t="s">
        <v>19</v>
      </c>
      <c r="H639" s="3">
        <f>INDEX(Orders!$A$1:$G$501,MATCH($A639,Orders!$A$1:$A$501,0),MATCH(H$1,Orders!$A$1:$G$1,0))</f>
        <v>43127</v>
      </c>
      <c r="I639" s="3" t="str">
        <f>INDEX(Orders!$A$1:$G$501,MATCH($A639,Orders!$A$1:$A$501,0),MATCH(I$1,Orders!$A$1:$G$1,0))</f>
        <v>Aayushi</v>
      </c>
      <c r="J639" s="3" t="str">
        <f>INDEX(Orders!$A$1:$G$501,MATCH($A639,Orders!$A$1:$A$501,0),MATCH(J$1,Orders!$A$1:$G$1,0))</f>
        <v>Gujarat</v>
      </c>
      <c r="K639" s="3" t="str">
        <f>INDEX(Orders!$A$1:$G$501,MATCH($A639,Orders!$A$1:$A$501,0),MATCH(K$1,Orders!$A$1:$G$1,0))</f>
        <v>Surat</v>
      </c>
      <c r="L639" s="1" t="str">
        <f t="shared" si="9"/>
        <v>Jan</v>
      </c>
      <c r="M639" s="8">
        <f>IF(Sales[[#This Row],[Profit]]&gt;0,Sales[[#This Row],[Profit]],0)</f>
        <v>54</v>
      </c>
      <c r="N639" s="8">
        <f>IF(Sales[[#This Row],[Profit]]&lt;0,Sales[[#This Row],[Profit]],0)</f>
        <v>0</v>
      </c>
    </row>
    <row r="640" spans="1:14" x14ac:dyDescent="0.3">
      <c r="A640" t="s">
        <v>224</v>
      </c>
      <c r="B640" s="6">
        <v>99</v>
      </c>
      <c r="C640" s="6">
        <v>-5</v>
      </c>
      <c r="D640">
        <v>1</v>
      </c>
      <c r="E640" t="s">
        <v>23</v>
      </c>
      <c r="F640" t="s">
        <v>26</v>
      </c>
      <c r="G640" t="s">
        <v>28</v>
      </c>
      <c r="H640" s="3">
        <f>INDEX(Orders!$A$1:$G$501,MATCH($A640,Orders!$A$1:$A$501,0),MATCH(H$1,Orders!$A$1:$G$1,0))</f>
        <v>43289</v>
      </c>
      <c r="I640" s="3" t="str">
        <f>INDEX(Orders!$A$1:$G$501,MATCH($A640,Orders!$A$1:$A$501,0),MATCH(I$1,Orders!$A$1:$G$1,0))</f>
        <v>Aman</v>
      </c>
      <c r="J640" s="3" t="str">
        <f>INDEX(Orders!$A$1:$G$501,MATCH($A640,Orders!$A$1:$A$501,0),MATCH(J$1,Orders!$A$1:$G$1,0))</f>
        <v>Nagaland</v>
      </c>
      <c r="K640" s="3" t="str">
        <f>INDEX(Orders!$A$1:$G$501,MATCH($A640,Orders!$A$1:$A$501,0),MATCH(K$1,Orders!$A$1:$G$1,0))</f>
        <v>Kohima</v>
      </c>
      <c r="L640" s="1" t="str">
        <f t="shared" si="9"/>
        <v>Jul</v>
      </c>
      <c r="M640" s="8">
        <f>IF(Sales[[#This Row],[Profit]]&gt;0,Sales[[#This Row],[Profit]],0)</f>
        <v>0</v>
      </c>
      <c r="N640" s="8">
        <f>IF(Sales[[#This Row],[Profit]]&lt;0,Sales[[#This Row],[Profit]],0)</f>
        <v>-5</v>
      </c>
    </row>
    <row r="641" spans="1:14" x14ac:dyDescent="0.3">
      <c r="A641" t="s">
        <v>119</v>
      </c>
      <c r="B641" s="6">
        <v>172</v>
      </c>
      <c r="C641" s="6">
        <v>-103</v>
      </c>
      <c r="D641">
        <v>3</v>
      </c>
      <c r="E641" t="s">
        <v>12</v>
      </c>
      <c r="F641" t="s">
        <v>13</v>
      </c>
      <c r="G641" t="s">
        <v>14</v>
      </c>
      <c r="H641" s="3">
        <f>INDEX(Orders!$A$1:$G$501,MATCH($A641,Orders!$A$1:$A$501,0),MATCH(H$1,Orders!$A$1:$G$1,0))</f>
        <v>43286</v>
      </c>
      <c r="I641" s="3" t="str">
        <f>INDEX(Orders!$A$1:$G$501,MATCH($A641,Orders!$A$1:$A$501,0),MATCH(I$1,Orders!$A$1:$G$1,0))</f>
        <v>Anurag</v>
      </c>
      <c r="J641" s="3" t="str">
        <f>INDEX(Orders!$A$1:$G$501,MATCH($A641,Orders!$A$1:$A$501,0),MATCH(J$1,Orders!$A$1:$G$1,0))</f>
        <v>Madhya Pradesh</v>
      </c>
      <c r="K641" s="3" t="str">
        <f>INDEX(Orders!$A$1:$G$501,MATCH($A641,Orders!$A$1:$A$501,0),MATCH(K$1,Orders!$A$1:$G$1,0))</f>
        <v>Indore</v>
      </c>
      <c r="L641" s="1" t="str">
        <f t="shared" si="9"/>
        <v>Jul</v>
      </c>
      <c r="M641" s="8">
        <f>IF(Sales[[#This Row],[Profit]]&gt;0,Sales[[#This Row],[Profit]],0)</f>
        <v>0</v>
      </c>
      <c r="N641" s="8">
        <f>IF(Sales[[#This Row],[Profit]]&lt;0,Sales[[#This Row],[Profit]],0)</f>
        <v>-103</v>
      </c>
    </row>
    <row r="642" spans="1:14" x14ac:dyDescent="0.3">
      <c r="A642" t="s">
        <v>149</v>
      </c>
      <c r="B642" s="6">
        <v>116</v>
      </c>
      <c r="C642" s="6">
        <v>16</v>
      </c>
      <c r="D642">
        <v>4</v>
      </c>
      <c r="E642" t="s">
        <v>23</v>
      </c>
      <c r="F642" t="s">
        <v>57</v>
      </c>
      <c r="G642" t="s">
        <v>10</v>
      </c>
      <c r="H642" s="3">
        <f>INDEX(Orders!$A$1:$G$501,MATCH($A642,Orders!$A$1:$A$501,0),MATCH(H$1,Orders!$A$1:$G$1,0))</f>
        <v>43163</v>
      </c>
      <c r="I642" s="3" t="str">
        <f>INDEX(Orders!$A$1:$G$501,MATCH($A642,Orders!$A$1:$A$501,0),MATCH(I$1,Orders!$A$1:$G$1,0))</f>
        <v>Jahan</v>
      </c>
      <c r="J642" s="3" t="str">
        <f>INDEX(Orders!$A$1:$G$501,MATCH($A642,Orders!$A$1:$A$501,0),MATCH(J$1,Orders!$A$1:$G$1,0))</f>
        <v>Madhya Pradesh</v>
      </c>
      <c r="K642" s="3" t="str">
        <f>INDEX(Orders!$A$1:$G$501,MATCH($A642,Orders!$A$1:$A$501,0),MATCH(K$1,Orders!$A$1:$G$1,0))</f>
        <v>Bhopal</v>
      </c>
      <c r="L642" s="1" t="str">
        <f t="shared" ref="L642:L705" si="10">TEXT($H642,"mmm")</f>
        <v>Mar</v>
      </c>
      <c r="M642" s="8">
        <f>IF(Sales[[#This Row],[Profit]]&gt;0,Sales[[#This Row],[Profit]],0)</f>
        <v>16</v>
      </c>
      <c r="N642" s="8">
        <f>IF(Sales[[#This Row],[Profit]]&lt;0,Sales[[#This Row],[Profit]],0)</f>
        <v>0</v>
      </c>
    </row>
    <row r="643" spans="1:14" x14ac:dyDescent="0.3">
      <c r="A643" t="s">
        <v>25</v>
      </c>
      <c r="B643" s="6">
        <v>116</v>
      </c>
      <c r="C643" s="6">
        <v>-4</v>
      </c>
      <c r="D643">
        <v>1</v>
      </c>
      <c r="E643" t="s">
        <v>23</v>
      </c>
      <c r="F643" t="s">
        <v>26</v>
      </c>
      <c r="G643" t="s">
        <v>10</v>
      </c>
      <c r="H643" s="3">
        <f>INDEX(Orders!$A$1:$G$501,MATCH($A643,Orders!$A$1:$A$501,0),MATCH(H$1,Orders!$A$1:$G$1,0))</f>
        <v>43272</v>
      </c>
      <c r="I643" s="3" t="str">
        <f>INDEX(Orders!$A$1:$G$501,MATCH($A643,Orders!$A$1:$A$501,0),MATCH(I$1,Orders!$A$1:$G$1,0))</f>
        <v>Noopur</v>
      </c>
      <c r="J643" s="3" t="str">
        <f>INDEX(Orders!$A$1:$G$501,MATCH($A643,Orders!$A$1:$A$501,0),MATCH(J$1,Orders!$A$1:$G$1,0))</f>
        <v>Karnataka</v>
      </c>
      <c r="K643" s="3" t="str">
        <f>INDEX(Orders!$A$1:$G$501,MATCH($A643,Orders!$A$1:$A$501,0),MATCH(K$1,Orders!$A$1:$G$1,0))</f>
        <v>Bangalore</v>
      </c>
      <c r="L643" s="1" t="str">
        <f t="shared" si="10"/>
        <v>Jun</v>
      </c>
      <c r="M643" s="8">
        <f>IF(Sales[[#This Row],[Profit]]&gt;0,Sales[[#This Row],[Profit]],0)</f>
        <v>0</v>
      </c>
      <c r="N643" s="8">
        <f>IF(Sales[[#This Row],[Profit]]&lt;0,Sales[[#This Row],[Profit]],0)</f>
        <v>-4</v>
      </c>
    </row>
    <row r="644" spans="1:14" x14ac:dyDescent="0.3">
      <c r="A644" t="s">
        <v>362</v>
      </c>
      <c r="B644" s="6">
        <v>171</v>
      </c>
      <c r="C644" s="6">
        <v>68</v>
      </c>
      <c r="D644">
        <v>7</v>
      </c>
      <c r="E644" t="s">
        <v>23</v>
      </c>
      <c r="F644" t="s">
        <v>57</v>
      </c>
      <c r="G644" t="s">
        <v>14</v>
      </c>
      <c r="H644" s="3">
        <f>INDEX(Orders!$A$1:$G$501,MATCH($A644,Orders!$A$1:$A$501,0),MATCH(H$1,Orders!$A$1:$G$1,0))</f>
        <v>43154</v>
      </c>
      <c r="I644" s="3" t="str">
        <f>INDEX(Orders!$A$1:$G$501,MATCH($A644,Orders!$A$1:$A$501,0),MATCH(I$1,Orders!$A$1:$G$1,0))</f>
        <v>Hitika</v>
      </c>
      <c r="J644" s="3" t="str">
        <f>INDEX(Orders!$A$1:$G$501,MATCH($A644,Orders!$A$1:$A$501,0),MATCH(J$1,Orders!$A$1:$G$1,0))</f>
        <v>Madhya Pradesh</v>
      </c>
      <c r="K644" s="3" t="str">
        <f>INDEX(Orders!$A$1:$G$501,MATCH($A644,Orders!$A$1:$A$501,0),MATCH(K$1,Orders!$A$1:$G$1,0))</f>
        <v>Indore</v>
      </c>
      <c r="L644" s="1" t="str">
        <f t="shared" si="10"/>
        <v>Feb</v>
      </c>
      <c r="M644" s="8">
        <f>IF(Sales[[#This Row],[Profit]]&gt;0,Sales[[#This Row],[Profit]],0)</f>
        <v>68</v>
      </c>
      <c r="N644" s="8">
        <f>IF(Sales[[#This Row],[Profit]]&lt;0,Sales[[#This Row],[Profit]],0)</f>
        <v>0</v>
      </c>
    </row>
    <row r="645" spans="1:14" x14ac:dyDescent="0.3">
      <c r="A645" t="s">
        <v>128</v>
      </c>
      <c r="B645" s="6">
        <v>46</v>
      </c>
      <c r="C645" s="6">
        <v>14</v>
      </c>
      <c r="D645">
        <v>5</v>
      </c>
      <c r="E645" t="s">
        <v>23</v>
      </c>
      <c r="F645" t="s">
        <v>43</v>
      </c>
      <c r="G645" t="s">
        <v>10</v>
      </c>
      <c r="H645" s="3">
        <f>INDEX(Orders!$A$1:$G$501,MATCH($A645,Orders!$A$1:$A$501,0),MATCH(H$1,Orders!$A$1:$G$1,0))</f>
        <v>43188</v>
      </c>
      <c r="I645" s="3" t="str">
        <f>INDEX(Orders!$A$1:$G$501,MATCH($A645,Orders!$A$1:$A$501,0),MATCH(I$1,Orders!$A$1:$G$1,0))</f>
        <v>Pinky</v>
      </c>
      <c r="J645" s="3" t="str">
        <f>INDEX(Orders!$A$1:$G$501,MATCH($A645,Orders!$A$1:$A$501,0),MATCH(J$1,Orders!$A$1:$G$1,0))</f>
        <v>Jammu and Kashmir</v>
      </c>
      <c r="K645" s="3" t="str">
        <f>INDEX(Orders!$A$1:$G$501,MATCH($A645,Orders!$A$1:$A$501,0),MATCH(K$1,Orders!$A$1:$G$1,0))</f>
        <v>Kashmir</v>
      </c>
      <c r="L645" s="1" t="str">
        <f t="shared" si="10"/>
        <v>Mar</v>
      </c>
      <c r="M645" s="8">
        <f>IF(Sales[[#This Row],[Profit]]&gt;0,Sales[[#This Row],[Profit]],0)</f>
        <v>14</v>
      </c>
      <c r="N645" s="8">
        <f>IF(Sales[[#This Row],[Profit]]&lt;0,Sales[[#This Row],[Profit]],0)</f>
        <v>0</v>
      </c>
    </row>
    <row r="646" spans="1:14" x14ac:dyDescent="0.3">
      <c r="A646" t="s">
        <v>99</v>
      </c>
      <c r="B646" s="6">
        <v>115</v>
      </c>
      <c r="C646" s="6">
        <v>-39</v>
      </c>
      <c r="D646">
        <v>3</v>
      </c>
      <c r="E646" t="s">
        <v>23</v>
      </c>
      <c r="F646" t="s">
        <v>24</v>
      </c>
      <c r="G646" t="s">
        <v>10</v>
      </c>
      <c r="H646" s="3">
        <f>INDEX(Orders!$A$1:$G$501,MATCH($A646,Orders!$A$1:$A$501,0),MATCH(H$1,Orders!$A$1:$G$1,0))</f>
        <v>43273</v>
      </c>
      <c r="I646" s="3" t="str">
        <f>INDEX(Orders!$A$1:$G$501,MATCH($A646,Orders!$A$1:$A$501,0),MATCH(I$1,Orders!$A$1:$G$1,0))</f>
        <v>Vijay</v>
      </c>
      <c r="J646" s="3" t="str">
        <f>INDEX(Orders!$A$1:$G$501,MATCH($A646,Orders!$A$1:$A$501,0),MATCH(J$1,Orders!$A$1:$G$1,0))</f>
        <v>Jammu and Kashmir</v>
      </c>
      <c r="K646" s="3" t="str">
        <f>INDEX(Orders!$A$1:$G$501,MATCH($A646,Orders!$A$1:$A$501,0),MATCH(K$1,Orders!$A$1:$G$1,0))</f>
        <v>Kashmir</v>
      </c>
      <c r="L646" s="1" t="str">
        <f t="shared" si="10"/>
        <v>Jun</v>
      </c>
      <c r="M646" s="8">
        <f>IF(Sales[[#This Row],[Profit]]&gt;0,Sales[[#This Row],[Profit]],0)</f>
        <v>0</v>
      </c>
      <c r="N646" s="8">
        <f>IF(Sales[[#This Row],[Profit]]&lt;0,Sales[[#This Row],[Profit]],0)</f>
        <v>-39</v>
      </c>
    </row>
    <row r="647" spans="1:14" x14ac:dyDescent="0.3">
      <c r="A647" t="s">
        <v>363</v>
      </c>
      <c r="B647" s="6">
        <v>100</v>
      </c>
      <c r="C647" s="6">
        <v>7</v>
      </c>
      <c r="D647">
        <v>2</v>
      </c>
      <c r="E647" t="s">
        <v>23</v>
      </c>
      <c r="F647" t="s">
        <v>81</v>
      </c>
      <c r="G647" t="s">
        <v>28</v>
      </c>
      <c r="H647" s="3">
        <f>INDEX(Orders!$A$1:$G$501,MATCH($A647,Orders!$A$1:$A$501,0),MATCH(H$1,Orders!$A$1:$G$1,0))</f>
        <v>43458</v>
      </c>
      <c r="I647" s="3" t="str">
        <f>INDEX(Orders!$A$1:$G$501,MATCH($A647,Orders!$A$1:$A$501,0),MATCH(I$1,Orders!$A$1:$G$1,0))</f>
        <v>Jayanti</v>
      </c>
      <c r="J647" s="3" t="str">
        <f>INDEX(Orders!$A$1:$G$501,MATCH($A647,Orders!$A$1:$A$501,0),MATCH(J$1,Orders!$A$1:$G$1,0))</f>
        <v>Uttar Pradesh</v>
      </c>
      <c r="K647" s="3" t="str">
        <f>INDEX(Orders!$A$1:$G$501,MATCH($A647,Orders!$A$1:$A$501,0),MATCH(K$1,Orders!$A$1:$G$1,0))</f>
        <v>Prayagraj</v>
      </c>
      <c r="L647" s="1" t="str">
        <f t="shared" si="10"/>
        <v>Dec</v>
      </c>
      <c r="M647" s="8">
        <f>IF(Sales[[#This Row],[Profit]]&gt;0,Sales[[#This Row],[Profit]],0)</f>
        <v>7</v>
      </c>
      <c r="N647" s="8">
        <f>IF(Sales[[#This Row],[Profit]]&lt;0,Sales[[#This Row],[Profit]],0)</f>
        <v>0</v>
      </c>
    </row>
    <row r="648" spans="1:14" x14ac:dyDescent="0.3">
      <c r="A648" t="s">
        <v>164</v>
      </c>
      <c r="B648" s="6">
        <v>44</v>
      </c>
      <c r="C648" s="6">
        <v>8</v>
      </c>
      <c r="D648">
        <v>2</v>
      </c>
      <c r="E648" t="s">
        <v>23</v>
      </c>
      <c r="F648" t="s">
        <v>57</v>
      </c>
      <c r="G648" t="s">
        <v>10</v>
      </c>
      <c r="H648" s="3">
        <f>INDEX(Orders!$A$1:$G$501,MATCH($A648,Orders!$A$1:$A$501,0),MATCH(H$1,Orders!$A$1:$G$1,0))</f>
        <v>43161</v>
      </c>
      <c r="I648" s="3" t="str">
        <f>INDEX(Orders!$A$1:$G$501,MATCH($A648,Orders!$A$1:$A$501,0),MATCH(I$1,Orders!$A$1:$G$1,0))</f>
        <v>Madhav</v>
      </c>
      <c r="J648" s="3" t="str">
        <f>INDEX(Orders!$A$1:$G$501,MATCH($A648,Orders!$A$1:$A$501,0),MATCH(J$1,Orders!$A$1:$G$1,0))</f>
        <v>Delhi</v>
      </c>
      <c r="K648" s="3" t="str">
        <f>INDEX(Orders!$A$1:$G$501,MATCH($A648,Orders!$A$1:$A$501,0),MATCH(K$1,Orders!$A$1:$G$1,0))</f>
        <v>Delhi</v>
      </c>
      <c r="L648" s="1" t="str">
        <f t="shared" si="10"/>
        <v>Mar</v>
      </c>
      <c r="M648" s="8">
        <f>IF(Sales[[#This Row],[Profit]]&gt;0,Sales[[#This Row],[Profit]],0)</f>
        <v>8</v>
      </c>
      <c r="N648" s="8">
        <f>IF(Sales[[#This Row],[Profit]]&lt;0,Sales[[#This Row],[Profit]],0)</f>
        <v>0</v>
      </c>
    </row>
    <row r="649" spans="1:14" x14ac:dyDescent="0.3">
      <c r="A649" t="s">
        <v>238</v>
      </c>
      <c r="B649" s="6">
        <v>139</v>
      </c>
      <c r="C649" s="6">
        <v>14</v>
      </c>
      <c r="D649">
        <v>3</v>
      </c>
      <c r="E649" t="s">
        <v>23</v>
      </c>
      <c r="F649" t="s">
        <v>32</v>
      </c>
      <c r="G649" t="s">
        <v>10</v>
      </c>
      <c r="H649" s="3">
        <f>INDEX(Orders!$A$1:$G$501,MATCH($A649,Orders!$A$1:$A$501,0),MATCH(H$1,Orders!$A$1:$G$1,0))</f>
        <v>43185</v>
      </c>
      <c r="I649" s="3" t="str">
        <f>INDEX(Orders!$A$1:$G$501,MATCH($A649,Orders!$A$1:$A$501,0),MATCH(I$1,Orders!$A$1:$G$1,0))</f>
        <v>Kanak</v>
      </c>
      <c r="J649" s="3" t="str">
        <f>INDEX(Orders!$A$1:$G$501,MATCH($A649,Orders!$A$1:$A$501,0),MATCH(J$1,Orders!$A$1:$G$1,0))</f>
        <v>Goa</v>
      </c>
      <c r="K649" s="3" t="str">
        <f>INDEX(Orders!$A$1:$G$501,MATCH($A649,Orders!$A$1:$A$501,0),MATCH(K$1,Orders!$A$1:$G$1,0))</f>
        <v>Goa</v>
      </c>
      <c r="L649" s="1" t="str">
        <f t="shared" si="10"/>
        <v>Mar</v>
      </c>
      <c r="M649" s="8">
        <f>IF(Sales[[#This Row],[Profit]]&gt;0,Sales[[#This Row],[Profit]],0)</f>
        <v>14</v>
      </c>
      <c r="N649" s="8">
        <f>IF(Sales[[#This Row],[Profit]]&lt;0,Sales[[#This Row],[Profit]],0)</f>
        <v>0</v>
      </c>
    </row>
    <row r="650" spans="1:14" x14ac:dyDescent="0.3">
      <c r="A650" t="s">
        <v>364</v>
      </c>
      <c r="B650" s="6">
        <v>171</v>
      </c>
      <c r="C650" s="6">
        <v>-140</v>
      </c>
      <c r="D650">
        <v>2</v>
      </c>
      <c r="E650" t="s">
        <v>12</v>
      </c>
      <c r="F650" t="s">
        <v>16</v>
      </c>
      <c r="G650" t="s">
        <v>14</v>
      </c>
      <c r="H650" s="3">
        <f>INDEX(Orders!$A$1:$G$501,MATCH($A650,Orders!$A$1:$A$501,0),MATCH(H$1,Orders!$A$1:$G$1,0))</f>
        <v>43118</v>
      </c>
      <c r="I650" s="3" t="str">
        <f>INDEX(Orders!$A$1:$G$501,MATCH($A650,Orders!$A$1:$A$501,0),MATCH(I$1,Orders!$A$1:$G$1,0))</f>
        <v>Shreya</v>
      </c>
      <c r="J650" s="3" t="str">
        <f>INDEX(Orders!$A$1:$G$501,MATCH($A650,Orders!$A$1:$A$501,0),MATCH(J$1,Orders!$A$1:$G$1,0))</f>
        <v>Andhra Pradesh</v>
      </c>
      <c r="K650" s="3" t="str">
        <f>INDEX(Orders!$A$1:$G$501,MATCH($A650,Orders!$A$1:$A$501,0),MATCH(K$1,Orders!$A$1:$G$1,0))</f>
        <v>Hyderabad</v>
      </c>
      <c r="L650" s="1" t="str">
        <f t="shared" si="10"/>
        <v>Jan</v>
      </c>
      <c r="M650" s="8">
        <f>IF(Sales[[#This Row],[Profit]]&gt;0,Sales[[#This Row],[Profit]],0)</f>
        <v>0</v>
      </c>
      <c r="N650" s="8">
        <f>IF(Sales[[#This Row],[Profit]]&lt;0,Sales[[#This Row],[Profit]],0)</f>
        <v>-140</v>
      </c>
    </row>
    <row r="651" spans="1:14" x14ac:dyDescent="0.3">
      <c r="A651" t="s">
        <v>365</v>
      </c>
      <c r="B651" s="6">
        <v>100</v>
      </c>
      <c r="C651" s="6">
        <v>12</v>
      </c>
      <c r="D651">
        <v>2</v>
      </c>
      <c r="E651" t="s">
        <v>23</v>
      </c>
      <c r="F651" t="s">
        <v>81</v>
      </c>
      <c r="G651" t="s">
        <v>28</v>
      </c>
      <c r="H651" s="3">
        <f>INDEX(Orders!$A$1:$G$501,MATCH($A651,Orders!$A$1:$A$501,0),MATCH(H$1,Orders!$A$1:$G$1,0))</f>
        <v>43455</v>
      </c>
      <c r="I651" s="3" t="str">
        <f>INDEX(Orders!$A$1:$G$501,MATCH($A651,Orders!$A$1:$A$501,0),MATCH(I$1,Orders!$A$1:$G$1,0))</f>
        <v>Sanjay</v>
      </c>
      <c r="J651" s="3" t="str">
        <f>INDEX(Orders!$A$1:$G$501,MATCH($A651,Orders!$A$1:$A$501,0),MATCH(J$1,Orders!$A$1:$G$1,0))</f>
        <v>Maharashtra</v>
      </c>
      <c r="K651" s="3" t="str">
        <f>INDEX(Orders!$A$1:$G$501,MATCH($A651,Orders!$A$1:$A$501,0),MATCH(K$1,Orders!$A$1:$G$1,0))</f>
        <v>Mumbai</v>
      </c>
      <c r="L651" s="1" t="str">
        <f t="shared" si="10"/>
        <v>Dec</v>
      </c>
      <c r="M651" s="8">
        <f>IF(Sales[[#This Row],[Profit]]&gt;0,Sales[[#This Row],[Profit]],0)</f>
        <v>12</v>
      </c>
      <c r="N651" s="8">
        <f>IF(Sales[[#This Row],[Profit]]&lt;0,Sales[[#This Row],[Profit]],0)</f>
        <v>0</v>
      </c>
    </row>
    <row r="652" spans="1:14" x14ac:dyDescent="0.3">
      <c r="A652" t="s">
        <v>349</v>
      </c>
      <c r="B652" s="6">
        <v>115</v>
      </c>
      <c r="C652" s="6">
        <v>25</v>
      </c>
      <c r="D652">
        <v>6</v>
      </c>
      <c r="E652" t="s">
        <v>23</v>
      </c>
      <c r="F652" t="s">
        <v>57</v>
      </c>
      <c r="G652" t="s">
        <v>10</v>
      </c>
      <c r="H652" s="3">
        <f>INDEX(Orders!$A$1:$G$501,MATCH($A652,Orders!$A$1:$A$501,0),MATCH(H$1,Orders!$A$1:$G$1,0))</f>
        <v>43394</v>
      </c>
      <c r="I652" s="3" t="str">
        <f>INDEX(Orders!$A$1:$G$501,MATCH($A652,Orders!$A$1:$A$501,0),MATCH(I$1,Orders!$A$1:$G$1,0))</f>
        <v>Kartik</v>
      </c>
      <c r="J652" s="3" t="str">
        <f>INDEX(Orders!$A$1:$G$501,MATCH($A652,Orders!$A$1:$A$501,0),MATCH(J$1,Orders!$A$1:$G$1,0))</f>
        <v>Madhya Pradesh</v>
      </c>
      <c r="K652" s="3" t="str">
        <f>INDEX(Orders!$A$1:$G$501,MATCH($A652,Orders!$A$1:$A$501,0),MATCH(K$1,Orders!$A$1:$G$1,0))</f>
        <v>Indore</v>
      </c>
      <c r="L652" s="1" t="str">
        <f t="shared" si="10"/>
        <v>Oct</v>
      </c>
      <c r="M652" s="8">
        <f>IF(Sales[[#This Row],[Profit]]&gt;0,Sales[[#This Row],[Profit]],0)</f>
        <v>25</v>
      </c>
      <c r="N652" s="8">
        <f>IF(Sales[[#This Row],[Profit]]&lt;0,Sales[[#This Row],[Profit]],0)</f>
        <v>0</v>
      </c>
    </row>
    <row r="653" spans="1:14" x14ac:dyDescent="0.3">
      <c r="A653" t="s">
        <v>25</v>
      </c>
      <c r="B653" s="6">
        <v>168</v>
      </c>
      <c r="C653" s="6">
        <v>-9</v>
      </c>
      <c r="D653">
        <v>3</v>
      </c>
      <c r="E653" t="s">
        <v>23</v>
      </c>
      <c r="F653" t="s">
        <v>26</v>
      </c>
      <c r="G653" t="s">
        <v>10</v>
      </c>
      <c r="H653" s="3">
        <f>INDEX(Orders!$A$1:$G$501,MATCH($A653,Orders!$A$1:$A$501,0),MATCH(H$1,Orders!$A$1:$G$1,0))</f>
        <v>43272</v>
      </c>
      <c r="I653" s="3" t="str">
        <f>INDEX(Orders!$A$1:$G$501,MATCH($A653,Orders!$A$1:$A$501,0),MATCH(I$1,Orders!$A$1:$G$1,0))</f>
        <v>Noopur</v>
      </c>
      <c r="J653" s="3" t="str">
        <f>INDEX(Orders!$A$1:$G$501,MATCH($A653,Orders!$A$1:$A$501,0),MATCH(J$1,Orders!$A$1:$G$1,0))</f>
        <v>Karnataka</v>
      </c>
      <c r="K653" s="3" t="str">
        <f>INDEX(Orders!$A$1:$G$501,MATCH($A653,Orders!$A$1:$A$501,0),MATCH(K$1,Orders!$A$1:$G$1,0))</f>
        <v>Bangalore</v>
      </c>
      <c r="L653" s="1" t="str">
        <f t="shared" si="10"/>
        <v>Jun</v>
      </c>
      <c r="M653" s="8">
        <f>IF(Sales[[#This Row],[Profit]]&gt;0,Sales[[#This Row],[Profit]],0)</f>
        <v>0</v>
      </c>
      <c r="N653" s="8">
        <f>IF(Sales[[#This Row],[Profit]]&lt;0,Sales[[#This Row],[Profit]],0)</f>
        <v>-9</v>
      </c>
    </row>
    <row r="654" spans="1:14" x14ac:dyDescent="0.3">
      <c r="A654" t="s">
        <v>366</v>
      </c>
      <c r="B654" s="6">
        <v>115</v>
      </c>
      <c r="C654" s="6">
        <v>47</v>
      </c>
      <c r="D654">
        <v>2</v>
      </c>
      <c r="E654" t="s">
        <v>8</v>
      </c>
      <c r="F654" t="s">
        <v>73</v>
      </c>
      <c r="G654" t="s">
        <v>10</v>
      </c>
      <c r="H654" s="3">
        <f>INDEX(Orders!$A$1:$G$501,MATCH($A654,Orders!$A$1:$A$501,0),MATCH(H$1,Orders!$A$1:$G$1,0))</f>
        <v>43123</v>
      </c>
      <c r="I654" s="3" t="str">
        <f>INDEX(Orders!$A$1:$G$501,MATCH($A654,Orders!$A$1:$A$501,0),MATCH(I$1,Orders!$A$1:$G$1,0))</f>
        <v>Jesslyn</v>
      </c>
      <c r="J654" s="3" t="str">
        <f>INDEX(Orders!$A$1:$G$501,MATCH($A654,Orders!$A$1:$A$501,0),MATCH(J$1,Orders!$A$1:$G$1,0))</f>
        <v>Rajasthan</v>
      </c>
      <c r="K654" s="3" t="str">
        <f>INDEX(Orders!$A$1:$G$501,MATCH($A654,Orders!$A$1:$A$501,0),MATCH(K$1,Orders!$A$1:$G$1,0))</f>
        <v>Udaipur</v>
      </c>
      <c r="L654" s="1" t="str">
        <f t="shared" si="10"/>
        <v>Jan</v>
      </c>
      <c r="M654" s="8">
        <f>IF(Sales[[#This Row],[Profit]]&gt;0,Sales[[#This Row],[Profit]],0)</f>
        <v>47</v>
      </c>
      <c r="N654" s="8">
        <f>IF(Sales[[#This Row],[Profit]]&lt;0,Sales[[#This Row],[Profit]],0)</f>
        <v>0</v>
      </c>
    </row>
    <row r="655" spans="1:14" x14ac:dyDescent="0.3">
      <c r="A655" t="s">
        <v>20</v>
      </c>
      <c r="B655" s="6">
        <v>168</v>
      </c>
      <c r="C655" s="6">
        <v>-111</v>
      </c>
      <c r="D655">
        <v>2</v>
      </c>
      <c r="E655" t="s">
        <v>8</v>
      </c>
      <c r="F655" t="s">
        <v>21</v>
      </c>
      <c r="G655" t="s">
        <v>14</v>
      </c>
      <c r="H655" s="3">
        <f>INDEX(Orders!$A$1:$G$501,MATCH($A655,Orders!$A$1:$A$501,0),MATCH(H$1,Orders!$A$1:$G$1,0))</f>
        <v>43104</v>
      </c>
      <c r="I655" s="3" t="str">
        <f>INDEX(Orders!$A$1:$G$501,MATCH($A655,Orders!$A$1:$A$501,0),MATCH(I$1,Orders!$A$1:$G$1,0))</f>
        <v>Vrinda</v>
      </c>
      <c r="J655" s="3" t="str">
        <f>INDEX(Orders!$A$1:$G$501,MATCH($A655,Orders!$A$1:$A$501,0),MATCH(J$1,Orders!$A$1:$G$1,0))</f>
        <v>Maharashtra</v>
      </c>
      <c r="K655" s="3" t="str">
        <f>INDEX(Orders!$A$1:$G$501,MATCH($A655,Orders!$A$1:$A$501,0),MATCH(K$1,Orders!$A$1:$G$1,0))</f>
        <v>Pune</v>
      </c>
      <c r="L655" s="1" t="str">
        <f t="shared" si="10"/>
        <v>Jan</v>
      </c>
      <c r="M655" s="8">
        <f>IF(Sales[[#This Row],[Profit]]&gt;0,Sales[[#This Row],[Profit]],0)</f>
        <v>0</v>
      </c>
      <c r="N655" s="8">
        <f>IF(Sales[[#This Row],[Profit]]&lt;0,Sales[[#This Row],[Profit]],0)</f>
        <v>-111</v>
      </c>
    </row>
    <row r="656" spans="1:14" x14ac:dyDescent="0.3">
      <c r="A656" t="s">
        <v>367</v>
      </c>
      <c r="B656" s="6">
        <v>31</v>
      </c>
      <c r="C656" s="6">
        <v>-7</v>
      </c>
      <c r="D656">
        <v>5</v>
      </c>
      <c r="E656" t="s">
        <v>23</v>
      </c>
      <c r="F656" t="s">
        <v>43</v>
      </c>
      <c r="G656" t="s">
        <v>28</v>
      </c>
      <c r="H656" s="3">
        <f>INDEX(Orders!$A$1:$G$501,MATCH($A656,Orders!$A$1:$A$501,0),MATCH(H$1,Orders!$A$1:$G$1,0))</f>
        <v>43312</v>
      </c>
      <c r="I656" s="3" t="str">
        <f>INDEX(Orders!$A$1:$G$501,MATCH($A656,Orders!$A$1:$A$501,0),MATCH(I$1,Orders!$A$1:$G$1,0))</f>
        <v>Akshat</v>
      </c>
      <c r="J656" s="3" t="str">
        <f>INDEX(Orders!$A$1:$G$501,MATCH($A656,Orders!$A$1:$A$501,0),MATCH(J$1,Orders!$A$1:$G$1,0))</f>
        <v>Maharashtra</v>
      </c>
      <c r="K656" s="3" t="str">
        <f>INDEX(Orders!$A$1:$G$501,MATCH($A656,Orders!$A$1:$A$501,0),MATCH(K$1,Orders!$A$1:$G$1,0))</f>
        <v>Mumbai</v>
      </c>
      <c r="L656" s="1" t="str">
        <f t="shared" si="10"/>
        <v>Jul</v>
      </c>
      <c r="M656" s="8">
        <f>IF(Sales[[#This Row],[Profit]]&gt;0,Sales[[#This Row],[Profit]],0)</f>
        <v>0</v>
      </c>
      <c r="N656" s="8">
        <f>IF(Sales[[#This Row],[Profit]]&lt;0,Sales[[#This Row],[Profit]],0)</f>
        <v>-7</v>
      </c>
    </row>
    <row r="657" spans="1:14" x14ac:dyDescent="0.3">
      <c r="A657" t="s">
        <v>60</v>
      </c>
      <c r="B657" s="6">
        <v>114</v>
      </c>
      <c r="C657" s="6">
        <v>41</v>
      </c>
      <c r="D657">
        <v>6</v>
      </c>
      <c r="E657" t="s">
        <v>12</v>
      </c>
      <c r="F657" t="s">
        <v>131</v>
      </c>
      <c r="G657" t="s">
        <v>10</v>
      </c>
      <c r="H657" s="3">
        <f>INDEX(Orders!$A$1:$G$501,MATCH($A657,Orders!$A$1:$A$501,0),MATCH(H$1,Orders!$A$1:$G$1,0))</f>
        <v>43314</v>
      </c>
      <c r="I657" s="3" t="str">
        <f>INDEX(Orders!$A$1:$G$501,MATCH($A657,Orders!$A$1:$A$501,0),MATCH(I$1,Orders!$A$1:$G$1,0))</f>
        <v>Hitesh</v>
      </c>
      <c r="J657" s="3" t="str">
        <f>INDEX(Orders!$A$1:$G$501,MATCH($A657,Orders!$A$1:$A$501,0),MATCH(J$1,Orders!$A$1:$G$1,0))</f>
        <v>Madhya Pradesh</v>
      </c>
      <c r="K657" s="3" t="str">
        <f>INDEX(Orders!$A$1:$G$501,MATCH($A657,Orders!$A$1:$A$501,0),MATCH(K$1,Orders!$A$1:$G$1,0))</f>
        <v>Bhopal</v>
      </c>
      <c r="L657" s="1" t="str">
        <f t="shared" si="10"/>
        <v>Aug</v>
      </c>
      <c r="M657" s="8">
        <f>IF(Sales[[#This Row],[Profit]]&gt;0,Sales[[#This Row],[Profit]],0)</f>
        <v>41</v>
      </c>
      <c r="N657" s="8">
        <f>IF(Sales[[#This Row],[Profit]]&lt;0,Sales[[#This Row],[Profit]],0)</f>
        <v>0</v>
      </c>
    </row>
    <row r="658" spans="1:14" x14ac:dyDescent="0.3">
      <c r="A658" t="s">
        <v>136</v>
      </c>
      <c r="B658" s="6">
        <v>111</v>
      </c>
      <c r="C658" s="6">
        <v>9</v>
      </c>
      <c r="D658">
        <v>4</v>
      </c>
      <c r="E658" t="s">
        <v>23</v>
      </c>
      <c r="F658" t="s">
        <v>57</v>
      </c>
      <c r="G658" t="s">
        <v>10</v>
      </c>
      <c r="H658" s="3">
        <f>INDEX(Orders!$A$1:$G$501,MATCH($A658,Orders!$A$1:$A$501,0),MATCH(H$1,Orders!$A$1:$G$1,0))</f>
        <v>43122</v>
      </c>
      <c r="I658" s="3" t="str">
        <f>INDEX(Orders!$A$1:$G$501,MATCH($A658,Orders!$A$1:$A$501,0),MATCH(I$1,Orders!$A$1:$G$1,0))</f>
        <v>Rhea</v>
      </c>
      <c r="J658" s="3" t="str">
        <f>INDEX(Orders!$A$1:$G$501,MATCH($A658,Orders!$A$1:$A$501,0),MATCH(J$1,Orders!$A$1:$G$1,0))</f>
        <v>Maharashtra</v>
      </c>
      <c r="K658" s="3" t="str">
        <f>INDEX(Orders!$A$1:$G$501,MATCH($A658,Orders!$A$1:$A$501,0),MATCH(K$1,Orders!$A$1:$G$1,0))</f>
        <v>Mumbai</v>
      </c>
      <c r="L658" s="1" t="str">
        <f t="shared" si="10"/>
        <v>Jan</v>
      </c>
      <c r="M658" s="8">
        <f>IF(Sales[[#This Row],[Profit]]&gt;0,Sales[[#This Row],[Profit]],0)</f>
        <v>9</v>
      </c>
      <c r="N658" s="8">
        <f>IF(Sales[[#This Row],[Profit]]&lt;0,Sales[[#This Row],[Profit]],0)</f>
        <v>0</v>
      </c>
    </row>
    <row r="659" spans="1:14" x14ac:dyDescent="0.3">
      <c r="A659" t="s">
        <v>368</v>
      </c>
      <c r="B659" s="6">
        <v>11</v>
      </c>
      <c r="C659" s="6">
        <v>-8</v>
      </c>
      <c r="D659">
        <v>2</v>
      </c>
      <c r="E659" t="s">
        <v>23</v>
      </c>
      <c r="F659" t="s">
        <v>43</v>
      </c>
      <c r="G659" t="s">
        <v>28</v>
      </c>
      <c r="H659" s="3">
        <f>INDEX(Orders!$A$1:$G$501,MATCH($A659,Orders!$A$1:$A$501,0),MATCH(H$1,Orders!$A$1:$G$1,0))</f>
        <v>43167</v>
      </c>
      <c r="I659" s="3" t="str">
        <f>INDEX(Orders!$A$1:$G$501,MATCH($A659,Orders!$A$1:$A$501,0),MATCH(I$1,Orders!$A$1:$G$1,0))</f>
        <v>Ashwin</v>
      </c>
      <c r="J659" s="3" t="str">
        <f>INDEX(Orders!$A$1:$G$501,MATCH($A659,Orders!$A$1:$A$501,0),MATCH(J$1,Orders!$A$1:$G$1,0))</f>
        <v>Goa</v>
      </c>
      <c r="K659" s="3" t="str">
        <f>INDEX(Orders!$A$1:$G$501,MATCH($A659,Orders!$A$1:$A$501,0),MATCH(K$1,Orders!$A$1:$G$1,0))</f>
        <v>Goa</v>
      </c>
      <c r="L659" s="1" t="str">
        <f t="shared" si="10"/>
        <v>Mar</v>
      </c>
      <c r="M659" s="8">
        <f>IF(Sales[[#This Row],[Profit]]&gt;0,Sales[[#This Row],[Profit]],0)</f>
        <v>0</v>
      </c>
      <c r="N659" s="8">
        <f>IF(Sales[[#This Row],[Profit]]&lt;0,Sales[[#This Row],[Profit]],0)</f>
        <v>-8</v>
      </c>
    </row>
    <row r="660" spans="1:14" x14ac:dyDescent="0.3">
      <c r="A660" t="s">
        <v>249</v>
      </c>
      <c r="B660" s="6">
        <v>110</v>
      </c>
      <c r="C660" s="6">
        <v>35</v>
      </c>
      <c r="D660">
        <v>1</v>
      </c>
      <c r="E660" t="s">
        <v>12</v>
      </c>
      <c r="F660" t="s">
        <v>131</v>
      </c>
      <c r="G660" t="s">
        <v>10</v>
      </c>
      <c r="H660" s="3">
        <f>INDEX(Orders!$A$1:$G$501,MATCH($A660,Orders!$A$1:$A$501,0),MATCH(H$1,Orders!$A$1:$G$1,0))</f>
        <v>43140</v>
      </c>
      <c r="I660" s="3" t="str">
        <f>INDEX(Orders!$A$1:$G$501,MATCH($A660,Orders!$A$1:$A$501,0),MATCH(I$1,Orders!$A$1:$G$1,0))</f>
        <v>Sakshi</v>
      </c>
      <c r="J660" s="3" t="str">
        <f>INDEX(Orders!$A$1:$G$501,MATCH($A660,Orders!$A$1:$A$501,0),MATCH(J$1,Orders!$A$1:$G$1,0))</f>
        <v>Madhya Pradesh</v>
      </c>
      <c r="K660" s="3" t="str">
        <f>INDEX(Orders!$A$1:$G$501,MATCH($A660,Orders!$A$1:$A$501,0),MATCH(K$1,Orders!$A$1:$G$1,0))</f>
        <v>Indore</v>
      </c>
      <c r="L660" s="1" t="str">
        <f t="shared" si="10"/>
        <v>Feb</v>
      </c>
      <c r="M660" s="8">
        <f>IF(Sales[[#This Row],[Profit]]&gt;0,Sales[[#This Row],[Profit]],0)</f>
        <v>35</v>
      </c>
      <c r="N660" s="8">
        <f>IF(Sales[[#This Row],[Profit]]&lt;0,Sales[[#This Row],[Profit]],0)</f>
        <v>0</v>
      </c>
    </row>
    <row r="661" spans="1:14" x14ac:dyDescent="0.3">
      <c r="A661" t="s">
        <v>128</v>
      </c>
      <c r="B661" s="6">
        <v>59</v>
      </c>
      <c r="C661" s="6">
        <v>15</v>
      </c>
      <c r="D661">
        <v>2</v>
      </c>
      <c r="E661" t="s">
        <v>23</v>
      </c>
      <c r="F661" t="s">
        <v>81</v>
      </c>
      <c r="G661" t="s">
        <v>28</v>
      </c>
      <c r="H661" s="3">
        <f>INDEX(Orders!$A$1:$G$501,MATCH($A661,Orders!$A$1:$A$501,0),MATCH(H$1,Orders!$A$1:$G$1,0))</f>
        <v>43188</v>
      </c>
      <c r="I661" s="3" t="str">
        <f>INDEX(Orders!$A$1:$G$501,MATCH($A661,Orders!$A$1:$A$501,0),MATCH(I$1,Orders!$A$1:$G$1,0))</f>
        <v>Pinky</v>
      </c>
      <c r="J661" s="3" t="str">
        <f>INDEX(Orders!$A$1:$G$501,MATCH($A661,Orders!$A$1:$A$501,0),MATCH(J$1,Orders!$A$1:$G$1,0))</f>
        <v>Jammu and Kashmir</v>
      </c>
      <c r="K661" s="3" t="str">
        <f>INDEX(Orders!$A$1:$G$501,MATCH($A661,Orders!$A$1:$A$501,0),MATCH(K$1,Orders!$A$1:$G$1,0))</f>
        <v>Kashmir</v>
      </c>
      <c r="L661" s="1" t="str">
        <f t="shared" si="10"/>
        <v>Mar</v>
      </c>
      <c r="M661" s="8">
        <f>IF(Sales[[#This Row],[Profit]]&gt;0,Sales[[#This Row],[Profit]],0)</f>
        <v>15</v>
      </c>
      <c r="N661" s="8">
        <f>IF(Sales[[#This Row],[Profit]]&lt;0,Sales[[#This Row],[Profit]],0)</f>
        <v>0</v>
      </c>
    </row>
    <row r="662" spans="1:14" x14ac:dyDescent="0.3">
      <c r="A662" t="s">
        <v>230</v>
      </c>
      <c r="B662" s="6">
        <v>166</v>
      </c>
      <c r="C662" s="6">
        <v>27</v>
      </c>
      <c r="D662">
        <v>2</v>
      </c>
      <c r="E662" t="s">
        <v>8</v>
      </c>
      <c r="F662" t="s">
        <v>73</v>
      </c>
      <c r="G662" t="s">
        <v>14</v>
      </c>
      <c r="H662" s="3">
        <f>INDEX(Orders!$A$1:$G$501,MATCH($A662,Orders!$A$1:$A$501,0),MATCH(H$1,Orders!$A$1:$G$1,0))</f>
        <v>43254</v>
      </c>
      <c r="I662" s="3" t="str">
        <f>INDEX(Orders!$A$1:$G$501,MATCH($A662,Orders!$A$1:$A$501,0),MATCH(I$1,Orders!$A$1:$G$1,0))</f>
        <v>Paridhi</v>
      </c>
      <c r="J662" s="3" t="str">
        <f>INDEX(Orders!$A$1:$G$501,MATCH($A662,Orders!$A$1:$A$501,0),MATCH(J$1,Orders!$A$1:$G$1,0))</f>
        <v>Rajasthan</v>
      </c>
      <c r="K662" s="3" t="str">
        <f>INDEX(Orders!$A$1:$G$501,MATCH($A662,Orders!$A$1:$A$501,0),MATCH(K$1,Orders!$A$1:$G$1,0))</f>
        <v>Jaipur</v>
      </c>
      <c r="L662" s="1" t="str">
        <f t="shared" si="10"/>
        <v>Jun</v>
      </c>
      <c r="M662" s="8">
        <f>IF(Sales[[#This Row],[Profit]]&gt;0,Sales[[#This Row],[Profit]],0)</f>
        <v>27</v>
      </c>
      <c r="N662" s="8">
        <f>IF(Sales[[#This Row],[Profit]]&lt;0,Sales[[#This Row],[Profit]],0)</f>
        <v>0</v>
      </c>
    </row>
    <row r="663" spans="1:14" x14ac:dyDescent="0.3">
      <c r="A663" t="s">
        <v>52</v>
      </c>
      <c r="B663" s="6">
        <v>109</v>
      </c>
      <c r="C663" s="6">
        <v>-6</v>
      </c>
      <c r="D663">
        <v>6</v>
      </c>
      <c r="E663" t="s">
        <v>23</v>
      </c>
      <c r="F663" t="s">
        <v>26</v>
      </c>
      <c r="G663" t="s">
        <v>10</v>
      </c>
      <c r="H663" s="3">
        <f>INDEX(Orders!$A$1:$G$501,MATCH($A663,Orders!$A$1:$A$501,0),MATCH(H$1,Orders!$A$1:$G$1,0))</f>
        <v>43413</v>
      </c>
      <c r="I663" s="3" t="str">
        <f>INDEX(Orders!$A$1:$G$501,MATCH($A663,Orders!$A$1:$A$501,0),MATCH(I$1,Orders!$A$1:$G$1,0))</f>
        <v>Surabhi</v>
      </c>
      <c r="J663" s="3" t="str">
        <f>INDEX(Orders!$A$1:$G$501,MATCH($A663,Orders!$A$1:$A$501,0),MATCH(J$1,Orders!$A$1:$G$1,0))</f>
        <v>Maharashtra</v>
      </c>
      <c r="K663" s="3" t="str">
        <f>INDEX(Orders!$A$1:$G$501,MATCH($A663,Orders!$A$1:$A$501,0),MATCH(K$1,Orders!$A$1:$G$1,0))</f>
        <v>Mumbai</v>
      </c>
      <c r="L663" s="1" t="str">
        <f t="shared" si="10"/>
        <v>Nov</v>
      </c>
      <c r="M663" s="8">
        <f>IF(Sales[[#This Row],[Profit]]&gt;0,Sales[[#This Row],[Profit]],0)</f>
        <v>0</v>
      </c>
      <c r="N663" s="8">
        <f>IF(Sales[[#This Row],[Profit]]&lt;0,Sales[[#This Row],[Profit]],0)</f>
        <v>-6</v>
      </c>
    </row>
    <row r="664" spans="1:14" x14ac:dyDescent="0.3">
      <c r="A664" t="s">
        <v>308</v>
      </c>
      <c r="B664" s="6">
        <v>34</v>
      </c>
      <c r="C664" s="6">
        <v>-6</v>
      </c>
      <c r="D664">
        <v>4</v>
      </c>
      <c r="E664" t="s">
        <v>23</v>
      </c>
      <c r="F664" t="s">
        <v>63</v>
      </c>
      <c r="G664" t="s">
        <v>10</v>
      </c>
      <c r="H664" s="3">
        <f>INDEX(Orders!$A$1:$G$501,MATCH($A664,Orders!$A$1:$A$501,0),MATCH(H$1,Orders!$A$1:$G$1,0))</f>
        <v>43317</v>
      </c>
      <c r="I664" s="3" t="str">
        <f>INDEX(Orders!$A$1:$G$501,MATCH($A664,Orders!$A$1:$A$501,0),MATCH(I$1,Orders!$A$1:$G$1,0))</f>
        <v>Tushina</v>
      </c>
      <c r="J664" s="3" t="str">
        <f>INDEX(Orders!$A$1:$G$501,MATCH($A664,Orders!$A$1:$A$501,0),MATCH(J$1,Orders!$A$1:$G$1,0))</f>
        <v>Goa</v>
      </c>
      <c r="K664" s="3" t="str">
        <f>INDEX(Orders!$A$1:$G$501,MATCH($A664,Orders!$A$1:$A$501,0),MATCH(K$1,Orders!$A$1:$G$1,0))</f>
        <v>Goa</v>
      </c>
      <c r="L664" s="1" t="str">
        <f t="shared" si="10"/>
        <v>Aug</v>
      </c>
      <c r="M664" s="8">
        <f>IF(Sales[[#This Row],[Profit]]&gt;0,Sales[[#This Row],[Profit]],0)</f>
        <v>0</v>
      </c>
      <c r="N664" s="8">
        <f>IF(Sales[[#This Row],[Profit]]&lt;0,Sales[[#This Row],[Profit]],0)</f>
        <v>-6</v>
      </c>
    </row>
    <row r="665" spans="1:14" x14ac:dyDescent="0.3">
      <c r="A665" t="s">
        <v>292</v>
      </c>
      <c r="B665" s="6">
        <v>109</v>
      </c>
      <c r="C665" s="6">
        <v>40</v>
      </c>
      <c r="D665">
        <v>1</v>
      </c>
      <c r="E665" t="s">
        <v>12</v>
      </c>
      <c r="F665" t="s">
        <v>131</v>
      </c>
      <c r="G665" t="s">
        <v>10</v>
      </c>
      <c r="H665" s="3">
        <f>INDEX(Orders!$A$1:$G$501,MATCH($A665,Orders!$A$1:$A$501,0),MATCH(H$1,Orders!$A$1:$G$1,0))</f>
        <v>43222</v>
      </c>
      <c r="I665" s="3" t="str">
        <f>INDEX(Orders!$A$1:$G$501,MATCH($A665,Orders!$A$1:$A$501,0),MATCH(I$1,Orders!$A$1:$G$1,0))</f>
        <v>Diwakar</v>
      </c>
      <c r="J665" s="3" t="str">
        <f>INDEX(Orders!$A$1:$G$501,MATCH($A665,Orders!$A$1:$A$501,0),MATCH(J$1,Orders!$A$1:$G$1,0))</f>
        <v>Delhi</v>
      </c>
      <c r="K665" s="3" t="str">
        <f>INDEX(Orders!$A$1:$G$501,MATCH($A665,Orders!$A$1:$A$501,0),MATCH(K$1,Orders!$A$1:$G$1,0))</f>
        <v>Delhi</v>
      </c>
      <c r="L665" s="1" t="str">
        <f t="shared" si="10"/>
        <v>May</v>
      </c>
      <c r="M665" s="8">
        <f>IF(Sales[[#This Row],[Profit]]&gt;0,Sales[[#This Row],[Profit]],0)</f>
        <v>40</v>
      </c>
      <c r="N665" s="8">
        <f>IF(Sales[[#This Row],[Profit]]&lt;0,Sales[[#This Row],[Profit]],0)</f>
        <v>0</v>
      </c>
    </row>
    <row r="666" spans="1:14" x14ac:dyDescent="0.3">
      <c r="A666" t="s">
        <v>71</v>
      </c>
      <c r="B666" s="6">
        <v>108</v>
      </c>
      <c r="C666" s="6">
        <v>22</v>
      </c>
      <c r="D666">
        <v>3</v>
      </c>
      <c r="E666" t="s">
        <v>8</v>
      </c>
      <c r="F666" t="s">
        <v>73</v>
      </c>
      <c r="G666" t="s">
        <v>10</v>
      </c>
      <c r="H666" s="3">
        <f>INDEX(Orders!$A$1:$G$501,MATCH($A666,Orders!$A$1:$A$501,0),MATCH(H$1,Orders!$A$1:$G$1,0))</f>
        <v>43447</v>
      </c>
      <c r="I666" s="3" t="str">
        <f>INDEX(Orders!$A$1:$G$501,MATCH($A666,Orders!$A$1:$A$501,0),MATCH(I$1,Orders!$A$1:$G$1,0))</f>
        <v>Sujay</v>
      </c>
      <c r="J666" s="3" t="str">
        <f>INDEX(Orders!$A$1:$G$501,MATCH($A666,Orders!$A$1:$A$501,0),MATCH(J$1,Orders!$A$1:$G$1,0))</f>
        <v>Maharashtra</v>
      </c>
      <c r="K666" s="3" t="str">
        <f>INDEX(Orders!$A$1:$G$501,MATCH($A666,Orders!$A$1:$A$501,0),MATCH(K$1,Orders!$A$1:$G$1,0))</f>
        <v>Pune</v>
      </c>
      <c r="L666" s="1" t="str">
        <f t="shared" si="10"/>
        <v>Dec</v>
      </c>
      <c r="M666" s="8">
        <f>IF(Sales[[#This Row],[Profit]]&gt;0,Sales[[#This Row],[Profit]],0)</f>
        <v>22</v>
      </c>
      <c r="N666" s="8">
        <f>IF(Sales[[#This Row],[Profit]]&lt;0,Sales[[#This Row],[Profit]],0)</f>
        <v>0</v>
      </c>
    </row>
    <row r="667" spans="1:14" x14ac:dyDescent="0.3">
      <c r="A667" t="s">
        <v>310</v>
      </c>
      <c r="B667" s="6">
        <v>103</v>
      </c>
      <c r="C667" s="6">
        <v>50</v>
      </c>
      <c r="D667">
        <v>2</v>
      </c>
      <c r="E667" t="s">
        <v>12</v>
      </c>
      <c r="F667" t="s">
        <v>131</v>
      </c>
      <c r="G667" t="s">
        <v>28</v>
      </c>
      <c r="H667" s="3">
        <f>INDEX(Orders!$A$1:$G$501,MATCH($A667,Orders!$A$1:$A$501,0),MATCH(H$1,Orders!$A$1:$G$1,0))</f>
        <v>43391</v>
      </c>
      <c r="I667" s="3" t="str">
        <f>INDEX(Orders!$A$1:$G$501,MATCH($A667,Orders!$A$1:$A$501,0),MATCH(I$1,Orders!$A$1:$G$1,0))</f>
        <v>Rohan</v>
      </c>
      <c r="J667" s="3" t="str">
        <f>INDEX(Orders!$A$1:$G$501,MATCH($A667,Orders!$A$1:$A$501,0),MATCH(J$1,Orders!$A$1:$G$1,0))</f>
        <v>Maharashtra</v>
      </c>
      <c r="K667" s="3" t="str">
        <f>INDEX(Orders!$A$1:$G$501,MATCH($A667,Orders!$A$1:$A$501,0),MATCH(K$1,Orders!$A$1:$G$1,0))</f>
        <v>Mumbai</v>
      </c>
      <c r="L667" s="1" t="str">
        <f t="shared" si="10"/>
        <v>Oct</v>
      </c>
      <c r="M667" s="8">
        <f>IF(Sales[[#This Row],[Profit]]&gt;0,Sales[[#This Row],[Profit]],0)</f>
        <v>50</v>
      </c>
      <c r="N667" s="8">
        <f>IF(Sales[[#This Row],[Profit]]&lt;0,Sales[[#This Row],[Profit]],0)</f>
        <v>0</v>
      </c>
    </row>
    <row r="668" spans="1:14" x14ac:dyDescent="0.3">
      <c r="A668" t="s">
        <v>210</v>
      </c>
      <c r="B668" s="6">
        <v>10</v>
      </c>
      <c r="C668" s="6">
        <v>-8</v>
      </c>
      <c r="D668">
        <v>2</v>
      </c>
      <c r="E668" t="s">
        <v>23</v>
      </c>
      <c r="F668" t="s">
        <v>43</v>
      </c>
      <c r="G668" t="s">
        <v>10</v>
      </c>
      <c r="H668" s="3">
        <f>INDEX(Orders!$A$1:$G$501,MATCH($A668,Orders!$A$1:$A$501,0),MATCH(H$1,Orders!$A$1:$G$1,0))</f>
        <v>43277</v>
      </c>
      <c r="I668" s="3" t="str">
        <f>INDEX(Orders!$A$1:$G$501,MATCH($A668,Orders!$A$1:$A$501,0),MATCH(I$1,Orders!$A$1:$G$1,0))</f>
        <v>Maithilee</v>
      </c>
      <c r="J668" s="3" t="str">
        <f>INDEX(Orders!$A$1:$G$501,MATCH($A668,Orders!$A$1:$A$501,0),MATCH(J$1,Orders!$A$1:$G$1,0))</f>
        <v>Madhya Pradesh</v>
      </c>
      <c r="K668" s="3" t="str">
        <f>INDEX(Orders!$A$1:$G$501,MATCH($A668,Orders!$A$1:$A$501,0),MATCH(K$1,Orders!$A$1:$G$1,0))</f>
        <v>Indore</v>
      </c>
      <c r="L668" s="1" t="str">
        <f t="shared" si="10"/>
        <v>Jun</v>
      </c>
      <c r="M668" s="8">
        <f>IF(Sales[[#This Row],[Profit]]&gt;0,Sales[[#This Row],[Profit]],0)</f>
        <v>0</v>
      </c>
      <c r="N668" s="8">
        <f>IF(Sales[[#This Row],[Profit]]&lt;0,Sales[[#This Row],[Profit]],0)</f>
        <v>-8</v>
      </c>
    </row>
    <row r="669" spans="1:14" x14ac:dyDescent="0.3">
      <c r="A669" t="s">
        <v>171</v>
      </c>
      <c r="B669" s="6">
        <v>90</v>
      </c>
      <c r="C669" s="6">
        <v>17</v>
      </c>
      <c r="D669">
        <v>3</v>
      </c>
      <c r="E669" t="s">
        <v>23</v>
      </c>
      <c r="F669" t="s">
        <v>30</v>
      </c>
      <c r="G669" t="s">
        <v>10</v>
      </c>
      <c r="H669" s="3">
        <f>INDEX(Orders!$A$1:$G$501,MATCH($A669,Orders!$A$1:$A$501,0),MATCH(H$1,Orders!$A$1:$G$1,0))</f>
        <v>43323</v>
      </c>
      <c r="I669" s="3" t="str">
        <f>INDEX(Orders!$A$1:$G$501,MATCH($A669,Orders!$A$1:$A$501,0),MATCH(I$1,Orders!$A$1:$G$1,0))</f>
        <v>Abhijeet</v>
      </c>
      <c r="J669" s="3" t="str">
        <f>INDEX(Orders!$A$1:$G$501,MATCH($A669,Orders!$A$1:$A$501,0),MATCH(J$1,Orders!$A$1:$G$1,0))</f>
        <v>Madhya Pradesh</v>
      </c>
      <c r="K669" s="3" t="str">
        <f>INDEX(Orders!$A$1:$G$501,MATCH($A669,Orders!$A$1:$A$501,0),MATCH(K$1,Orders!$A$1:$G$1,0))</f>
        <v>Bhopal</v>
      </c>
      <c r="L669" s="1" t="str">
        <f t="shared" si="10"/>
        <v>Aug</v>
      </c>
      <c r="M669" s="8">
        <f>IF(Sales[[#This Row],[Profit]]&gt;0,Sales[[#This Row],[Profit]],0)</f>
        <v>17</v>
      </c>
      <c r="N669" s="8">
        <f>IF(Sales[[#This Row],[Profit]]&lt;0,Sales[[#This Row],[Profit]],0)</f>
        <v>0</v>
      </c>
    </row>
    <row r="670" spans="1:14" x14ac:dyDescent="0.3">
      <c r="A670" t="s">
        <v>205</v>
      </c>
      <c r="B670" s="6">
        <v>105</v>
      </c>
      <c r="C670" s="6">
        <v>46</v>
      </c>
      <c r="D670">
        <v>2</v>
      </c>
      <c r="E670" t="s">
        <v>23</v>
      </c>
      <c r="F670" t="s">
        <v>57</v>
      </c>
      <c r="G670" t="s">
        <v>28</v>
      </c>
      <c r="H670" s="3">
        <f>INDEX(Orders!$A$1:$G$501,MATCH($A670,Orders!$A$1:$A$501,0),MATCH(H$1,Orders!$A$1:$G$1,0))</f>
        <v>43378</v>
      </c>
      <c r="I670" s="3" t="str">
        <f>INDEX(Orders!$A$1:$G$501,MATCH($A670,Orders!$A$1:$A$501,0),MATCH(I$1,Orders!$A$1:$G$1,0))</f>
        <v>Sabah</v>
      </c>
      <c r="J670" s="3" t="str">
        <f>INDEX(Orders!$A$1:$G$501,MATCH($A670,Orders!$A$1:$A$501,0),MATCH(J$1,Orders!$A$1:$G$1,0))</f>
        <v>Maharashtra</v>
      </c>
      <c r="K670" s="3" t="str">
        <f>INDEX(Orders!$A$1:$G$501,MATCH($A670,Orders!$A$1:$A$501,0),MATCH(K$1,Orders!$A$1:$G$1,0))</f>
        <v>Mumbai</v>
      </c>
      <c r="L670" s="1" t="str">
        <f t="shared" si="10"/>
        <v>Oct</v>
      </c>
      <c r="M670" s="8">
        <f>IF(Sales[[#This Row],[Profit]]&gt;0,Sales[[#This Row],[Profit]],0)</f>
        <v>46</v>
      </c>
      <c r="N670" s="8">
        <f>IF(Sales[[#This Row],[Profit]]&lt;0,Sales[[#This Row],[Profit]],0)</f>
        <v>0</v>
      </c>
    </row>
    <row r="671" spans="1:14" x14ac:dyDescent="0.3">
      <c r="A671" t="s">
        <v>336</v>
      </c>
      <c r="B671" s="6">
        <v>105</v>
      </c>
      <c r="C671" s="6">
        <v>20</v>
      </c>
      <c r="D671">
        <v>2</v>
      </c>
      <c r="E671" t="s">
        <v>23</v>
      </c>
      <c r="F671" t="s">
        <v>57</v>
      </c>
      <c r="G671" t="s">
        <v>82</v>
      </c>
      <c r="H671" s="3">
        <f>INDEX(Orders!$A$1:$G$501,MATCH($A671,Orders!$A$1:$A$501,0),MATCH(H$1,Orders!$A$1:$G$1,0))</f>
        <v>43212</v>
      </c>
      <c r="I671" s="3" t="str">
        <f>INDEX(Orders!$A$1:$G$501,MATCH($A671,Orders!$A$1:$A$501,0),MATCH(I$1,Orders!$A$1:$G$1,0))</f>
        <v>Atharv</v>
      </c>
      <c r="J671" s="3" t="str">
        <f>INDEX(Orders!$A$1:$G$501,MATCH($A671,Orders!$A$1:$A$501,0),MATCH(J$1,Orders!$A$1:$G$1,0))</f>
        <v>West Bengal</v>
      </c>
      <c r="K671" s="3" t="str">
        <f>INDEX(Orders!$A$1:$G$501,MATCH($A671,Orders!$A$1:$A$501,0),MATCH(K$1,Orders!$A$1:$G$1,0))</f>
        <v>Kolkata</v>
      </c>
      <c r="L671" s="1" t="str">
        <f t="shared" si="10"/>
        <v>Apr</v>
      </c>
      <c r="M671" s="8">
        <f>IF(Sales[[#This Row],[Profit]]&gt;0,Sales[[#This Row],[Profit]],0)</f>
        <v>20</v>
      </c>
      <c r="N671" s="8">
        <f>IF(Sales[[#This Row],[Profit]]&lt;0,Sales[[#This Row],[Profit]],0)</f>
        <v>0</v>
      </c>
    </row>
    <row r="672" spans="1:14" x14ac:dyDescent="0.3">
      <c r="A672" t="s">
        <v>369</v>
      </c>
      <c r="B672" s="6">
        <v>22</v>
      </c>
      <c r="C672" s="6">
        <v>-6</v>
      </c>
      <c r="D672">
        <v>1</v>
      </c>
      <c r="E672" t="s">
        <v>12</v>
      </c>
      <c r="F672" t="s">
        <v>131</v>
      </c>
      <c r="G672" t="s">
        <v>10</v>
      </c>
      <c r="H672" s="3">
        <f>INDEX(Orders!$A$1:$G$501,MATCH($A672,Orders!$A$1:$A$501,0),MATCH(H$1,Orders!$A$1:$G$1,0))</f>
        <v>43217</v>
      </c>
      <c r="I672" s="3" t="str">
        <f>INDEX(Orders!$A$1:$G$501,MATCH($A672,Orders!$A$1:$A$501,0),MATCH(I$1,Orders!$A$1:$G$1,0))</f>
        <v>Parishi</v>
      </c>
      <c r="J672" s="3" t="str">
        <f>INDEX(Orders!$A$1:$G$501,MATCH($A672,Orders!$A$1:$A$501,0),MATCH(J$1,Orders!$A$1:$G$1,0))</f>
        <v>West Bengal</v>
      </c>
      <c r="K672" s="3" t="str">
        <f>INDEX(Orders!$A$1:$G$501,MATCH($A672,Orders!$A$1:$A$501,0),MATCH(K$1,Orders!$A$1:$G$1,0))</f>
        <v>Kolkata</v>
      </c>
      <c r="L672" s="1" t="str">
        <f t="shared" si="10"/>
        <v>Apr</v>
      </c>
      <c r="M672" s="8">
        <f>IF(Sales[[#This Row],[Profit]]&gt;0,Sales[[#This Row],[Profit]],0)</f>
        <v>0</v>
      </c>
      <c r="N672" s="8">
        <f>IF(Sales[[#This Row],[Profit]]&lt;0,Sales[[#This Row],[Profit]],0)</f>
        <v>-6</v>
      </c>
    </row>
    <row r="673" spans="1:14" x14ac:dyDescent="0.3">
      <c r="A673" t="s">
        <v>113</v>
      </c>
      <c r="B673" s="6">
        <v>105</v>
      </c>
      <c r="C673" s="6">
        <v>-33</v>
      </c>
      <c r="D673">
        <v>5</v>
      </c>
      <c r="E673" t="s">
        <v>23</v>
      </c>
      <c r="F673" t="s">
        <v>32</v>
      </c>
      <c r="G673" t="s">
        <v>10</v>
      </c>
      <c r="H673" s="3">
        <f>INDEX(Orders!$A$1:$G$501,MATCH($A673,Orders!$A$1:$A$501,0),MATCH(H$1,Orders!$A$1:$G$1,0))</f>
        <v>43292</v>
      </c>
      <c r="I673" s="3" t="str">
        <f>INDEX(Orders!$A$1:$G$501,MATCH($A673,Orders!$A$1:$A$501,0),MATCH(I$1,Orders!$A$1:$G$1,0))</f>
        <v>Soumyabrata</v>
      </c>
      <c r="J673" s="3" t="str">
        <f>INDEX(Orders!$A$1:$G$501,MATCH($A673,Orders!$A$1:$A$501,0),MATCH(J$1,Orders!$A$1:$G$1,0))</f>
        <v>Andhra Pradesh</v>
      </c>
      <c r="K673" s="3" t="str">
        <f>INDEX(Orders!$A$1:$G$501,MATCH($A673,Orders!$A$1:$A$501,0),MATCH(K$1,Orders!$A$1:$G$1,0))</f>
        <v>Hyderabad</v>
      </c>
      <c r="L673" s="1" t="str">
        <f t="shared" si="10"/>
        <v>Jul</v>
      </c>
      <c r="M673" s="8">
        <f>IF(Sales[[#This Row],[Profit]]&gt;0,Sales[[#This Row],[Profit]],0)</f>
        <v>0</v>
      </c>
      <c r="N673" s="8">
        <f>IF(Sales[[#This Row],[Profit]]&lt;0,Sales[[#This Row],[Profit]],0)</f>
        <v>-33</v>
      </c>
    </row>
    <row r="674" spans="1:14" x14ac:dyDescent="0.3">
      <c r="A674" t="s">
        <v>370</v>
      </c>
      <c r="B674" s="6">
        <v>105</v>
      </c>
      <c r="C674" s="6">
        <v>25</v>
      </c>
      <c r="D674">
        <v>2</v>
      </c>
      <c r="E674" t="s">
        <v>23</v>
      </c>
      <c r="F674" t="s">
        <v>30</v>
      </c>
      <c r="G674" t="s">
        <v>14</v>
      </c>
      <c r="H674" s="3">
        <f>INDEX(Orders!$A$1:$G$501,MATCH($A674,Orders!$A$1:$A$501,0),MATCH(H$1,Orders!$A$1:$G$1,0))</f>
        <v>43118</v>
      </c>
      <c r="I674" s="3" t="str">
        <f>INDEX(Orders!$A$1:$G$501,MATCH($A674,Orders!$A$1:$A$501,0),MATCH(I$1,Orders!$A$1:$G$1,0))</f>
        <v>Aparajita</v>
      </c>
      <c r="J674" s="3" t="str">
        <f>INDEX(Orders!$A$1:$G$501,MATCH($A674,Orders!$A$1:$A$501,0),MATCH(J$1,Orders!$A$1:$G$1,0))</f>
        <v>West Bengal</v>
      </c>
      <c r="K674" s="3" t="str">
        <f>INDEX(Orders!$A$1:$G$501,MATCH($A674,Orders!$A$1:$A$501,0),MATCH(K$1,Orders!$A$1:$G$1,0))</f>
        <v>Kolkata</v>
      </c>
      <c r="L674" s="1" t="str">
        <f t="shared" si="10"/>
        <v>Jan</v>
      </c>
      <c r="M674" s="8">
        <f>IF(Sales[[#This Row],[Profit]]&gt;0,Sales[[#This Row],[Profit]],0)</f>
        <v>25</v>
      </c>
      <c r="N674" s="8">
        <f>IF(Sales[[#This Row],[Profit]]&lt;0,Sales[[#This Row],[Profit]],0)</f>
        <v>0</v>
      </c>
    </row>
    <row r="675" spans="1:14" x14ac:dyDescent="0.3">
      <c r="A675" t="s">
        <v>371</v>
      </c>
      <c r="B675" s="6">
        <v>25</v>
      </c>
      <c r="C675" s="6">
        <v>-7</v>
      </c>
      <c r="D675">
        <v>5</v>
      </c>
      <c r="E675" t="s">
        <v>23</v>
      </c>
      <c r="F675" t="s">
        <v>26</v>
      </c>
      <c r="G675" t="s">
        <v>28</v>
      </c>
      <c r="H675" s="3">
        <f>INDEX(Orders!$A$1:$G$501,MATCH($A675,Orders!$A$1:$A$501,0),MATCH(H$1,Orders!$A$1:$G$1,0))</f>
        <v>43230</v>
      </c>
      <c r="I675" s="3" t="str">
        <f>INDEX(Orders!$A$1:$G$501,MATCH($A675,Orders!$A$1:$A$501,0),MATCH(I$1,Orders!$A$1:$G$1,0))</f>
        <v>Yash</v>
      </c>
      <c r="J675" s="3" t="str">
        <f>INDEX(Orders!$A$1:$G$501,MATCH($A675,Orders!$A$1:$A$501,0),MATCH(J$1,Orders!$A$1:$G$1,0))</f>
        <v>Maharashtra</v>
      </c>
      <c r="K675" s="3" t="str">
        <f>INDEX(Orders!$A$1:$G$501,MATCH($A675,Orders!$A$1:$A$501,0),MATCH(K$1,Orders!$A$1:$G$1,0))</f>
        <v>Mumbai</v>
      </c>
      <c r="L675" s="1" t="str">
        <f t="shared" si="10"/>
        <v>May</v>
      </c>
      <c r="M675" s="8">
        <f>IF(Sales[[#This Row],[Profit]]&gt;0,Sales[[#This Row],[Profit]],0)</f>
        <v>0</v>
      </c>
      <c r="N675" s="8">
        <f>IF(Sales[[#This Row],[Profit]]&lt;0,Sales[[#This Row],[Profit]],0)</f>
        <v>-7</v>
      </c>
    </row>
    <row r="676" spans="1:14" x14ac:dyDescent="0.3">
      <c r="A676" t="s">
        <v>310</v>
      </c>
      <c r="B676" s="6">
        <v>104</v>
      </c>
      <c r="C676" s="6">
        <v>2</v>
      </c>
      <c r="D676">
        <v>2</v>
      </c>
      <c r="E676" t="s">
        <v>12</v>
      </c>
      <c r="F676" t="s">
        <v>131</v>
      </c>
      <c r="G676" t="s">
        <v>10</v>
      </c>
      <c r="H676" s="3">
        <f>INDEX(Orders!$A$1:$G$501,MATCH($A676,Orders!$A$1:$A$501,0),MATCH(H$1,Orders!$A$1:$G$1,0))</f>
        <v>43391</v>
      </c>
      <c r="I676" s="3" t="str">
        <f>INDEX(Orders!$A$1:$G$501,MATCH($A676,Orders!$A$1:$A$501,0),MATCH(I$1,Orders!$A$1:$G$1,0))</f>
        <v>Rohan</v>
      </c>
      <c r="J676" s="3" t="str">
        <f>INDEX(Orders!$A$1:$G$501,MATCH($A676,Orders!$A$1:$A$501,0),MATCH(J$1,Orders!$A$1:$G$1,0))</f>
        <v>Maharashtra</v>
      </c>
      <c r="K676" s="3" t="str">
        <f>INDEX(Orders!$A$1:$G$501,MATCH($A676,Orders!$A$1:$A$501,0),MATCH(K$1,Orders!$A$1:$G$1,0))</f>
        <v>Mumbai</v>
      </c>
      <c r="L676" s="1" t="str">
        <f t="shared" si="10"/>
        <v>Oct</v>
      </c>
      <c r="M676" s="8">
        <f>IF(Sales[[#This Row],[Profit]]&gt;0,Sales[[#This Row],[Profit]],0)</f>
        <v>2</v>
      </c>
      <c r="N676" s="8">
        <f>IF(Sales[[#This Row],[Profit]]&lt;0,Sales[[#This Row],[Profit]],0)</f>
        <v>0</v>
      </c>
    </row>
    <row r="677" spans="1:14" x14ac:dyDescent="0.3">
      <c r="A677" t="s">
        <v>372</v>
      </c>
      <c r="B677" s="6">
        <v>16</v>
      </c>
      <c r="C677" s="6">
        <v>5</v>
      </c>
      <c r="D677">
        <v>1</v>
      </c>
      <c r="E677" t="s">
        <v>23</v>
      </c>
      <c r="F677" t="s">
        <v>57</v>
      </c>
      <c r="G677" t="s">
        <v>28</v>
      </c>
      <c r="H677" s="3">
        <f>INDEX(Orders!$A$1:$G$501,MATCH($A677,Orders!$A$1:$A$501,0),MATCH(H$1,Orders!$A$1:$G$1,0))</f>
        <v>43402</v>
      </c>
      <c r="I677" s="3" t="str">
        <f>INDEX(Orders!$A$1:$G$501,MATCH($A677,Orders!$A$1:$A$501,0),MATCH(I$1,Orders!$A$1:$G$1,0))</f>
        <v>Ananya</v>
      </c>
      <c r="J677" s="3" t="str">
        <f>INDEX(Orders!$A$1:$G$501,MATCH($A677,Orders!$A$1:$A$501,0),MATCH(J$1,Orders!$A$1:$G$1,0))</f>
        <v>Andhra Pradesh</v>
      </c>
      <c r="K677" s="3" t="str">
        <f>INDEX(Orders!$A$1:$G$501,MATCH($A677,Orders!$A$1:$A$501,0),MATCH(K$1,Orders!$A$1:$G$1,0))</f>
        <v>Hyderabad</v>
      </c>
      <c r="L677" s="1" t="str">
        <f t="shared" si="10"/>
        <v>Oct</v>
      </c>
      <c r="M677" s="8">
        <f>IF(Sales[[#This Row],[Profit]]&gt;0,Sales[[#This Row],[Profit]],0)</f>
        <v>5</v>
      </c>
      <c r="N677" s="8">
        <f>IF(Sales[[#This Row],[Profit]]&lt;0,Sales[[#This Row],[Profit]],0)</f>
        <v>0</v>
      </c>
    </row>
    <row r="678" spans="1:14" x14ac:dyDescent="0.3">
      <c r="A678" t="s">
        <v>215</v>
      </c>
      <c r="B678" s="6">
        <v>64</v>
      </c>
      <c r="C678" s="6">
        <v>-7</v>
      </c>
      <c r="D678">
        <v>3</v>
      </c>
      <c r="E678" t="s">
        <v>23</v>
      </c>
      <c r="F678" t="s">
        <v>26</v>
      </c>
      <c r="G678" t="s">
        <v>10</v>
      </c>
      <c r="H678" s="3">
        <f>INDEX(Orders!$A$1:$G$501,MATCH($A678,Orders!$A$1:$A$501,0),MATCH(H$1,Orders!$A$1:$G$1,0))</f>
        <v>43165</v>
      </c>
      <c r="I678" s="3" t="str">
        <f>INDEX(Orders!$A$1:$G$501,MATCH($A678,Orders!$A$1:$A$501,0),MATCH(I$1,Orders!$A$1:$G$1,0))</f>
        <v>Bathina</v>
      </c>
      <c r="J678" s="3" t="str">
        <f>INDEX(Orders!$A$1:$G$501,MATCH($A678,Orders!$A$1:$A$501,0),MATCH(J$1,Orders!$A$1:$G$1,0))</f>
        <v>Karnataka</v>
      </c>
      <c r="K678" s="3" t="str">
        <f>INDEX(Orders!$A$1:$G$501,MATCH($A678,Orders!$A$1:$A$501,0),MATCH(K$1,Orders!$A$1:$G$1,0))</f>
        <v>Bangalore</v>
      </c>
      <c r="L678" s="1" t="str">
        <f t="shared" si="10"/>
        <v>Mar</v>
      </c>
      <c r="M678" s="8">
        <f>IF(Sales[[#This Row],[Profit]]&gt;0,Sales[[#This Row],[Profit]],0)</f>
        <v>0</v>
      </c>
      <c r="N678" s="8">
        <f>IF(Sales[[#This Row],[Profit]]&lt;0,Sales[[#This Row],[Profit]],0)</f>
        <v>-7</v>
      </c>
    </row>
    <row r="679" spans="1:14" x14ac:dyDescent="0.3">
      <c r="A679" t="s">
        <v>373</v>
      </c>
      <c r="B679" s="6">
        <v>38</v>
      </c>
      <c r="C679" s="6">
        <v>-6</v>
      </c>
      <c r="D679">
        <v>2</v>
      </c>
      <c r="E679" t="s">
        <v>12</v>
      </c>
      <c r="F679" t="s">
        <v>131</v>
      </c>
      <c r="G679" t="s">
        <v>28</v>
      </c>
      <c r="H679" s="3">
        <f>INDEX(Orders!$A$1:$G$501,MATCH($A679,Orders!$A$1:$A$501,0),MATCH(H$1,Orders!$A$1:$G$1,0))</f>
        <v>43290</v>
      </c>
      <c r="I679" s="3" t="str">
        <f>INDEX(Orders!$A$1:$G$501,MATCH($A679,Orders!$A$1:$A$501,0),MATCH(I$1,Orders!$A$1:$G$1,0))</f>
        <v>Snehal</v>
      </c>
      <c r="J679" s="3" t="str">
        <f>INDEX(Orders!$A$1:$G$501,MATCH($A679,Orders!$A$1:$A$501,0),MATCH(J$1,Orders!$A$1:$G$1,0))</f>
        <v>Punjab</v>
      </c>
      <c r="K679" s="3" t="str">
        <f>INDEX(Orders!$A$1:$G$501,MATCH($A679,Orders!$A$1:$A$501,0),MATCH(K$1,Orders!$A$1:$G$1,0))</f>
        <v>Chandigarh</v>
      </c>
      <c r="L679" s="1" t="str">
        <f t="shared" si="10"/>
        <v>Jul</v>
      </c>
      <c r="M679" s="8">
        <f>IF(Sales[[#This Row],[Profit]]&gt;0,Sales[[#This Row],[Profit]],0)</f>
        <v>0</v>
      </c>
      <c r="N679" s="8">
        <f>IF(Sales[[#This Row],[Profit]]&lt;0,Sales[[#This Row],[Profit]],0)</f>
        <v>-6</v>
      </c>
    </row>
    <row r="680" spans="1:14" x14ac:dyDescent="0.3">
      <c r="A680" t="s">
        <v>374</v>
      </c>
      <c r="B680" s="6">
        <v>83</v>
      </c>
      <c r="C680" s="6">
        <v>12</v>
      </c>
      <c r="D680">
        <v>2</v>
      </c>
      <c r="E680" t="s">
        <v>12</v>
      </c>
      <c r="F680" t="s">
        <v>13</v>
      </c>
      <c r="G680" t="s">
        <v>10</v>
      </c>
      <c r="H680" s="3">
        <f>INDEX(Orders!$A$1:$G$501,MATCH($A680,Orders!$A$1:$A$501,0),MATCH(H$1,Orders!$A$1:$G$1,0))</f>
        <v>43385</v>
      </c>
      <c r="I680" s="3" t="str">
        <f>INDEX(Orders!$A$1:$G$501,MATCH($A680,Orders!$A$1:$A$501,0),MATCH(I$1,Orders!$A$1:$G$1,0))</f>
        <v>Swapnil</v>
      </c>
      <c r="J680" s="3" t="str">
        <f>INDEX(Orders!$A$1:$G$501,MATCH($A680,Orders!$A$1:$A$501,0),MATCH(J$1,Orders!$A$1:$G$1,0))</f>
        <v>Delhi</v>
      </c>
      <c r="K680" s="3" t="str">
        <f>INDEX(Orders!$A$1:$G$501,MATCH($A680,Orders!$A$1:$A$501,0),MATCH(K$1,Orders!$A$1:$G$1,0))</f>
        <v>Delhi</v>
      </c>
      <c r="L680" s="1" t="str">
        <f t="shared" si="10"/>
        <v>Oct</v>
      </c>
      <c r="M680" s="8">
        <f>IF(Sales[[#This Row],[Profit]]&gt;0,Sales[[#This Row],[Profit]],0)</f>
        <v>12</v>
      </c>
      <c r="N680" s="8">
        <f>IF(Sales[[#This Row],[Profit]]&lt;0,Sales[[#This Row],[Profit]],0)</f>
        <v>0</v>
      </c>
    </row>
    <row r="681" spans="1:14" x14ac:dyDescent="0.3">
      <c r="A681" t="s">
        <v>191</v>
      </c>
      <c r="B681" s="6">
        <v>103</v>
      </c>
      <c r="C681" s="6">
        <v>36</v>
      </c>
      <c r="D681">
        <v>2</v>
      </c>
      <c r="E681" t="s">
        <v>23</v>
      </c>
      <c r="F681" t="s">
        <v>30</v>
      </c>
      <c r="G681" t="s">
        <v>10</v>
      </c>
      <c r="H681" s="3">
        <f>INDEX(Orders!$A$1:$G$501,MATCH($A681,Orders!$A$1:$A$501,0),MATCH(H$1,Orders!$A$1:$G$1,0))</f>
        <v>43232</v>
      </c>
      <c r="I681" s="3" t="str">
        <f>INDEX(Orders!$A$1:$G$501,MATCH($A681,Orders!$A$1:$A$501,0),MATCH(I$1,Orders!$A$1:$G$1,0))</f>
        <v>Aman</v>
      </c>
      <c r="J681" s="3" t="str">
        <f>INDEX(Orders!$A$1:$G$501,MATCH($A681,Orders!$A$1:$A$501,0),MATCH(J$1,Orders!$A$1:$G$1,0))</f>
        <v>Maharashtra</v>
      </c>
      <c r="K681" s="3" t="str">
        <f>INDEX(Orders!$A$1:$G$501,MATCH($A681,Orders!$A$1:$A$501,0),MATCH(K$1,Orders!$A$1:$G$1,0))</f>
        <v>Mumbai</v>
      </c>
      <c r="L681" s="1" t="str">
        <f t="shared" si="10"/>
        <v>May</v>
      </c>
      <c r="M681" s="8">
        <f>IF(Sales[[#This Row],[Profit]]&gt;0,Sales[[#This Row],[Profit]],0)</f>
        <v>36</v>
      </c>
      <c r="N681" s="8">
        <f>IF(Sales[[#This Row],[Profit]]&lt;0,Sales[[#This Row],[Profit]],0)</f>
        <v>0</v>
      </c>
    </row>
    <row r="682" spans="1:14" x14ac:dyDescent="0.3">
      <c r="A682" t="s">
        <v>163</v>
      </c>
      <c r="B682" s="6">
        <v>37</v>
      </c>
      <c r="C682" s="6">
        <v>-6</v>
      </c>
      <c r="D682">
        <v>1</v>
      </c>
      <c r="E682" t="s">
        <v>23</v>
      </c>
      <c r="F682" t="s">
        <v>26</v>
      </c>
      <c r="G682" t="s">
        <v>28</v>
      </c>
      <c r="H682" s="3">
        <f>INDEX(Orders!$A$1:$G$501,MATCH($A682,Orders!$A$1:$A$501,0),MATCH(H$1,Orders!$A$1:$G$1,0))</f>
        <v>43367</v>
      </c>
      <c r="I682" s="3" t="str">
        <f>INDEX(Orders!$A$1:$G$501,MATCH($A682,Orders!$A$1:$A$501,0),MATCH(I$1,Orders!$A$1:$G$1,0))</f>
        <v>Sukrith</v>
      </c>
      <c r="J682" s="3" t="str">
        <f>INDEX(Orders!$A$1:$G$501,MATCH($A682,Orders!$A$1:$A$501,0),MATCH(J$1,Orders!$A$1:$G$1,0))</f>
        <v>Maharashtra</v>
      </c>
      <c r="K682" s="3" t="str">
        <f>INDEX(Orders!$A$1:$G$501,MATCH($A682,Orders!$A$1:$A$501,0),MATCH(K$1,Orders!$A$1:$G$1,0))</f>
        <v>Mumbai</v>
      </c>
      <c r="L682" s="1" t="str">
        <f t="shared" si="10"/>
        <v>Sep</v>
      </c>
      <c r="M682" s="8">
        <f>IF(Sales[[#This Row],[Profit]]&gt;0,Sales[[#This Row],[Profit]],0)</f>
        <v>0</v>
      </c>
      <c r="N682" s="8">
        <f>IF(Sales[[#This Row],[Profit]]&lt;0,Sales[[#This Row],[Profit]],0)</f>
        <v>-6</v>
      </c>
    </row>
    <row r="683" spans="1:14" x14ac:dyDescent="0.3">
      <c r="A683" t="s">
        <v>375</v>
      </c>
      <c r="B683" s="6">
        <v>105</v>
      </c>
      <c r="C683" s="6">
        <v>33</v>
      </c>
      <c r="D683">
        <v>6</v>
      </c>
      <c r="E683" t="s">
        <v>23</v>
      </c>
      <c r="F683" t="s">
        <v>26</v>
      </c>
      <c r="G683" t="s">
        <v>14</v>
      </c>
      <c r="H683" s="3">
        <f>INDEX(Orders!$A$1:$G$501,MATCH($A683,Orders!$A$1:$A$501,0),MATCH(H$1,Orders!$A$1:$G$1,0))</f>
        <v>43191</v>
      </c>
      <c r="I683" s="3" t="str">
        <f>INDEX(Orders!$A$1:$G$501,MATCH($A683,Orders!$A$1:$A$501,0),MATCH(I$1,Orders!$A$1:$G$1,0))</f>
        <v>Rahul</v>
      </c>
      <c r="J683" s="3" t="str">
        <f>INDEX(Orders!$A$1:$G$501,MATCH($A683,Orders!$A$1:$A$501,0),MATCH(J$1,Orders!$A$1:$G$1,0))</f>
        <v>Madhya Pradesh</v>
      </c>
      <c r="K683" s="3" t="str">
        <f>INDEX(Orders!$A$1:$G$501,MATCH($A683,Orders!$A$1:$A$501,0),MATCH(K$1,Orders!$A$1:$G$1,0))</f>
        <v>Indore</v>
      </c>
      <c r="L683" s="1" t="str">
        <f t="shared" si="10"/>
        <v>Apr</v>
      </c>
      <c r="M683" s="8">
        <f>IF(Sales[[#This Row],[Profit]]&gt;0,Sales[[#This Row],[Profit]],0)</f>
        <v>33</v>
      </c>
      <c r="N683" s="8">
        <f>IF(Sales[[#This Row],[Profit]]&lt;0,Sales[[#This Row],[Profit]],0)</f>
        <v>0</v>
      </c>
    </row>
    <row r="684" spans="1:14" x14ac:dyDescent="0.3">
      <c r="A684" t="s">
        <v>141</v>
      </c>
      <c r="B684" s="6">
        <v>78</v>
      </c>
      <c r="C684" s="6">
        <v>-6</v>
      </c>
      <c r="D684">
        <v>2</v>
      </c>
      <c r="E684" t="s">
        <v>12</v>
      </c>
      <c r="F684" t="s">
        <v>131</v>
      </c>
      <c r="G684" t="s">
        <v>28</v>
      </c>
      <c r="H684" s="3">
        <f>INDEX(Orders!$A$1:$G$501,MATCH($A684,Orders!$A$1:$A$501,0),MATCH(H$1,Orders!$A$1:$G$1,0))</f>
        <v>43326</v>
      </c>
      <c r="I684" s="3" t="str">
        <f>INDEX(Orders!$A$1:$G$501,MATCH($A684,Orders!$A$1:$A$501,0),MATCH(I$1,Orders!$A$1:$G$1,0))</f>
        <v>Priyanshu</v>
      </c>
      <c r="J684" s="3" t="str">
        <f>INDEX(Orders!$A$1:$G$501,MATCH($A684,Orders!$A$1:$A$501,0),MATCH(J$1,Orders!$A$1:$G$1,0))</f>
        <v>Madhya Pradesh</v>
      </c>
      <c r="K684" s="3" t="str">
        <f>INDEX(Orders!$A$1:$G$501,MATCH($A684,Orders!$A$1:$A$501,0),MATCH(K$1,Orders!$A$1:$G$1,0))</f>
        <v>Indore</v>
      </c>
      <c r="L684" s="1" t="str">
        <f t="shared" si="10"/>
        <v>Aug</v>
      </c>
      <c r="M684" s="8">
        <f>IF(Sales[[#This Row],[Profit]]&gt;0,Sales[[#This Row],[Profit]],0)</f>
        <v>0</v>
      </c>
      <c r="N684" s="8">
        <f>IF(Sales[[#This Row],[Profit]]&lt;0,Sales[[#This Row],[Profit]],0)</f>
        <v>-6</v>
      </c>
    </row>
    <row r="685" spans="1:14" x14ac:dyDescent="0.3">
      <c r="A685" t="s">
        <v>37</v>
      </c>
      <c r="B685" s="6">
        <v>102</v>
      </c>
      <c r="C685" s="6">
        <v>-90</v>
      </c>
      <c r="D685">
        <v>1</v>
      </c>
      <c r="E685" t="s">
        <v>23</v>
      </c>
      <c r="F685" t="s">
        <v>26</v>
      </c>
      <c r="G685" t="s">
        <v>10</v>
      </c>
      <c r="H685" s="3">
        <f>INDEX(Orders!$A$1:$G$501,MATCH($A685,Orders!$A$1:$A$501,0),MATCH(H$1,Orders!$A$1:$G$1,0))</f>
        <v>43337</v>
      </c>
      <c r="I685" s="3" t="str">
        <f>INDEX(Orders!$A$1:$G$501,MATCH($A685,Orders!$A$1:$A$501,0),MATCH(I$1,Orders!$A$1:$G$1,0))</f>
        <v>Madhav</v>
      </c>
      <c r="J685" s="3" t="str">
        <f>INDEX(Orders!$A$1:$G$501,MATCH($A685,Orders!$A$1:$A$501,0),MATCH(J$1,Orders!$A$1:$G$1,0))</f>
        <v>Uttar Pradesh</v>
      </c>
      <c r="K685" s="3" t="str">
        <f>INDEX(Orders!$A$1:$G$501,MATCH($A685,Orders!$A$1:$A$501,0),MATCH(K$1,Orders!$A$1:$G$1,0))</f>
        <v>Mathura</v>
      </c>
      <c r="L685" s="1" t="str">
        <f t="shared" si="10"/>
        <v>Aug</v>
      </c>
      <c r="M685" s="8">
        <f>IF(Sales[[#This Row],[Profit]]&gt;0,Sales[[#This Row],[Profit]],0)</f>
        <v>0</v>
      </c>
      <c r="N685" s="8">
        <f>IF(Sales[[#This Row],[Profit]]&lt;0,Sales[[#This Row],[Profit]],0)</f>
        <v>-90</v>
      </c>
    </row>
    <row r="686" spans="1:14" x14ac:dyDescent="0.3">
      <c r="A686" t="s">
        <v>376</v>
      </c>
      <c r="B686" s="6">
        <v>102</v>
      </c>
      <c r="C686" s="6">
        <v>11</v>
      </c>
      <c r="D686">
        <v>6</v>
      </c>
      <c r="E686" t="s">
        <v>23</v>
      </c>
      <c r="F686" t="s">
        <v>81</v>
      </c>
      <c r="G686" t="s">
        <v>10</v>
      </c>
      <c r="H686" s="3">
        <f>INDEX(Orders!$A$1:$G$501,MATCH($A686,Orders!$A$1:$A$501,0),MATCH(H$1,Orders!$A$1:$G$1,0))</f>
        <v>43450</v>
      </c>
      <c r="I686" s="3" t="str">
        <f>INDEX(Orders!$A$1:$G$501,MATCH($A686,Orders!$A$1:$A$501,0),MATCH(I$1,Orders!$A$1:$G$1,0))</f>
        <v>Preksha</v>
      </c>
      <c r="J686" s="3" t="str">
        <f>INDEX(Orders!$A$1:$G$501,MATCH($A686,Orders!$A$1:$A$501,0),MATCH(J$1,Orders!$A$1:$G$1,0))</f>
        <v>Delhi</v>
      </c>
      <c r="K686" s="3" t="str">
        <f>INDEX(Orders!$A$1:$G$501,MATCH($A686,Orders!$A$1:$A$501,0),MATCH(K$1,Orders!$A$1:$G$1,0))</f>
        <v>Delhi</v>
      </c>
      <c r="L686" s="1" t="str">
        <f t="shared" si="10"/>
        <v>Dec</v>
      </c>
      <c r="M686" s="8">
        <f>IF(Sales[[#This Row],[Profit]]&gt;0,Sales[[#This Row],[Profit]],0)</f>
        <v>11</v>
      </c>
      <c r="N686" s="8">
        <f>IF(Sales[[#This Row],[Profit]]&lt;0,Sales[[#This Row],[Profit]],0)</f>
        <v>0</v>
      </c>
    </row>
    <row r="687" spans="1:14" x14ac:dyDescent="0.3">
      <c r="A687" t="s">
        <v>262</v>
      </c>
      <c r="B687" s="6">
        <v>10</v>
      </c>
      <c r="C687" s="6">
        <v>-8</v>
      </c>
      <c r="D687">
        <v>1</v>
      </c>
      <c r="E687" t="s">
        <v>23</v>
      </c>
      <c r="F687" t="s">
        <v>32</v>
      </c>
      <c r="G687" t="s">
        <v>28</v>
      </c>
      <c r="H687" s="3">
        <f>INDEX(Orders!$A$1:$G$501,MATCH($A687,Orders!$A$1:$A$501,0),MATCH(H$1,Orders!$A$1:$G$1,0))</f>
        <v>43326</v>
      </c>
      <c r="I687" s="3" t="str">
        <f>INDEX(Orders!$A$1:$G$501,MATCH($A687,Orders!$A$1:$A$501,0),MATCH(I$1,Orders!$A$1:$G$1,0))</f>
        <v>Nishant</v>
      </c>
      <c r="J687" s="3" t="str">
        <f>INDEX(Orders!$A$1:$G$501,MATCH($A687,Orders!$A$1:$A$501,0),MATCH(J$1,Orders!$A$1:$G$1,0))</f>
        <v>Maharashtra</v>
      </c>
      <c r="K687" s="3" t="str">
        <f>INDEX(Orders!$A$1:$G$501,MATCH($A687,Orders!$A$1:$A$501,0),MATCH(K$1,Orders!$A$1:$G$1,0))</f>
        <v>Mumbai</v>
      </c>
      <c r="L687" s="1" t="str">
        <f t="shared" si="10"/>
        <v>Aug</v>
      </c>
      <c r="M687" s="8">
        <f>IF(Sales[[#This Row],[Profit]]&gt;0,Sales[[#This Row],[Profit]],0)</f>
        <v>0</v>
      </c>
      <c r="N687" s="8">
        <f>IF(Sales[[#This Row],[Profit]]&lt;0,Sales[[#This Row],[Profit]],0)</f>
        <v>-8</v>
      </c>
    </row>
    <row r="688" spans="1:14" x14ac:dyDescent="0.3">
      <c r="A688" t="s">
        <v>123</v>
      </c>
      <c r="B688" s="6">
        <v>101</v>
      </c>
      <c r="C688" s="6">
        <v>18</v>
      </c>
      <c r="D688">
        <v>9</v>
      </c>
      <c r="E688" t="s">
        <v>23</v>
      </c>
      <c r="F688" t="s">
        <v>43</v>
      </c>
      <c r="G688" t="s">
        <v>10</v>
      </c>
      <c r="H688" s="3">
        <f>INDEX(Orders!$A$1:$G$501,MATCH($A688,Orders!$A$1:$A$501,0),MATCH(H$1,Orders!$A$1:$G$1,0))</f>
        <v>43409</v>
      </c>
      <c r="I688" s="3" t="str">
        <f>INDEX(Orders!$A$1:$G$501,MATCH($A688,Orders!$A$1:$A$501,0),MATCH(I$1,Orders!$A$1:$G$1,0))</f>
        <v>Priyanka</v>
      </c>
      <c r="J688" s="3" t="str">
        <f>INDEX(Orders!$A$1:$G$501,MATCH($A688,Orders!$A$1:$A$501,0),MATCH(J$1,Orders!$A$1:$G$1,0))</f>
        <v>Maharashtra</v>
      </c>
      <c r="K688" s="3" t="str">
        <f>INDEX(Orders!$A$1:$G$501,MATCH($A688,Orders!$A$1:$A$501,0),MATCH(K$1,Orders!$A$1:$G$1,0))</f>
        <v>Pune</v>
      </c>
      <c r="L688" s="1" t="str">
        <f t="shared" si="10"/>
        <v>Nov</v>
      </c>
      <c r="M688" s="8">
        <f>IF(Sales[[#This Row],[Profit]]&gt;0,Sales[[#This Row],[Profit]],0)</f>
        <v>18</v>
      </c>
      <c r="N688" s="8">
        <f>IF(Sales[[#This Row],[Profit]]&lt;0,Sales[[#This Row],[Profit]],0)</f>
        <v>0</v>
      </c>
    </row>
    <row r="689" spans="1:14" x14ac:dyDescent="0.3">
      <c r="A689" t="s">
        <v>377</v>
      </c>
      <c r="B689" s="6">
        <v>42</v>
      </c>
      <c r="C689" s="6">
        <v>-6</v>
      </c>
      <c r="D689">
        <v>4</v>
      </c>
      <c r="E689" t="s">
        <v>23</v>
      </c>
      <c r="F689" t="s">
        <v>26</v>
      </c>
      <c r="G689" t="s">
        <v>28</v>
      </c>
      <c r="H689" s="3">
        <f>INDEX(Orders!$A$1:$G$501,MATCH($A689,Orders!$A$1:$A$501,0),MATCH(H$1,Orders!$A$1:$G$1,0))</f>
        <v>43164</v>
      </c>
      <c r="I689" s="3" t="str">
        <f>INDEX(Orders!$A$1:$G$501,MATCH($A689,Orders!$A$1:$A$501,0),MATCH(I$1,Orders!$A$1:$G$1,0))</f>
        <v>Sharda</v>
      </c>
      <c r="J689" s="3" t="str">
        <f>INDEX(Orders!$A$1:$G$501,MATCH($A689,Orders!$A$1:$A$501,0),MATCH(J$1,Orders!$A$1:$G$1,0))</f>
        <v xml:space="preserve">Kerala </v>
      </c>
      <c r="K689" s="3" t="str">
        <f>INDEX(Orders!$A$1:$G$501,MATCH($A689,Orders!$A$1:$A$501,0),MATCH(K$1,Orders!$A$1:$G$1,0))</f>
        <v>Thiruvananthapuram</v>
      </c>
      <c r="L689" s="1" t="str">
        <f t="shared" si="10"/>
        <v>Mar</v>
      </c>
      <c r="M689" s="8">
        <f>IF(Sales[[#This Row],[Profit]]&gt;0,Sales[[#This Row],[Profit]],0)</f>
        <v>0</v>
      </c>
      <c r="N689" s="8">
        <f>IF(Sales[[#This Row],[Profit]]&lt;0,Sales[[#This Row],[Profit]],0)</f>
        <v>-6</v>
      </c>
    </row>
    <row r="690" spans="1:14" x14ac:dyDescent="0.3">
      <c r="A690" t="s">
        <v>271</v>
      </c>
      <c r="B690" s="6">
        <v>56</v>
      </c>
      <c r="C690" s="6">
        <v>18</v>
      </c>
      <c r="D690">
        <v>2</v>
      </c>
      <c r="E690" t="s">
        <v>23</v>
      </c>
      <c r="F690" t="s">
        <v>30</v>
      </c>
      <c r="G690" t="s">
        <v>28</v>
      </c>
      <c r="H690" s="3">
        <f>INDEX(Orders!$A$1:$G$501,MATCH($A690,Orders!$A$1:$A$501,0),MATCH(H$1,Orders!$A$1:$G$1,0))</f>
        <v>43419</v>
      </c>
      <c r="I690" s="3" t="str">
        <f>INDEX(Orders!$A$1:$G$501,MATCH($A690,Orders!$A$1:$A$501,0),MATCH(I$1,Orders!$A$1:$G$1,0))</f>
        <v>Aayush</v>
      </c>
      <c r="J690" s="3" t="str">
        <f>INDEX(Orders!$A$1:$G$501,MATCH($A690,Orders!$A$1:$A$501,0),MATCH(J$1,Orders!$A$1:$G$1,0))</f>
        <v>Uttar Pradesh</v>
      </c>
      <c r="K690" s="3" t="str">
        <f>INDEX(Orders!$A$1:$G$501,MATCH($A690,Orders!$A$1:$A$501,0),MATCH(K$1,Orders!$A$1:$G$1,0))</f>
        <v>Lucknow</v>
      </c>
      <c r="L690" s="1" t="str">
        <f t="shared" si="10"/>
        <v>Nov</v>
      </c>
      <c r="M690" s="8">
        <f>IF(Sales[[#This Row],[Profit]]&gt;0,Sales[[#This Row],[Profit]],0)</f>
        <v>18</v>
      </c>
      <c r="N690" s="8">
        <f>IF(Sales[[#This Row],[Profit]]&lt;0,Sales[[#This Row],[Profit]],0)</f>
        <v>0</v>
      </c>
    </row>
    <row r="691" spans="1:14" x14ac:dyDescent="0.3">
      <c r="A691" t="s">
        <v>371</v>
      </c>
      <c r="B691" s="6">
        <v>95</v>
      </c>
      <c r="C691" s="6">
        <v>5</v>
      </c>
      <c r="D691">
        <v>2</v>
      </c>
      <c r="E691" t="s">
        <v>23</v>
      </c>
      <c r="F691" t="s">
        <v>57</v>
      </c>
      <c r="G691" t="s">
        <v>10</v>
      </c>
      <c r="H691" s="3">
        <f>INDEX(Orders!$A$1:$G$501,MATCH($A691,Orders!$A$1:$A$501,0),MATCH(H$1,Orders!$A$1:$G$1,0))</f>
        <v>43230</v>
      </c>
      <c r="I691" s="3" t="str">
        <f>INDEX(Orders!$A$1:$G$501,MATCH($A691,Orders!$A$1:$A$501,0),MATCH(I$1,Orders!$A$1:$G$1,0))</f>
        <v>Yash</v>
      </c>
      <c r="J691" s="3" t="str">
        <f>INDEX(Orders!$A$1:$G$501,MATCH($A691,Orders!$A$1:$A$501,0),MATCH(J$1,Orders!$A$1:$G$1,0))</f>
        <v>Maharashtra</v>
      </c>
      <c r="K691" s="3" t="str">
        <f>INDEX(Orders!$A$1:$G$501,MATCH($A691,Orders!$A$1:$A$501,0),MATCH(K$1,Orders!$A$1:$G$1,0))</f>
        <v>Mumbai</v>
      </c>
      <c r="L691" s="1" t="str">
        <f t="shared" si="10"/>
        <v>May</v>
      </c>
      <c r="M691" s="8">
        <f>IF(Sales[[#This Row],[Profit]]&gt;0,Sales[[#This Row],[Profit]],0)</f>
        <v>5</v>
      </c>
      <c r="N691" s="8">
        <f>IF(Sales[[#This Row],[Profit]]&lt;0,Sales[[#This Row],[Profit]],0)</f>
        <v>0</v>
      </c>
    </row>
    <row r="692" spans="1:14" x14ac:dyDescent="0.3">
      <c r="A692" t="s">
        <v>378</v>
      </c>
      <c r="B692" s="6">
        <v>159</v>
      </c>
      <c r="C692" s="6">
        <v>2</v>
      </c>
      <c r="D692">
        <v>3</v>
      </c>
      <c r="E692" t="s">
        <v>12</v>
      </c>
      <c r="F692" t="s">
        <v>131</v>
      </c>
      <c r="G692" t="s">
        <v>14</v>
      </c>
      <c r="H692" s="3">
        <f>INDEX(Orders!$A$1:$G$501,MATCH($A692,Orders!$A$1:$A$501,0),MATCH(H$1,Orders!$A$1:$G$1,0))</f>
        <v>43385</v>
      </c>
      <c r="I692" s="3" t="str">
        <f>INDEX(Orders!$A$1:$G$501,MATCH($A692,Orders!$A$1:$A$501,0),MATCH(I$1,Orders!$A$1:$G$1,0))</f>
        <v>Suraj</v>
      </c>
      <c r="J692" s="3" t="str">
        <f>INDEX(Orders!$A$1:$G$501,MATCH($A692,Orders!$A$1:$A$501,0),MATCH(J$1,Orders!$A$1:$G$1,0))</f>
        <v>Gujarat</v>
      </c>
      <c r="K692" s="3" t="str">
        <f>INDEX(Orders!$A$1:$G$501,MATCH($A692,Orders!$A$1:$A$501,0),MATCH(K$1,Orders!$A$1:$G$1,0))</f>
        <v>Surat</v>
      </c>
      <c r="L692" s="1" t="str">
        <f t="shared" si="10"/>
        <v>Oct</v>
      </c>
      <c r="M692" s="8">
        <f>IF(Sales[[#This Row],[Profit]]&gt;0,Sales[[#This Row],[Profit]],0)</f>
        <v>2</v>
      </c>
      <c r="N692" s="8">
        <f>IF(Sales[[#This Row],[Profit]]&lt;0,Sales[[#This Row],[Profit]],0)</f>
        <v>0</v>
      </c>
    </row>
    <row r="693" spans="1:14" x14ac:dyDescent="0.3">
      <c r="A693" t="s">
        <v>336</v>
      </c>
      <c r="B693" s="6">
        <v>158</v>
      </c>
      <c r="C693" s="6">
        <v>69</v>
      </c>
      <c r="D693">
        <v>3</v>
      </c>
      <c r="E693" t="s">
        <v>23</v>
      </c>
      <c r="F693" t="s">
        <v>57</v>
      </c>
      <c r="G693" t="s">
        <v>14</v>
      </c>
      <c r="H693" s="3">
        <f>INDEX(Orders!$A$1:$G$501,MATCH($A693,Orders!$A$1:$A$501,0),MATCH(H$1,Orders!$A$1:$G$1,0))</f>
        <v>43212</v>
      </c>
      <c r="I693" s="3" t="str">
        <f>INDEX(Orders!$A$1:$G$501,MATCH($A693,Orders!$A$1:$A$501,0),MATCH(I$1,Orders!$A$1:$G$1,0))</f>
        <v>Atharv</v>
      </c>
      <c r="J693" s="3" t="str">
        <f>INDEX(Orders!$A$1:$G$501,MATCH($A693,Orders!$A$1:$A$501,0),MATCH(J$1,Orders!$A$1:$G$1,0))</f>
        <v>West Bengal</v>
      </c>
      <c r="K693" s="3" t="str">
        <f>INDEX(Orders!$A$1:$G$501,MATCH($A693,Orders!$A$1:$A$501,0),MATCH(K$1,Orders!$A$1:$G$1,0))</f>
        <v>Kolkata</v>
      </c>
      <c r="L693" s="1" t="str">
        <f t="shared" si="10"/>
        <v>Apr</v>
      </c>
      <c r="M693" s="8">
        <f>IF(Sales[[#This Row],[Profit]]&gt;0,Sales[[#This Row],[Profit]],0)</f>
        <v>69</v>
      </c>
      <c r="N693" s="8">
        <f>IF(Sales[[#This Row],[Profit]]&lt;0,Sales[[#This Row],[Profit]],0)</f>
        <v>0</v>
      </c>
    </row>
    <row r="694" spans="1:14" x14ac:dyDescent="0.3">
      <c r="A694" t="s">
        <v>262</v>
      </c>
      <c r="B694" s="6">
        <v>106</v>
      </c>
      <c r="C694" s="6">
        <v>0</v>
      </c>
      <c r="D694">
        <v>2</v>
      </c>
      <c r="E694" t="s">
        <v>8</v>
      </c>
      <c r="F694" t="s">
        <v>21</v>
      </c>
      <c r="G694" t="s">
        <v>14</v>
      </c>
      <c r="H694" s="3">
        <f>INDEX(Orders!$A$1:$G$501,MATCH($A694,Orders!$A$1:$A$501,0),MATCH(H$1,Orders!$A$1:$G$1,0))</f>
        <v>43326</v>
      </c>
      <c r="I694" s="3" t="str">
        <f>INDEX(Orders!$A$1:$G$501,MATCH($A694,Orders!$A$1:$A$501,0),MATCH(I$1,Orders!$A$1:$G$1,0))</f>
        <v>Nishant</v>
      </c>
      <c r="J694" s="3" t="str">
        <f>INDEX(Orders!$A$1:$G$501,MATCH($A694,Orders!$A$1:$A$501,0),MATCH(J$1,Orders!$A$1:$G$1,0))</f>
        <v>Maharashtra</v>
      </c>
      <c r="K694" s="3" t="str">
        <f>INDEX(Orders!$A$1:$G$501,MATCH($A694,Orders!$A$1:$A$501,0),MATCH(K$1,Orders!$A$1:$G$1,0))</f>
        <v>Mumbai</v>
      </c>
      <c r="L694" s="1" t="str">
        <f t="shared" si="10"/>
        <v>Aug</v>
      </c>
      <c r="M694" s="8">
        <f>IF(Sales[[#This Row],[Profit]]&gt;0,Sales[[#This Row],[Profit]],0)</f>
        <v>0</v>
      </c>
      <c r="N694" s="8">
        <f>IF(Sales[[#This Row],[Profit]]&lt;0,Sales[[#This Row],[Profit]],0)</f>
        <v>0</v>
      </c>
    </row>
    <row r="695" spans="1:14" x14ac:dyDescent="0.3">
      <c r="A695" t="s">
        <v>122</v>
      </c>
      <c r="B695" s="6">
        <v>101</v>
      </c>
      <c r="C695" s="6">
        <v>16</v>
      </c>
      <c r="D695">
        <v>4</v>
      </c>
      <c r="E695" t="s">
        <v>23</v>
      </c>
      <c r="F695" t="s">
        <v>81</v>
      </c>
      <c r="G695" t="s">
        <v>10</v>
      </c>
      <c r="H695" s="3">
        <f>INDEX(Orders!$A$1:$G$501,MATCH($A695,Orders!$A$1:$A$501,0),MATCH(H$1,Orders!$A$1:$G$1,0))</f>
        <v>43315</v>
      </c>
      <c r="I695" s="3" t="str">
        <f>INDEX(Orders!$A$1:$G$501,MATCH($A695,Orders!$A$1:$A$501,0),MATCH(I$1,Orders!$A$1:$G$1,0))</f>
        <v>Ajay</v>
      </c>
      <c r="J695" s="3" t="str">
        <f>INDEX(Orders!$A$1:$G$501,MATCH($A695,Orders!$A$1:$A$501,0),MATCH(J$1,Orders!$A$1:$G$1,0))</f>
        <v>Karnataka</v>
      </c>
      <c r="K695" s="3" t="str">
        <f>INDEX(Orders!$A$1:$G$501,MATCH($A695,Orders!$A$1:$A$501,0),MATCH(K$1,Orders!$A$1:$G$1,0))</f>
        <v>Bangalore</v>
      </c>
      <c r="L695" s="1" t="str">
        <f t="shared" si="10"/>
        <v>Aug</v>
      </c>
      <c r="M695" s="8">
        <f>IF(Sales[[#This Row],[Profit]]&gt;0,Sales[[#This Row],[Profit]],0)</f>
        <v>16</v>
      </c>
      <c r="N695" s="8">
        <f>IF(Sales[[#This Row],[Profit]]&lt;0,Sales[[#This Row],[Profit]],0)</f>
        <v>0</v>
      </c>
    </row>
    <row r="696" spans="1:14" x14ac:dyDescent="0.3">
      <c r="A696" t="s">
        <v>184</v>
      </c>
      <c r="B696" s="6">
        <v>107</v>
      </c>
      <c r="C696" s="6">
        <v>37</v>
      </c>
      <c r="D696">
        <v>3</v>
      </c>
      <c r="E696" t="s">
        <v>23</v>
      </c>
      <c r="F696" t="s">
        <v>142</v>
      </c>
      <c r="G696" t="s">
        <v>10</v>
      </c>
      <c r="H696" s="3">
        <f>INDEX(Orders!$A$1:$G$501,MATCH($A696,Orders!$A$1:$A$501,0),MATCH(H$1,Orders!$A$1:$G$1,0))</f>
        <v>43432</v>
      </c>
      <c r="I696" s="3" t="str">
        <f>INDEX(Orders!$A$1:$G$501,MATCH($A696,Orders!$A$1:$A$501,0),MATCH(I$1,Orders!$A$1:$G$1,0))</f>
        <v>Brijesh</v>
      </c>
      <c r="J696" s="3" t="str">
        <f>INDEX(Orders!$A$1:$G$501,MATCH($A696,Orders!$A$1:$A$501,0),MATCH(J$1,Orders!$A$1:$G$1,0))</f>
        <v>Rajasthan</v>
      </c>
      <c r="K696" s="3" t="str">
        <f>INDEX(Orders!$A$1:$G$501,MATCH($A696,Orders!$A$1:$A$501,0),MATCH(K$1,Orders!$A$1:$G$1,0))</f>
        <v>Udaipur</v>
      </c>
      <c r="L696" s="1" t="str">
        <f t="shared" si="10"/>
        <v>Nov</v>
      </c>
      <c r="M696" s="8">
        <f>IF(Sales[[#This Row],[Profit]]&gt;0,Sales[[#This Row],[Profit]],0)</f>
        <v>37</v>
      </c>
      <c r="N696" s="8">
        <f>IF(Sales[[#This Row],[Profit]]&lt;0,Sales[[#This Row],[Profit]],0)</f>
        <v>0</v>
      </c>
    </row>
    <row r="697" spans="1:14" x14ac:dyDescent="0.3">
      <c r="A697" t="s">
        <v>379</v>
      </c>
      <c r="B697" s="6">
        <v>156</v>
      </c>
      <c r="C697" s="6">
        <v>36</v>
      </c>
      <c r="D697">
        <v>5</v>
      </c>
      <c r="E697" t="s">
        <v>23</v>
      </c>
      <c r="F697" t="s">
        <v>81</v>
      </c>
      <c r="G697" t="s">
        <v>14</v>
      </c>
      <c r="H697" s="3">
        <f>INDEX(Orders!$A$1:$G$501,MATCH($A697,Orders!$A$1:$A$501,0),MATCH(H$1,Orders!$A$1:$G$1,0))</f>
        <v>43230</v>
      </c>
      <c r="I697" s="3" t="str">
        <f>INDEX(Orders!$A$1:$G$501,MATCH($A697,Orders!$A$1:$A$501,0),MATCH(I$1,Orders!$A$1:$G$1,0))</f>
        <v>Sudheer</v>
      </c>
      <c r="J697" s="3" t="str">
        <f>INDEX(Orders!$A$1:$G$501,MATCH($A697,Orders!$A$1:$A$501,0),MATCH(J$1,Orders!$A$1:$G$1,0))</f>
        <v>Karnataka</v>
      </c>
      <c r="K697" s="3" t="str">
        <f>INDEX(Orders!$A$1:$G$501,MATCH($A697,Orders!$A$1:$A$501,0),MATCH(K$1,Orders!$A$1:$G$1,0))</f>
        <v>Bangalore</v>
      </c>
      <c r="L697" s="1" t="str">
        <f t="shared" si="10"/>
        <v>May</v>
      </c>
      <c r="M697" s="8">
        <f>IF(Sales[[#This Row],[Profit]]&gt;0,Sales[[#This Row],[Profit]],0)</f>
        <v>36</v>
      </c>
      <c r="N697" s="8">
        <f>IF(Sales[[#This Row],[Profit]]&lt;0,Sales[[#This Row],[Profit]],0)</f>
        <v>0</v>
      </c>
    </row>
    <row r="698" spans="1:14" x14ac:dyDescent="0.3">
      <c r="A698" t="s">
        <v>380</v>
      </c>
      <c r="B698" s="6">
        <v>108</v>
      </c>
      <c r="C698" s="6">
        <v>-19</v>
      </c>
      <c r="D698">
        <v>3</v>
      </c>
      <c r="E698" t="s">
        <v>8</v>
      </c>
      <c r="F698" t="s">
        <v>9</v>
      </c>
      <c r="G698" t="s">
        <v>28</v>
      </c>
      <c r="H698" s="3">
        <f>INDEX(Orders!$A$1:$G$501,MATCH($A698,Orders!$A$1:$A$501,0),MATCH(H$1,Orders!$A$1:$G$1,0))</f>
        <v>43310</v>
      </c>
      <c r="I698" s="3" t="str">
        <f>INDEX(Orders!$A$1:$G$501,MATCH($A698,Orders!$A$1:$A$501,0),MATCH(I$1,Orders!$A$1:$G$1,0))</f>
        <v>Pranav</v>
      </c>
      <c r="J698" s="3" t="str">
        <f>INDEX(Orders!$A$1:$G$501,MATCH($A698,Orders!$A$1:$A$501,0),MATCH(J$1,Orders!$A$1:$G$1,0))</f>
        <v>Madhya Pradesh</v>
      </c>
      <c r="K698" s="3" t="str">
        <f>INDEX(Orders!$A$1:$G$501,MATCH($A698,Orders!$A$1:$A$501,0),MATCH(K$1,Orders!$A$1:$G$1,0))</f>
        <v>Indore</v>
      </c>
      <c r="L698" s="1" t="str">
        <f t="shared" si="10"/>
        <v>Jul</v>
      </c>
      <c r="M698" s="8">
        <f>IF(Sales[[#This Row],[Profit]]&gt;0,Sales[[#This Row],[Profit]],0)</f>
        <v>0</v>
      </c>
      <c r="N698" s="8">
        <f>IF(Sales[[#This Row],[Profit]]&lt;0,Sales[[#This Row],[Profit]],0)</f>
        <v>-19</v>
      </c>
    </row>
    <row r="699" spans="1:14" x14ac:dyDescent="0.3">
      <c r="A699" t="s">
        <v>265</v>
      </c>
      <c r="B699" s="6">
        <v>107</v>
      </c>
      <c r="C699" s="6">
        <v>-54</v>
      </c>
      <c r="D699">
        <v>4</v>
      </c>
      <c r="E699" t="s">
        <v>23</v>
      </c>
      <c r="F699" t="s">
        <v>57</v>
      </c>
      <c r="G699" t="s">
        <v>14</v>
      </c>
      <c r="H699" s="3">
        <f>INDEX(Orders!$A$1:$G$501,MATCH($A699,Orders!$A$1:$A$501,0),MATCH(H$1,Orders!$A$1:$G$1,0))</f>
        <v>43347</v>
      </c>
      <c r="I699" s="3" t="str">
        <f>INDEX(Orders!$A$1:$G$501,MATCH($A699,Orders!$A$1:$A$501,0),MATCH(I$1,Orders!$A$1:$G$1,0))</f>
        <v>Yogesh</v>
      </c>
      <c r="J699" s="3" t="str">
        <f>INDEX(Orders!$A$1:$G$501,MATCH($A699,Orders!$A$1:$A$501,0),MATCH(J$1,Orders!$A$1:$G$1,0))</f>
        <v>Bihar</v>
      </c>
      <c r="K699" s="3" t="str">
        <f>INDEX(Orders!$A$1:$G$501,MATCH($A699,Orders!$A$1:$A$501,0),MATCH(K$1,Orders!$A$1:$G$1,0))</f>
        <v>Patna</v>
      </c>
      <c r="L699" s="1" t="str">
        <f t="shared" si="10"/>
        <v>Sep</v>
      </c>
      <c r="M699" s="8">
        <f>IF(Sales[[#This Row],[Profit]]&gt;0,Sales[[#This Row],[Profit]],0)</f>
        <v>0</v>
      </c>
      <c r="N699" s="8">
        <f>IF(Sales[[#This Row],[Profit]]&lt;0,Sales[[#This Row],[Profit]],0)</f>
        <v>-54</v>
      </c>
    </row>
    <row r="700" spans="1:14" x14ac:dyDescent="0.3">
      <c r="A700" t="s">
        <v>381</v>
      </c>
      <c r="B700" s="6">
        <v>100</v>
      </c>
      <c r="C700" s="6">
        <v>-58</v>
      </c>
      <c r="D700">
        <v>4</v>
      </c>
      <c r="E700" t="s">
        <v>23</v>
      </c>
      <c r="F700" t="s">
        <v>30</v>
      </c>
      <c r="G700" t="s">
        <v>10</v>
      </c>
      <c r="H700" s="3">
        <f>INDEX(Orders!$A$1:$G$501,MATCH($A700,Orders!$A$1:$A$501,0),MATCH(H$1,Orders!$A$1:$G$1,0))</f>
        <v>43258</v>
      </c>
      <c r="I700" s="3" t="str">
        <f>INDEX(Orders!$A$1:$G$501,MATCH($A700,Orders!$A$1:$A$501,0),MATCH(I$1,Orders!$A$1:$G$1,0))</f>
        <v>Sakshi</v>
      </c>
      <c r="J700" s="3" t="str">
        <f>INDEX(Orders!$A$1:$G$501,MATCH($A700,Orders!$A$1:$A$501,0),MATCH(J$1,Orders!$A$1:$G$1,0))</f>
        <v>Madhya Pradesh</v>
      </c>
      <c r="K700" s="3" t="str">
        <f>INDEX(Orders!$A$1:$G$501,MATCH($A700,Orders!$A$1:$A$501,0),MATCH(K$1,Orders!$A$1:$G$1,0))</f>
        <v>Bhopal</v>
      </c>
      <c r="L700" s="1" t="str">
        <f t="shared" si="10"/>
        <v>Jun</v>
      </c>
      <c r="M700" s="8">
        <f>IF(Sales[[#This Row],[Profit]]&gt;0,Sales[[#This Row],[Profit]],0)</f>
        <v>0</v>
      </c>
      <c r="N700" s="8">
        <f>IF(Sales[[#This Row],[Profit]]&lt;0,Sales[[#This Row],[Profit]],0)</f>
        <v>-58</v>
      </c>
    </row>
    <row r="701" spans="1:14" x14ac:dyDescent="0.3">
      <c r="A701" t="s">
        <v>281</v>
      </c>
      <c r="B701" s="6">
        <v>108</v>
      </c>
      <c r="C701" s="6">
        <v>26</v>
      </c>
      <c r="D701">
        <v>4</v>
      </c>
      <c r="E701" t="s">
        <v>23</v>
      </c>
      <c r="F701" t="s">
        <v>142</v>
      </c>
      <c r="G701" t="s">
        <v>28</v>
      </c>
      <c r="H701" s="3">
        <f>INDEX(Orders!$A$1:$G$501,MATCH($A701,Orders!$A$1:$A$501,0),MATCH(H$1,Orders!$A$1:$G$1,0))</f>
        <v>43131</v>
      </c>
      <c r="I701" s="3" t="str">
        <f>INDEX(Orders!$A$1:$G$501,MATCH($A701,Orders!$A$1:$A$501,0),MATCH(I$1,Orders!$A$1:$G$1,0))</f>
        <v>Ginny</v>
      </c>
      <c r="J701" s="3" t="str">
        <f>INDEX(Orders!$A$1:$G$501,MATCH($A701,Orders!$A$1:$A$501,0),MATCH(J$1,Orders!$A$1:$G$1,0))</f>
        <v>Madhya Pradesh</v>
      </c>
      <c r="K701" s="3" t="str">
        <f>INDEX(Orders!$A$1:$G$501,MATCH($A701,Orders!$A$1:$A$501,0),MATCH(K$1,Orders!$A$1:$G$1,0))</f>
        <v>Indore</v>
      </c>
      <c r="L701" s="1" t="str">
        <f t="shared" si="10"/>
        <v>Jan</v>
      </c>
      <c r="M701" s="8">
        <f>IF(Sales[[#This Row],[Profit]]&gt;0,Sales[[#This Row],[Profit]],0)</f>
        <v>26</v>
      </c>
      <c r="N701" s="8">
        <f>IF(Sales[[#This Row],[Profit]]&lt;0,Sales[[#This Row],[Profit]],0)</f>
        <v>0</v>
      </c>
    </row>
    <row r="702" spans="1:14" x14ac:dyDescent="0.3">
      <c r="A702" t="s">
        <v>382</v>
      </c>
      <c r="B702" s="6">
        <v>100</v>
      </c>
      <c r="C702" s="6">
        <v>6</v>
      </c>
      <c r="D702">
        <v>4</v>
      </c>
      <c r="E702" t="s">
        <v>23</v>
      </c>
      <c r="F702" t="s">
        <v>57</v>
      </c>
      <c r="G702" t="s">
        <v>10</v>
      </c>
      <c r="H702" s="3">
        <f>INDEX(Orders!$A$1:$G$501,MATCH($A702,Orders!$A$1:$A$501,0),MATCH(H$1,Orders!$A$1:$G$1,0))</f>
        <v>43419</v>
      </c>
      <c r="I702" s="3" t="str">
        <f>INDEX(Orders!$A$1:$G$501,MATCH($A702,Orders!$A$1:$A$501,0),MATCH(I$1,Orders!$A$1:$G$1,0))</f>
        <v>Aromal</v>
      </c>
      <c r="J702" s="3" t="str">
        <f>INDEX(Orders!$A$1:$G$501,MATCH($A702,Orders!$A$1:$A$501,0),MATCH(J$1,Orders!$A$1:$G$1,0))</f>
        <v>Maharashtra</v>
      </c>
      <c r="K702" s="3" t="str">
        <f>INDEX(Orders!$A$1:$G$501,MATCH($A702,Orders!$A$1:$A$501,0),MATCH(K$1,Orders!$A$1:$G$1,0))</f>
        <v>Mumbai</v>
      </c>
      <c r="L702" s="1" t="str">
        <f t="shared" si="10"/>
        <v>Nov</v>
      </c>
      <c r="M702" s="8">
        <f>IF(Sales[[#This Row],[Profit]]&gt;0,Sales[[#This Row],[Profit]],0)</f>
        <v>6</v>
      </c>
      <c r="N702" s="8">
        <f>IF(Sales[[#This Row],[Profit]]&lt;0,Sales[[#This Row],[Profit]],0)</f>
        <v>0</v>
      </c>
    </row>
    <row r="703" spans="1:14" x14ac:dyDescent="0.3">
      <c r="A703" t="s">
        <v>218</v>
      </c>
      <c r="B703" s="6">
        <v>100</v>
      </c>
      <c r="C703" s="6">
        <v>-23</v>
      </c>
      <c r="D703">
        <v>1</v>
      </c>
      <c r="E703" t="s">
        <v>8</v>
      </c>
      <c r="F703" t="s">
        <v>21</v>
      </c>
      <c r="G703" t="s">
        <v>10</v>
      </c>
      <c r="H703" s="3">
        <f>INDEX(Orders!$A$1:$G$501,MATCH($A703,Orders!$A$1:$A$501,0),MATCH(H$1,Orders!$A$1:$G$1,0))</f>
        <v>43195</v>
      </c>
      <c r="I703" s="3" t="str">
        <f>INDEX(Orders!$A$1:$G$501,MATCH($A703,Orders!$A$1:$A$501,0),MATCH(I$1,Orders!$A$1:$G$1,0))</f>
        <v>Aditya</v>
      </c>
      <c r="J703" s="3" t="str">
        <f>INDEX(Orders!$A$1:$G$501,MATCH($A703,Orders!$A$1:$A$501,0),MATCH(J$1,Orders!$A$1:$G$1,0))</f>
        <v>Punjab</v>
      </c>
      <c r="K703" s="3" t="str">
        <f>INDEX(Orders!$A$1:$G$501,MATCH($A703,Orders!$A$1:$A$501,0),MATCH(K$1,Orders!$A$1:$G$1,0))</f>
        <v>Chandigarh</v>
      </c>
      <c r="L703" s="1" t="str">
        <f t="shared" si="10"/>
        <v>Apr</v>
      </c>
      <c r="M703" s="8">
        <f>IF(Sales[[#This Row],[Profit]]&gt;0,Sales[[#This Row],[Profit]],0)</f>
        <v>0</v>
      </c>
      <c r="N703" s="8">
        <f>IF(Sales[[#This Row],[Profit]]&lt;0,Sales[[#This Row],[Profit]],0)</f>
        <v>-23</v>
      </c>
    </row>
    <row r="704" spans="1:14" x14ac:dyDescent="0.3">
      <c r="A704" t="s">
        <v>126</v>
      </c>
      <c r="B704" s="6">
        <v>43</v>
      </c>
      <c r="C704" s="6">
        <v>17</v>
      </c>
      <c r="D704">
        <v>2</v>
      </c>
      <c r="E704" t="s">
        <v>23</v>
      </c>
      <c r="F704" t="s">
        <v>81</v>
      </c>
      <c r="G704" t="s">
        <v>28</v>
      </c>
      <c r="H704" s="3">
        <f>INDEX(Orders!$A$1:$G$501,MATCH($A704,Orders!$A$1:$A$501,0),MATCH(H$1,Orders!$A$1:$G$1,0))</f>
        <v>43185</v>
      </c>
      <c r="I704" s="3" t="str">
        <f>INDEX(Orders!$A$1:$G$501,MATCH($A704,Orders!$A$1:$A$501,0),MATCH(I$1,Orders!$A$1:$G$1,0))</f>
        <v>Mukesh</v>
      </c>
      <c r="J704" s="3" t="str">
        <f>INDEX(Orders!$A$1:$G$501,MATCH($A704,Orders!$A$1:$A$501,0),MATCH(J$1,Orders!$A$1:$G$1,0))</f>
        <v>Haryana</v>
      </c>
      <c r="K704" s="3" t="str">
        <f>INDEX(Orders!$A$1:$G$501,MATCH($A704,Orders!$A$1:$A$501,0),MATCH(K$1,Orders!$A$1:$G$1,0))</f>
        <v>Chandigarh</v>
      </c>
      <c r="L704" s="1" t="str">
        <f t="shared" si="10"/>
        <v>Mar</v>
      </c>
      <c r="M704" s="8">
        <f>IF(Sales[[#This Row],[Profit]]&gt;0,Sales[[#This Row],[Profit]],0)</f>
        <v>17</v>
      </c>
      <c r="N704" s="8">
        <f>IF(Sales[[#This Row],[Profit]]&lt;0,Sales[[#This Row],[Profit]],0)</f>
        <v>0</v>
      </c>
    </row>
    <row r="705" spans="1:14" x14ac:dyDescent="0.3">
      <c r="A705" t="s">
        <v>199</v>
      </c>
      <c r="B705" s="6">
        <v>155</v>
      </c>
      <c r="C705" s="6">
        <v>26</v>
      </c>
      <c r="D705">
        <v>3</v>
      </c>
      <c r="E705" t="s">
        <v>23</v>
      </c>
      <c r="F705" t="s">
        <v>57</v>
      </c>
      <c r="G705" t="s">
        <v>14</v>
      </c>
      <c r="H705" s="3">
        <f>INDEX(Orders!$A$1:$G$501,MATCH($A705,Orders!$A$1:$A$501,0),MATCH(H$1,Orders!$A$1:$G$1,0))</f>
        <v>43402</v>
      </c>
      <c r="I705" s="3" t="str">
        <f>INDEX(Orders!$A$1:$G$501,MATCH($A705,Orders!$A$1:$A$501,0),MATCH(I$1,Orders!$A$1:$G$1,0))</f>
        <v>Moumita</v>
      </c>
      <c r="J705" s="3" t="str">
        <f>INDEX(Orders!$A$1:$G$501,MATCH($A705,Orders!$A$1:$A$501,0),MATCH(J$1,Orders!$A$1:$G$1,0))</f>
        <v>Gujarat</v>
      </c>
      <c r="K705" s="3" t="str">
        <f>INDEX(Orders!$A$1:$G$501,MATCH($A705,Orders!$A$1:$A$501,0),MATCH(K$1,Orders!$A$1:$G$1,0))</f>
        <v>Ahmedabad</v>
      </c>
      <c r="L705" s="1" t="str">
        <f t="shared" si="10"/>
        <v>Oct</v>
      </c>
      <c r="M705" s="8">
        <f>IF(Sales[[#This Row],[Profit]]&gt;0,Sales[[#This Row],[Profit]],0)</f>
        <v>26</v>
      </c>
      <c r="N705" s="8">
        <f>IF(Sales[[#This Row],[Profit]]&lt;0,Sales[[#This Row],[Profit]],0)</f>
        <v>0</v>
      </c>
    </row>
    <row r="706" spans="1:14" x14ac:dyDescent="0.3">
      <c r="A706" t="s">
        <v>383</v>
      </c>
      <c r="B706" s="6">
        <v>151</v>
      </c>
      <c r="C706" s="6">
        <v>9</v>
      </c>
      <c r="D706">
        <v>3</v>
      </c>
      <c r="E706" t="s">
        <v>23</v>
      </c>
      <c r="F706" t="s">
        <v>30</v>
      </c>
      <c r="G706" t="s">
        <v>14</v>
      </c>
      <c r="H706" s="3">
        <f>INDEX(Orders!$A$1:$G$501,MATCH($A706,Orders!$A$1:$A$501,0),MATCH(H$1,Orders!$A$1:$G$1,0))</f>
        <v>43113</v>
      </c>
      <c r="I706" s="3" t="str">
        <f>INDEX(Orders!$A$1:$G$501,MATCH($A706,Orders!$A$1:$A$501,0),MATCH(I$1,Orders!$A$1:$G$1,0))</f>
        <v>Shantanu</v>
      </c>
      <c r="J706" s="3" t="str">
        <f>INDEX(Orders!$A$1:$G$501,MATCH($A706,Orders!$A$1:$A$501,0),MATCH(J$1,Orders!$A$1:$G$1,0))</f>
        <v>Maharashtra</v>
      </c>
      <c r="K706" s="3" t="str">
        <f>INDEX(Orders!$A$1:$G$501,MATCH($A706,Orders!$A$1:$A$501,0),MATCH(K$1,Orders!$A$1:$G$1,0))</f>
        <v>Mumbai</v>
      </c>
      <c r="L706" s="1" t="str">
        <f t="shared" ref="L706:L769" si="11">TEXT($H706,"mmm")</f>
        <v>Jan</v>
      </c>
      <c r="M706" s="8">
        <f>IF(Sales[[#This Row],[Profit]]&gt;0,Sales[[#This Row],[Profit]],0)</f>
        <v>9</v>
      </c>
      <c r="N706" s="8">
        <f>IF(Sales[[#This Row],[Profit]]&lt;0,Sales[[#This Row],[Profit]],0)</f>
        <v>0</v>
      </c>
    </row>
    <row r="707" spans="1:14" x14ac:dyDescent="0.3">
      <c r="A707" t="s">
        <v>165</v>
      </c>
      <c r="B707" s="6">
        <v>151</v>
      </c>
      <c r="C707" s="6">
        <v>29</v>
      </c>
      <c r="D707">
        <v>5</v>
      </c>
      <c r="E707" t="s">
        <v>23</v>
      </c>
      <c r="F707" t="s">
        <v>30</v>
      </c>
      <c r="G707" t="s">
        <v>14</v>
      </c>
      <c r="H707" s="3">
        <f>INDEX(Orders!$A$1:$G$501,MATCH($A707,Orders!$A$1:$A$501,0),MATCH(H$1,Orders!$A$1:$G$1,0))</f>
        <v>43160</v>
      </c>
      <c r="I707" s="3" t="str">
        <f>INDEX(Orders!$A$1:$G$501,MATCH($A707,Orders!$A$1:$A$501,0),MATCH(I$1,Orders!$A$1:$G$1,0))</f>
        <v>Monica</v>
      </c>
      <c r="J707" s="3" t="str">
        <f>INDEX(Orders!$A$1:$G$501,MATCH($A707,Orders!$A$1:$A$501,0),MATCH(J$1,Orders!$A$1:$G$1,0))</f>
        <v>Punjab</v>
      </c>
      <c r="K707" s="3" t="str">
        <f>INDEX(Orders!$A$1:$G$501,MATCH($A707,Orders!$A$1:$A$501,0),MATCH(K$1,Orders!$A$1:$G$1,0))</f>
        <v>Chandigarh</v>
      </c>
      <c r="L707" s="1" t="str">
        <f t="shared" si="11"/>
        <v>Mar</v>
      </c>
      <c r="M707" s="8">
        <f>IF(Sales[[#This Row],[Profit]]&gt;0,Sales[[#This Row],[Profit]],0)</f>
        <v>29</v>
      </c>
      <c r="N707" s="8">
        <f>IF(Sales[[#This Row],[Profit]]&lt;0,Sales[[#This Row],[Profit]],0)</f>
        <v>0</v>
      </c>
    </row>
    <row r="708" spans="1:14" x14ac:dyDescent="0.3">
      <c r="A708" t="s">
        <v>38</v>
      </c>
      <c r="B708" s="6">
        <v>110</v>
      </c>
      <c r="C708" s="6">
        <v>-68</v>
      </c>
      <c r="D708">
        <v>4</v>
      </c>
      <c r="E708" t="s">
        <v>23</v>
      </c>
      <c r="F708" t="s">
        <v>26</v>
      </c>
      <c r="G708" t="s">
        <v>14</v>
      </c>
      <c r="H708" s="3">
        <f>INDEX(Orders!$A$1:$G$501,MATCH($A708,Orders!$A$1:$A$501,0),MATCH(H$1,Orders!$A$1:$G$1,0))</f>
        <v>43409</v>
      </c>
      <c r="I708" s="3" t="str">
        <f>INDEX(Orders!$A$1:$G$501,MATCH($A708,Orders!$A$1:$A$501,0),MATCH(I$1,Orders!$A$1:$G$1,0))</f>
        <v>Nida</v>
      </c>
      <c r="J708" s="3" t="str">
        <f>INDEX(Orders!$A$1:$G$501,MATCH($A708,Orders!$A$1:$A$501,0),MATCH(J$1,Orders!$A$1:$G$1,0))</f>
        <v>Madhya Pradesh</v>
      </c>
      <c r="K708" s="3" t="str">
        <f>INDEX(Orders!$A$1:$G$501,MATCH($A708,Orders!$A$1:$A$501,0),MATCH(K$1,Orders!$A$1:$G$1,0))</f>
        <v>Indore</v>
      </c>
      <c r="L708" s="1" t="str">
        <f t="shared" si="11"/>
        <v>Nov</v>
      </c>
      <c r="M708" s="8">
        <f>IF(Sales[[#This Row],[Profit]]&gt;0,Sales[[#This Row],[Profit]],0)</f>
        <v>0</v>
      </c>
      <c r="N708" s="8">
        <f>IF(Sales[[#This Row],[Profit]]&lt;0,Sales[[#This Row],[Profit]],0)</f>
        <v>-68</v>
      </c>
    </row>
    <row r="709" spans="1:14" x14ac:dyDescent="0.3">
      <c r="A709" t="s">
        <v>104</v>
      </c>
      <c r="B709" s="6">
        <v>98</v>
      </c>
      <c r="C709" s="6">
        <v>9</v>
      </c>
      <c r="D709">
        <v>2</v>
      </c>
      <c r="E709" t="s">
        <v>12</v>
      </c>
      <c r="F709" t="s">
        <v>131</v>
      </c>
      <c r="G709" t="s">
        <v>10</v>
      </c>
      <c r="H709" s="3">
        <f>INDEX(Orders!$A$1:$G$501,MATCH($A709,Orders!$A$1:$A$501,0),MATCH(H$1,Orders!$A$1:$G$1,0))</f>
        <v>43333</v>
      </c>
      <c r="I709" s="3" t="str">
        <f>INDEX(Orders!$A$1:$G$501,MATCH($A709,Orders!$A$1:$A$501,0),MATCH(I$1,Orders!$A$1:$G$1,0))</f>
        <v>Vishakha</v>
      </c>
      <c r="J709" s="3" t="str">
        <f>INDEX(Orders!$A$1:$G$501,MATCH($A709,Orders!$A$1:$A$501,0),MATCH(J$1,Orders!$A$1:$G$1,0))</f>
        <v>Madhya Pradesh</v>
      </c>
      <c r="K709" s="3" t="str">
        <f>INDEX(Orders!$A$1:$G$501,MATCH($A709,Orders!$A$1:$A$501,0),MATCH(K$1,Orders!$A$1:$G$1,0))</f>
        <v>Indore</v>
      </c>
      <c r="L709" s="1" t="str">
        <f t="shared" si="11"/>
        <v>Aug</v>
      </c>
      <c r="M709" s="8">
        <f>IF(Sales[[#This Row],[Profit]]&gt;0,Sales[[#This Row],[Profit]],0)</f>
        <v>9</v>
      </c>
      <c r="N709" s="8">
        <f>IF(Sales[[#This Row],[Profit]]&lt;0,Sales[[#This Row],[Profit]],0)</f>
        <v>0</v>
      </c>
    </row>
    <row r="710" spans="1:14" x14ac:dyDescent="0.3">
      <c r="A710" t="s">
        <v>38</v>
      </c>
      <c r="B710" s="6">
        <v>97</v>
      </c>
      <c r="C710" s="6">
        <v>-62</v>
      </c>
      <c r="D710">
        <v>2</v>
      </c>
      <c r="E710" t="s">
        <v>23</v>
      </c>
      <c r="F710" t="s">
        <v>24</v>
      </c>
      <c r="G710" t="s">
        <v>10</v>
      </c>
      <c r="H710" s="3">
        <f>INDEX(Orders!$A$1:$G$501,MATCH($A710,Orders!$A$1:$A$501,0),MATCH(H$1,Orders!$A$1:$G$1,0))</f>
        <v>43409</v>
      </c>
      <c r="I710" s="3" t="str">
        <f>INDEX(Orders!$A$1:$G$501,MATCH($A710,Orders!$A$1:$A$501,0),MATCH(I$1,Orders!$A$1:$G$1,0))</f>
        <v>Nida</v>
      </c>
      <c r="J710" s="3" t="str">
        <f>INDEX(Orders!$A$1:$G$501,MATCH($A710,Orders!$A$1:$A$501,0),MATCH(J$1,Orders!$A$1:$G$1,0))</f>
        <v>Madhya Pradesh</v>
      </c>
      <c r="K710" s="3" t="str">
        <f>INDEX(Orders!$A$1:$G$501,MATCH($A710,Orders!$A$1:$A$501,0),MATCH(K$1,Orders!$A$1:$G$1,0))</f>
        <v>Indore</v>
      </c>
      <c r="L710" s="1" t="str">
        <f t="shared" si="11"/>
        <v>Nov</v>
      </c>
      <c r="M710" s="8">
        <f>IF(Sales[[#This Row],[Profit]]&gt;0,Sales[[#This Row],[Profit]],0)</f>
        <v>0</v>
      </c>
      <c r="N710" s="8">
        <f>IF(Sales[[#This Row],[Profit]]&lt;0,Sales[[#This Row],[Profit]],0)</f>
        <v>-62</v>
      </c>
    </row>
    <row r="711" spans="1:14" x14ac:dyDescent="0.3">
      <c r="A711" t="s">
        <v>124</v>
      </c>
      <c r="B711" s="6">
        <v>111</v>
      </c>
      <c r="C711" s="6">
        <v>35</v>
      </c>
      <c r="D711">
        <v>5</v>
      </c>
      <c r="E711" t="s">
        <v>23</v>
      </c>
      <c r="F711" t="s">
        <v>142</v>
      </c>
      <c r="G711" t="s">
        <v>10</v>
      </c>
      <c r="H711" s="3">
        <f>INDEX(Orders!$A$1:$G$501,MATCH($A711,Orders!$A$1:$A$501,0),MATCH(H$1,Orders!$A$1:$G$1,0))</f>
        <v>43153</v>
      </c>
      <c r="I711" s="3" t="str">
        <f>INDEX(Orders!$A$1:$G$501,MATCH($A711,Orders!$A$1:$A$501,0),MATCH(I$1,Orders!$A$1:$G$1,0))</f>
        <v>Atharv</v>
      </c>
      <c r="J711" s="3" t="str">
        <f>INDEX(Orders!$A$1:$G$501,MATCH($A711,Orders!$A$1:$A$501,0),MATCH(J$1,Orders!$A$1:$G$1,0))</f>
        <v>West Bengal</v>
      </c>
      <c r="K711" s="3" t="str">
        <f>INDEX(Orders!$A$1:$G$501,MATCH($A711,Orders!$A$1:$A$501,0),MATCH(K$1,Orders!$A$1:$G$1,0))</f>
        <v>Kolkata</v>
      </c>
      <c r="L711" s="1" t="str">
        <f t="shared" si="11"/>
        <v>Feb</v>
      </c>
      <c r="M711" s="8">
        <f>IF(Sales[[#This Row],[Profit]]&gt;0,Sales[[#This Row],[Profit]],0)</f>
        <v>35</v>
      </c>
      <c r="N711" s="8">
        <f>IF(Sales[[#This Row],[Profit]]&lt;0,Sales[[#This Row],[Profit]],0)</f>
        <v>0</v>
      </c>
    </row>
    <row r="712" spans="1:14" x14ac:dyDescent="0.3">
      <c r="A712" t="s">
        <v>297</v>
      </c>
      <c r="B712" s="6">
        <v>45</v>
      </c>
      <c r="C712" s="6">
        <v>17</v>
      </c>
      <c r="D712">
        <v>1</v>
      </c>
      <c r="E712" t="s">
        <v>8</v>
      </c>
      <c r="F712" t="s">
        <v>73</v>
      </c>
      <c r="G712" t="s">
        <v>10</v>
      </c>
      <c r="H712" s="3">
        <f>INDEX(Orders!$A$1:$G$501,MATCH($A712,Orders!$A$1:$A$501,0),MATCH(H$1,Orders!$A$1:$G$1,0))</f>
        <v>43183</v>
      </c>
      <c r="I712" s="3" t="str">
        <f>INDEX(Orders!$A$1:$G$501,MATCH($A712,Orders!$A$1:$A$501,0),MATCH(I$1,Orders!$A$1:$G$1,0))</f>
        <v>Yogesh</v>
      </c>
      <c r="J712" s="3" t="str">
        <f>INDEX(Orders!$A$1:$G$501,MATCH($A712,Orders!$A$1:$A$501,0),MATCH(J$1,Orders!$A$1:$G$1,0))</f>
        <v>Bihar</v>
      </c>
      <c r="K712" s="3" t="str">
        <f>INDEX(Orders!$A$1:$G$501,MATCH($A712,Orders!$A$1:$A$501,0),MATCH(K$1,Orders!$A$1:$G$1,0))</f>
        <v>Patna</v>
      </c>
      <c r="L712" s="1" t="str">
        <f t="shared" si="11"/>
        <v>Mar</v>
      </c>
      <c r="M712" s="8">
        <f>IF(Sales[[#This Row],[Profit]]&gt;0,Sales[[#This Row],[Profit]],0)</f>
        <v>17</v>
      </c>
      <c r="N712" s="8">
        <f>IF(Sales[[#This Row],[Profit]]&lt;0,Sales[[#This Row],[Profit]],0)</f>
        <v>0</v>
      </c>
    </row>
    <row r="713" spans="1:14" x14ac:dyDescent="0.3">
      <c r="A713" t="s">
        <v>384</v>
      </c>
      <c r="B713" s="6">
        <v>112</v>
      </c>
      <c r="C713" s="6">
        <v>15</v>
      </c>
      <c r="D713">
        <v>2</v>
      </c>
      <c r="E713" t="s">
        <v>12</v>
      </c>
      <c r="F713" t="s">
        <v>13</v>
      </c>
      <c r="G713" t="s">
        <v>10</v>
      </c>
      <c r="H713" s="3">
        <f>INDEX(Orders!$A$1:$G$501,MATCH($A713,Orders!$A$1:$A$501,0),MATCH(H$1,Orders!$A$1:$G$1,0))</f>
        <v>43230</v>
      </c>
      <c r="I713" s="3" t="str">
        <f>INDEX(Orders!$A$1:$G$501,MATCH($A713,Orders!$A$1:$A$501,0),MATCH(I$1,Orders!$A$1:$G$1,0))</f>
        <v>Ankit</v>
      </c>
      <c r="J713" s="3" t="str">
        <f>INDEX(Orders!$A$1:$G$501,MATCH($A713,Orders!$A$1:$A$501,0),MATCH(J$1,Orders!$A$1:$G$1,0))</f>
        <v>Maharashtra</v>
      </c>
      <c r="K713" s="3" t="str">
        <f>INDEX(Orders!$A$1:$G$501,MATCH($A713,Orders!$A$1:$A$501,0),MATCH(K$1,Orders!$A$1:$G$1,0))</f>
        <v>Mumbai</v>
      </c>
      <c r="L713" s="1" t="str">
        <f t="shared" si="11"/>
        <v>May</v>
      </c>
      <c r="M713" s="8">
        <f>IF(Sales[[#This Row],[Profit]]&gt;0,Sales[[#This Row],[Profit]],0)</f>
        <v>15</v>
      </c>
      <c r="N713" s="8">
        <f>IF(Sales[[#This Row],[Profit]]&lt;0,Sales[[#This Row],[Profit]],0)</f>
        <v>0</v>
      </c>
    </row>
    <row r="714" spans="1:14" x14ac:dyDescent="0.3">
      <c r="A714" t="s">
        <v>15</v>
      </c>
      <c r="B714" s="6">
        <v>110</v>
      </c>
      <c r="C714" s="6">
        <v>20</v>
      </c>
      <c r="D714">
        <v>5</v>
      </c>
      <c r="E714" t="s">
        <v>23</v>
      </c>
      <c r="F714" t="s">
        <v>57</v>
      </c>
      <c r="G714" t="s">
        <v>82</v>
      </c>
      <c r="H714" s="3">
        <f>INDEX(Orders!$A$1:$G$501,MATCH($A714,Orders!$A$1:$A$501,0),MATCH(H$1,Orders!$A$1:$G$1,0))</f>
        <v>43116</v>
      </c>
      <c r="I714" s="3" t="str">
        <f>INDEX(Orders!$A$1:$G$501,MATCH($A714,Orders!$A$1:$A$501,0),MATCH(I$1,Orders!$A$1:$G$1,0))</f>
        <v>Shiva</v>
      </c>
      <c r="J714" s="3" t="str">
        <f>INDEX(Orders!$A$1:$G$501,MATCH($A714,Orders!$A$1:$A$501,0),MATCH(J$1,Orders!$A$1:$G$1,0))</f>
        <v>Maharashtra</v>
      </c>
      <c r="K714" s="3" t="str">
        <f>INDEX(Orders!$A$1:$G$501,MATCH($A714,Orders!$A$1:$A$501,0),MATCH(K$1,Orders!$A$1:$G$1,0))</f>
        <v>Pune</v>
      </c>
      <c r="L714" s="1" t="str">
        <f t="shared" si="11"/>
        <v>Jan</v>
      </c>
      <c r="M714" s="8">
        <f>IF(Sales[[#This Row],[Profit]]&gt;0,Sales[[#This Row],[Profit]],0)</f>
        <v>20</v>
      </c>
      <c r="N714" s="8">
        <f>IF(Sales[[#This Row],[Profit]]&lt;0,Sales[[#This Row],[Profit]],0)</f>
        <v>0</v>
      </c>
    </row>
    <row r="715" spans="1:14" x14ac:dyDescent="0.3">
      <c r="A715" t="s">
        <v>91</v>
      </c>
      <c r="B715" s="6">
        <v>98</v>
      </c>
      <c r="C715" s="6">
        <v>-5</v>
      </c>
      <c r="D715">
        <v>2</v>
      </c>
      <c r="E715" t="s">
        <v>23</v>
      </c>
      <c r="F715" t="s">
        <v>26</v>
      </c>
      <c r="G715" t="s">
        <v>28</v>
      </c>
      <c r="H715" s="3">
        <f>INDEX(Orders!$A$1:$G$501,MATCH($A715,Orders!$A$1:$A$501,0),MATCH(H$1,Orders!$A$1:$G$1,0))</f>
        <v>43338</v>
      </c>
      <c r="I715" s="3" t="str">
        <f>INDEX(Orders!$A$1:$G$501,MATCH($A715,Orders!$A$1:$A$501,0),MATCH(I$1,Orders!$A$1:$G$1,0))</f>
        <v>Anudeep</v>
      </c>
      <c r="J715" s="3" t="str">
        <f>INDEX(Orders!$A$1:$G$501,MATCH($A715,Orders!$A$1:$A$501,0),MATCH(J$1,Orders!$A$1:$G$1,0))</f>
        <v>Madhya Pradesh</v>
      </c>
      <c r="K715" s="3" t="str">
        <f>INDEX(Orders!$A$1:$G$501,MATCH($A715,Orders!$A$1:$A$501,0),MATCH(K$1,Orders!$A$1:$G$1,0))</f>
        <v>Indore</v>
      </c>
      <c r="L715" s="1" t="str">
        <f t="shared" si="11"/>
        <v>Aug</v>
      </c>
      <c r="M715" s="8">
        <f>IF(Sales[[#This Row],[Profit]]&gt;0,Sales[[#This Row],[Profit]],0)</f>
        <v>0</v>
      </c>
      <c r="N715" s="8">
        <f>IF(Sales[[#This Row],[Profit]]&lt;0,Sales[[#This Row],[Profit]],0)</f>
        <v>-5</v>
      </c>
    </row>
    <row r="716" spans="1:14" x14ac:dyDescent="0.3">
      <c r="A716" t="s">
        <v>385</v>
      </c>
      <c r="B716" s="6">
        <v>110</v>
      </c>
      <c r="C716" s="6">
        <v>12</v>
      </c>
      <c r="D716">
        <v>7</v>
      </c>
      <c r="E716" t="s">
        <v>23</v>
      </c>
      <c r="F716" t="s">
        <v>57</v>
      </c>
      <c r="G716" t="s">
        <v>82</v>
      </c>
      <c r="H716" s="3">
        <f>INDEX(Orders!$A$1:$G$501,MATCH($A716,Orders!$A$1:$A$501,0),MATCH(H$1,Orders!$A$1:$G$1,0))</f>
        <v>43457</v>
      </c>
      <c r="I716" s="3" t="str">
        <f>INDEX(Orders!$A$1:$G$501,MATCH($A716,Orders!$A$1:$A$501,0),MATCH(I$1,Orders!$A$1:$G$1,0))</f>
        <v>Neha</v>
      </c>
      <c r="J716" s="3" t="str">
        <f>INDEX(Orders!$A$1:$G$501,MATCH($A716,Orders!$A$1:$A$501,0),MATCH(J$1,Orders!$A$1:$G$1,0))</f>
        <v>Rajasthan</v>
      </c>
      <c r="K716" s="3" t="str">
        <f>INDEX(Orders!$A$1:$G$501,MATCH($A716,Orders!$A$1:$A$501,0),MATCH(K$1,Orders!$A$1:$G$1,0))</f>
        <v>Udaipur</v>
      </c>
      <c r="L716" s="1" t="str">
        <f t="shared" si="11"/>
        <v>Dec</v>
      </c>
      <c r="M716" s="8">
        <f>IF(Sales[[#This Row],[Profit]]&gt;0,Sales[[#This Row],[Profit]],0)</f>
        <v>12</v>
      </c>
      <c r="N716" s="8">
        <f>IF(Sales[[#This Row],[Profit]]&lt;0,Sales[[#This Row],[Profit]],0)</f>
        <v>0</v>
      </c>
    </row>
    <row r="717" spans="1:14" x14ac:dyDescent="0.3">
      <c r="A717" t="s">
        <v>41</v>
      </c>
      <c r="B717" s="6">
        <v>95</v>
      </c>
      <c r="C717" s="6">
        <v>11</v>
      </c>
      <c r="D717">
        <v>4</v>
      </c>
      <c r="E717" t="s">
        <v>12</v>
      </c>
      <c r="F717" t="s">
        <v>131</v>
      </c>
      <c r="G717" t="s">
        <v>10</v>
      </c>
      <c r="H717" s="3">
        <f>INDEX(Orders!$A$1:$G$501,MATCH($A717,Orders!$A$1:$A$501,0),MATCH(H$1,Orders!$A$1:$G$1,0))</f>
        <v>43323</v>
      </c>
      <c r="I717" s="3" t="str">
        <f>INDEX(Orders!$A$1:$G$501,MATCH($A717,Orders!$A$1:$A$501,0),MATCH(I$1,Orders!$A$1:$G$1,0))</f>
        <v>Gaurav</v>
      </c>
      <c r="J717" s="3" t="str">
        <f>INDEX(Orders!$A$1:$G$501,MATCH($A717,Orders!$A$1:$A$501,0),MATCH(J$1,Orders!$A$1:$G$1,0))</f>
        <v>Gujarat</v>
      </c>
      <c r="K717" s="3" t="str">
        <f>INDEX(Orders!$A$1:$G$501,MATCH($A717,Orders!$A$1:$A$501,0),MATCH(K$1,Orders!$A$1:$G$1,0))</f>
        <v>Ahmedabad</v>
      </c>
      <c r="L717" s="1" t="str">
        <f t="shared" si="11"/>
        <v>Aug</v>
      </c>
      <c r="M717" s="8">
        <f>IF(Sales[[#This Row],[Profit]]&gt;0,Sales[[#This Row],[Profit]],0)</f>
        <v>11</v>
      </c>
      <c r="N717" s="8">
        <f>IF(Sales[[#This Row],[Profit]]&lt;0,Sales[[#This Row],[Profit]],0)</f>
        <v>0</v>
      </c>
    </row>
    <row r="718" spans="1:14" x14ac:dyDescent="0.3">
      <c r="A718" t="s">
        <v>216</v>
      </c>
      <c r="B718" s="6">
        <v>1228</v>
      </c>
      <c r="C718" s="6">
        <v>14</v>
      </c>
      <c r="D718">
        <v>3</v>
      </c>
      <c r="E718" t="s">
        <v>12</v>
      </c>
      <c r="F718" t="s">
        <v>13</v>
      </c>
      <c r="G718" t="s">
        <v>28</v>
      </c>
      <c r="H718" s="3">
        <f>INDEX(Orders!$A$1:$G$501,MATCH($A718,Orders!$A$1:$A$501,0),MATCH(H$1,Orders!$A$1:$G$1,0))</f>
        <v>43463</v>
      </c>
      <c r="I718" s="3" t="str">
        <f>INDEX(Orders!$A$1:$G$501,MATCH($A718,Orders!$A$1:$A$501,0),MATCH(I$1,Orders!$A$1:$G$1,0))</f>
        <v>Shruti</v>
      </c>
      <c r="J718" s="3" t="str">
        <f>INDEX(Orders!$A$1:$G$501,MATCH($A718,Orders!$A$1:$A$501,0),MATCH(J$1,Orders!$A$1:$G$1,0))</f>
        <v>Maharashtra</v>
      </c>
      <c r="K718" s="3" t="str">
        <f>INDEX(Orders!$A$1:$G$501,MATCH($A718,Orders!$A$1:$A$501,0),MATCH(K$1,Orders!$A$1:$G$1,0))</f>
        <v>Mumbai</v>
      </c>
      <c r="L718" s="1" t="str">
        <f t="shared" si="11"/>
        <v>Dec</v>
      </c>
      <c r="M718" s="8">
        <f>IF(Sales[[#This Row],[Profit]]&gt;0,Sales[[#This Row],[Profit]],0)</f>
        <v>14</v>
      </c>
      <c r="N718" s="8">
        <f>IF(Sales[[#This Row],[Profit]]&lt;0,Sales[[#This Row],[Profit]],0)</f>
        <v>0</v>
      </c>
    </row>
    <row r="719" spans="1:14" x14ac:dyDescent="0.3">
      <c r="A719" t="s">
        <v>285</v>
      </c>
      <c r="B719" s="6">
        <v>29</v>
      </c>
      <c r="C719" s="6">
        <v>0</v>
      </c>
      <c r="D719">
        <v>3</v>
      </c>
      <c r="E719" t="s">
        <v>12</v>
      </c>
      <c r="F719" t="s">
        <v>131</v>
      </c>
      <c r="G719" t="s">
        <v>10</v>
      </c>
      <c r="H719" s="3">
        <f>INDEX(Orders!$A$1:$G$501,MATCH($A719,Orders!$A$1:$A$501,0),MATCH(H$1,Orders!$A$1:$G$1,0))</f>
        <v>43150</v>
      </c>
      <c r="I719" s="3" t="str">
        <f>INDEX(Orders!$A$1:$G$501,MATCH($A719,Orders!$A$1:$A$501,0),MATCH(I$1,Orders!$A$1:$G$1,0))</f>
        <v>Mukesh</v>
      </c>
      <c r="J719" s="3" t="str">
        <f>INDEX(Orders!$A$1:$G$501,MATCH($A719,Orders!$A$1:$A$501,0),MATCH(J$1,Orders!$A$1:$G$1,0))</f>
        <v>Haryana</v>
      </c>
      <c r="K719" s="3" t="str">
        <f>INDEX(Orders!$A$1:$G$501,MATCH($A719,Orders!$A$1:$A$501,0),MATCH(K$1,Orders!$A$1:$G$1,0))</f>
        <v>Chandigarh</v>
      </c>
      <c r="L719" s="1" t="str">
        <f t="shared" si="11"/>
        <v>Feb</v>
      </c>
      <c r="M719" s="8">
        <f>IF(Sales[[#This Row],[Profit]]&gt;0,Sales[[#This Row],[Profit]],0)</f>
        <v>0</v>
      </c>
      <c r="N719" s="8">
        <f>IF(Sales[[#This Row],[Profit]]&lt;0,Sales[[#This Row],[Profit]],0)</f>
        <v>0</v>
      </c>
    </row>
    <row r="720" spans="1:14" x14ac:dyDescent="0.3">
      <c r="A720" t="s">
        <v>11</v>
      </c>
      <c r="B720" s="6">
        <v>94</v>
      </c>
      <c r="C720" s="6">
        <v>27</v>
      </c>
      <c r="D720">
        <v>2</v>
      </c>
      <c r="E720" t="s">
        <v>23</v>
      </c>
      <c r="F720" t="s">
        <v>81</v>
      </c>
      <c r="G720" t="s">
        <v>10</v>
      </c>
      <c r="H720" s="3">
        <f>INDEX(Orders!$A$1:$G$501,MATCH($A720,Orders!$A$1:$A$501,0),MATCH(H$1,Orders!$A$1:$G$1,0))</f>
        <v>43376</v>
      </c>
      <c r="I720" s="3" t="str">
        <f>INDEX(Orders!$A$1:$G$501,MATCH($A720,Orders!$A$1:$A$501,0),MATCH(I$1,Orders!$A$1:$G$1,0))</f>
        <v>Harivansh</v>
      </c>
      <c r="J720" s="3" t="str">
        <f>INDEX(Orders!$A$1:$G$501,MATCH($A720,Orders!$A$1:$A$501,0),MATCH(J$1,Orders!$A$1:$G$1,0))</f>
        <v>Uttar Pradesh</v>
      </c>
      <c r="K720" s="3" t="str">
        <f>INDEX(Orders!$A$1:$G$501,MATCH($A720,Orders!$A$1:$A$501,0),MATCH(K$1,Orders!$A$1:$G$1,0))</f>
        <v>Mathura</v>
      </c>
      <c r="L720" s="1" t="str">
        <f t="shared" si="11"/>
        <v>Oct</v>
      </c>
      <c r="M720" s="8">
        <f>IF(Sales[[#This Row],[Profit]]&gt;0,Sales[[#This Row],[Profit]],0)</f>
        <v>27</v>
      </c>
      <c r="N720" s="8">
        <f>IF(Sales[[#This Row],[Profit]]&lt;0,Sales[[#This Row],[Profit]],0)</f>
        <v>0</v>
      </c>
    </row>
    <row r="721" spans="1:14" x14ac:dyDescent="0.3">
      <c r="A721" t="s">
        <v>117</v>
      </c>
      <c r="B721" s="6">
        <v>115</v>
      </c>
      <c r="C721" s="6">
        <v>25</v>
      </c>
      <c r="D721">
        <v>1</v>
      </c>
      <c r="E721" t="s">
        <v>8</v>
      </c>
      <c r="F721" t="s">
        <v>73</v>
      </c>
      <c r="G721" t="s">
        <v>10</v>
      </c>
      <c r="H721" s="3">
        <f>INDEX(Orders!$A$1:$G$501,MATCH($A721,Orders!$A$1:$A$501,0),MATCH(H$1,Orders!$A$1:$G$1,0))</f>
        <v>43317</v>
      </c>
      <c r="I721" s="3" t="str">
        <f>INDEX(Orders!$A$1:$G$501,MATCH($A721,Orders!$A$1:$A$501,0),MATCH(I$1,Orders!$A$1:$G$1,0))</f>
        <v>Farah</v>
      </c>
      <c r="J721" s="3" t="str">
        <f>INDEX(Orders!$A$1:$G$501,MATCH($A721,Orders!$A$1:$A$501,0),MATCH(J$1,Orders!$A$1:$G$1,0))</f>
        <v>Nagaland</v>
      </c>
      <c r="K721" s="3" t="str">
        <f>INDEX(Orders!$A$1:$G$501,MATCH($A721,Orders!$A$1:$A$501,0),MATCH(K$1,Orders!$A$1:$G$1,0))</f>
        <v>Kohima</v>
      </c>
      <c r="L721" s="1" t="str">
        <f t="shared" si="11"/>
        <v>Aug</v>
      </c>
      <c r="M721" s="8">
        <f>IF(Sales[[#This Row],[Profit]]&gt;0,Sales[[#This Row],[Profit]],0)</f>
        <v>25</v>
      </c>
      <c r="N721" s="8">
        <f>IF(Sales[[#This Row],[Profit]]&lt;0,Sales[[#This Row],[Profit]],0)</f>
        <v>0</v>
      </c>
    </row>
    <row r="722" spans="1:14" x14ac:dyDescent="0.3">
      <c r="A722" t="s">
        <v>202</v>
      </c>
      <c r="B722" s="6">
        <v>149</v>
      </c>
      <c r="C722" s="6">
        <v>15</v>
      </c>
      <c r="D722">
        <v>3</v>
      </c>
      <c r="E722" t="s">
        <v>23</v>
      </c>
      <c r="F722" t="s">
        <v>26</v>
      </c>
      <c r="G722" t="s">
        <v>14</v>
      </c>
      <c r="H722" s="3">
        <f>INDEX(Orders!$A$1:$G$501,MATCH($A722,Orders!$A$1:$A$501,0),MATCH(H$1,Orders!$A$1:$G$1,0))</f>
        <v>43202</v>
      </c>
      <c r="I722" s="3" t="str">
        <f>INDEX(Orders!$A$1:$G$501,MATCH($A722,Orders!$A$1:$A$501,0),MATCH(I$1,Orders!$A$1:$G$1,0))</f>
        <v>Vrinda</v>
      </c>
      <c r="J722" s="3" t="str">
        <f>INDEX(Orders!$A$1:$G$501,MATCH($A722,Orders!$A$1:$A$501,0),MATCH(J$1,Orders!$A$1:$G$1,0))</f>
        <v>Uttar Pradesh</v>
      </c>
      <c r="K722" s="3" t="str">
        <f>INDEX(Orders!$A$1:$G$501,MATCH($A722,Orders!$A$1:$A$501,0),MATCH(K$1,Orders!$A$1:$G$1,0))</f>
        <v>Mathura</v>
      </c>
      <c r="L722" s="1" t="str">
        <f t="shared" si="11"/>
        <v>Apr</v>
      </c>
      <c r="M722" s="8">
        <f>IF(Sales[[#This Row],[Profit]]&gt;0,Sales[[#This Row],[Profit]],0)</f>
        <v>15</v>
      </c>
      <c r="N722" s="8">
        <f>IF(Sales[[#This Row],[Profit]]&lt;0,Sales[[#This Row],[Profit]],0)</f>
        <v>0</v>
      </c>
    </row>
    <row r="723" spans="1:14" x14ac:dyDescent="0.3">
      <c r="A723" t="s">
        <v>122</v>
      </c>
      <c r="B723" s="6">
        <v>148</v>
      </c>
      <c r="C723" s="6">
        <v>23</v>
      </c>
      <c r="D723">
        <v>4</v>
      </c>
      <c r="E723" t="s">
        <v>23</v>
      </c>
      <c r="F723" t="s">
        <v>32</v>
      </c>
      <c r="G723" t="s">
        <v>14</v>
      </c>
      <c r="H723" s="3">
        <f>INDEX(Orders!$A$1:$G$501,MATCH($A723,Orders!$A$1:$A$501,0),MATCH(H$1,Orders!$A$1:$G$1,0))</f>
        <v>43315</v>
      </c>
      <c r="I723" s="3" t="str">
        <f>INDEX(Orders!$A$1:$G$501,MATCH($A723,Orders!$A$1:$A$501,0),MATCH(I$1,Orders!$A$1:$G$1,0))</f>
        <v>Ajay</v>
      </c>
      <c r="J723" s="3" t="str">
        <f>INDEX(Orders!$A$1:$G$501,MATCH($A723,Orders!$A$1:$A$501,0),MATCH(J$1,Orders!$A$1:$G$1,0))</f>
        <v>Karnataka</v>
      </c>
      <c r="K723" s="3" t="str">
        <f>INDEX(Orders!$A$1:$G$501,MATCH($A723,Orders!$A$1:$A$501,0),MATCH(K$1,Orders!$A$1:$G$1,0))</f>
        <v>Bangalore</v>
      </c>
      <c r="L723" s="1" t="str">
        <f t="shared" si="11"/>
        <v>Aug</v>
      </c>
      <c r="M723" s="8">
        <f>IF(Sales[[#This Row],[Profit]]&gt;0,Sales[[#This Row],[Profit]],0)</f>
        <v>23</v>
      </c>
      <c r="N723" s="8">
        <f>IF(Sales[[#This Row],[Profit]]&lt;0,Sales[[#This Row],[Profit]],0)</f>
        <v>0</v>
      </c>
    </row>
    <row r="724" spans="1:14" x14ac:dyDescent="0.3">
      <c r="A724" t="s">
        <v>50</v>
      </c>
      <c r="B724" s="6">
        <v>93</v>
      </c>
      <c r="C724" s="6">
        <v>15</v>
      </c>
      <c r="D724">
        <v>2</v>
      </c>
      <c r="E724" t="s">
        <v>8</v>
      </c>
      <c r="F724" t="s">
        <v>73</v>
      </c>
      <c r="G724" t="s">
        <v>10</v>
      </c>
      <c r="H724" s="3">
        <f>INDEX(Orders!$A$1:$G$501,MATCH($A724,Orders!$A$1:$A$501,0),MATCH(H$1,Orders!$A$1:$G$1,0))</f>
        <v>43399</v>
      </c>
      <c r="I724" s="3" t="str">
        <f>INDEX(Orders!$A$1:$G$501,MATCH($A724,Orders!$A$1:$A$501,0),MATCH(I$1,Orders!$A$1:$G$1,0))</f>
        <v>Aastha</v>
      </c>
      <c r="J724" s="3" t="str">
        <f>INDEX(Orders!$A$1:$G$501,MATCH($A724,Orders!$A$1:$A$501,0),MATCH(J$1,Orders!$A$1:$G$1,0))</f>
        <v>Himachal Pradesh</v>
      </c>
      <c r="K724" s="3" t="str">
        <f>INDEX(Orders!$A$1:$G$501,MATCH($A724,Orders!$A$1:$A$501,0),MATCH(K$1,Orders!$A$1:$G$1,0))</f>
        <v>Simla</v>
      </c>
      <c r="L724" s="1" t="str">
        <f t="shared" si="11"/>
        <v>Oct</v>
      </c>
      <c r="M724" s="8">
        <f>IF(Sales[[#This Row],[Profit]]&gt;0,Sales[[#This Row],[Profit]],0)</f>
        <v>15</v>
      </c>
      <c r="N724" s="8">
        <f>IF(Sales[[#This Row],[Profit]]&lt;0,Sales[[#This Row],[Profit]],0)</f>
        <v>0</v>
      </c>
    </row>
    <row r="725" spans="1:14" x14ac:dyDescent="0.3">
      <c r="A725" t="s">
        <v>361</v>
      </c>
      <c r="B725" s="6">
        <v>113</v>
      </c>
      <c r="C725" s="6">
        <v>24</v>
      </c>
      <c r="D725">
        <v>4</v>
      </c>
      <c r="E725" t="s">
        <v>23</v>
      </c>
      <c r="F725" t="s">
        <v>30</v>
      </c>
      <c r="G725" t="s">
        <v>82</v>
      </c>
      <c r="H725" s="3">
        <f>INDEX(Orders!$A$1:$G$501,MATCH($A725,Orders!$A$1:$A$501,0),MATCH(H$1,Orders!$A$1:$G$1,0))</f>
        <v>43157</v>
      </c>
      <c r="I725" s="3" t="str">
        <f>INDEX(Orders!$A$1:$G$501,MATCH($A725,Orders!$A$1:$A$501,0),MATCH(I$1,Orders!$A$1:$G$1,0))</f>
        <v>Sahil</v>
      </c>
      <c r="J725" s="3" t="str">
        <f>INDEX(Orders!$A$1:$G$501,MATCH($A725,Orders!$A$1:$A$501,0),MATCH(J$1,Orders!$A$1:$G$1,0))</f>
        <v>Punjab</v>
      </c>
      <c r="K725" s="3" t="str">
        <f>INDEX(Orders!$A$1:$G$501,MATCH($A725,Orders!$A$1:$A$501,0),MATCH(K$1,Orders!$A$1:$G$1,0))</f>
        <v>Chandigarh</v>
      </c>
      <c r="L725" s="1" t="str">
        <f t="shared" si="11"/>
        <v>Feb</v>
      </c>
      <c r="M725" s="8">
        <f>IF(Sales[[#This Row],[Profit]]&gt;0,Sales[[#This Row],[Profit]],0)</f>
        <v>24</v>
      </c>
      <c r="N725" s="8">
        <f>IF(Sales[[#This Row],[Profit]]&lt;0,Sales[[#This Row],[Profit]],0)</f>
        <v>0</v>
      </c>
    </row>
    <row r="726" spans="1:14" x14ac:dyDescent="0.3">
      <c r="A726" t="s">
        <v>264</v>
      </c>
      <c r="B726" s="6">
        <v>48</v>
      </c>
      <c r="C726" s="6">
        <v>2</v>
      </c>
      <c r="D726">
        <v>3</v>
      </c>
      <c r="E726" t="s">
        <v>23</v>
      </c>
      <c r="F726" t="s">
        <v>57</v>
      </c>
      <c r="G726" t="s">
        <v>10</v>
      </c>
      <c r="H726" s="3">
        <f>INDEX(Orders!$A$1:$G$501,MATCH($A726,Orders!$A$1:$A$501,0),MATCH(H$1,Orders!$A$1:$G$1,0))</f>
        <v>43128</v>
      </c>
      <c r="I726" s="3" t="str">
        <f>INDEX(Orders!$A$1:$G$501,MATCH($A726,Orders!$A$1:$A$501,0),MATCH(I$1,Orders!$A$1:$G$1,0))</f>
        <v>Amruta</v>
      </c>
      <c r="J726" s="3" t="str">
        <f>INDEX(Orders!$A$1:$G$501,MATCH($A726,Orders!$A$1:$A$501,0),MATCH(J$1,Orders!$A$1:$G$1,0))</f>
        <v>Delhi</v>
      </c>
      <c r="K726" s="3" t="str">
        <f>INDEX(Orders!$A$1:$G$501,MATCH($A726,Orders!$A$1:$A$501,0),MATCH(K$1,Orders!$A$1:$G$1,0))</f>
        <v>Delhi</v>
      </c>
      <c r="L726" s="1" t="str">
        <f t="shared" si="11"/>
        <v>Jan</v>
      </c>
      <c r="M726" s="8">
        <f>IF(Sales[[#This Row],[Profit]]&gt;0,Sales[[#This Row],[Profit]],0)</f>
        <v>2</v>
      </c>
      <c r="N726" s="8">
        <f>IF(Sales[[#This Row],[Profit]]&lt;0,Sales[[#This Row],[Profit]],0)</f>
        <v>0</v>
      </c>
    </row>
    <row r="727" spans="1:14" x14ac:dyDescent="0.3">
      <c r="A727" t="s">
        <v>328</v>
      </c>
      <c r="B727" s="6">
        <v>148</v>
      </c>
      <c r="C727" s="6">
        <v>9</v>
      </c>
      <c r="D727">
        <v>1</v>
      </c>
      <c r="E727" t="s">
        <v>8</v>
      </c>
      <c r="F727" t="s">
        <v>9</v>
      </c>
      <c r="G727" t="s">
        <v>28</v>
      </c>
      <c r="H727" s="3">
        <f>INDEX(Orders!$A$1:$G$501,MATCH($A727,Orders!$A$1:$A$501,0),MATCH(H$1,Orders!$A$1:$G$1,0))</f>
        <v>43114</v>
      </c>
      <c r="I727" s="3" t="str">
        <f>INDEX(Orders!$A$1:$G$501,MATCH($A727,Orders!$A$1:$A$501,0),MATCH(I$1,Orders!$A$1:$G$1,0))</f>
        <v>Trupti</v>
      </c>
      <c r="J727" s="3" t="str">
        <f>INDEX(Orders!$A$1:$G$501,MATCH($A727,Orders!$A$1:$A$501,0),MATCH(J$1,Orders!$A$1:$G$1,0))</f>
        <v>Gujarat</v>
      </c>
      <c r="K727" s="3" t="str">
        <f>INDEX(Orders!$A$1:$G$501,MATCH($A727,Orders!$A$1:$A$501,0),MATCH(K$1,Orders!$A$1:$G$1,0))</f>
        <v>Ahmedabad</v>
      </c>
      <c r="L727" s="1" t="str">
        <f t="shared" si="11"/>
        <v>Jan</v>
      </c>
      <c r="M727" s="8">
        <f>IF(Sales[[#This Row],[Profit]]&gt;0,Sales[[#This Row],[Profit]],0)</f>
        <v>9</v>
      </c>
      <c r="N727" s="8">
        <f>IF(Sales[[#This Row],[Profit]]&lt;0,Sales[[#This Row],[Profit]],0)</f>
        <v>0</v>
      </c>
    </row>
    <row r="728" spans="1:14" x14ac:dyDescent="0.3">
      <c r="A728" t="s">
        <v>386</v>
      </c>
      <c r="B728" s="6">
        <v>114</v>
      </c>
      <c r="C728" s="6">
        <v>11</v>
      </c>
      <c r="D728">
        <v>4</v>
      </c>
      <c r="E728" t="s">
        <v>23</v>
      </c>
      <c r="F728" t="s">
        <v>81</v>
      </c>
      <c r="G728" t="s">
        <v>82</v>
      </c>
      <c r="H728" s="3">
        <f>INDEX(Orders!$A$1:$G$501,MATCH($A728,Orders!$A$1:$A$501,0),MATCH(H$1,Orders!$A$1:$G$1,0))</f>
        <v>43171</v>
      </c>
      <c r="I728" s="3" t="str">
        <f>INDEX(Orders!$A$1:$G$501,MATCH($A728,Orders!$A$1:$A$501,0),MATCH(I$1,Orders!$A$1:$G$1,0))</f>
        <v>Abhishek</v>
      </c>
      <c r="J728" s="3" t="str">
        <f>INDEX(Orders!$A$1:$G$501,MATCH($A728,Orders!$A$1:$A$501,0),MATCH(J$1,Orders!$A$1:$G$1,0))</f>
        <v>Gujarat</v>
      </c>
      <c r="K728" s="3" t="str">
        <f>INDEX(Orders!$A$1:$G$501,MATCH($A728,Orders!$A$1:$A$501,0),MATCH(K$1,Orders!$A$1:$G$1,0))</f>
        <v>Surat</v>
      </c>
      <c r="L728" s="1" t="str">
        <f t="shared" si="11"/>
        <v>Mar</v>
      </c>
      <c r="M728" s="8">
        <f>IF(Sales[[#This Row],[Profit]]&gt;0,Sales[[#This Row],[Profit]],0)</f>
        <v>11</v>
      </c>
      <c r="N728" s="8">
        <f>IF(Sales[[#This Row],[Profit]]&lt;0,Sales[[#This Row],[Profit]],0)</f>
        <v>0</v>
      </c>
    </row>
    <row r="729" spans="1:14" x14ac:dyDescent="0.3">
      <c r="A729" t="s">
        <v>79</v>
      </c>
      <c r="B729" s="6">
        <v>92</v>
      </c>
      <c r="C729" s="6">
        <v>42</v>
      </c>
      <c r="D729">
        <v>2</v>
      </c>
      <c r="E729" t="s">
        <v>23</v>
      </c>
      <c r="F729" t="s">
        <v>57</v>
      </c>
      <c r="G729" t="s">
        <v>10</v>
      </c>
      <c r="H729" s="3">
        <f>INDEX(Orders!$A$1:$G$501,MATCH($A729,Orders!$A$1:$A$501,0),MATCH(H$1,Orders!$A$1:$G$1,0))</f>
        <v>43383</v>
      </c>
      <c r="I729" s="3" t="str">
        <f>INDEX(Orders!$A$1:$G$501,MATCH($A729,Orders!$A$1:$A$501,0),MATCH(I$1,Orders!$A$1:$G$1,0))</f>
        <v>Nripraj</v>
      </c>
      <c r="J729" s="3" t="str">
        <f>INDEX(Orders!$A$1:$G$501,MATCH($A729,Orders!$A$1:$A$501,0),MATCH(J$1,Orders!$A$1:$G$1,0))</f>
        <v>Punjab</v>
      </c>
      <c r="K729" s="3" t="str">
        <f>INDEX(Orders!$A$1:$G$501,MATCH($A729,Orders!$A$1:$A$501,0),MATCH(K$1,Orders!$A$1:$G$1,0))</f>
        <v>Chandigarh</v>
      </c>
      <c r="L729" s="1" t="str">
        <f t="shared" si="11"/>
        <v>Oct</v>
      </c>
      <c r="M729" s="8">
        <f>IF(Sales[[#This Row],[Profit]]&gt;0,Sales[[#This Row],[Profit]],0)</f>
        <v>42</v>
      </c>
      <c r="N729" s="8">
        <f>IF(Sales[[#This Row],[Profit]]&lt;0,Sales[[#This Row],[Profit]],0)</f>
        <v>0</v>
      </c>
    </row>
    <row r="730" spans="1:14" x14ac:dyDescent="0.3">
      <c r="A730" t="s">
        <v>387</v>
      </c>
      <c r="B730" s="6">
        <v>117</v>
      </c>
      <c r="C730" s="6">
        <v>14</v>
      </c>
      <c r="D730">
        <v>3</v>
      </c>
      <c r="E730" t="s">
        <v>23</v>
      </c>
      <c r="F730" t="s">
        <v>142</v>
      </c>
      <c r="G730" t="s">
        <v>28</v>
      </c>
      <c r="H730" s="3">
        <f>INDEX(Orders!$A$1:$G$501,MATCH($A730,Orders!$A$1:$A$501,0),MATCH(H$1,Orders!$A$1:$G$1,0))</f>
        <v>43216</v>
      </c>
      <c r="I730" s="3" t="str">
        <f>INDEX(Orders!$A$1:$G$501,MATCH($A730,Orders!$A$1:$A$501,0),MATCH(I$1,Orders!$A$1:$G$1,0))</f>
        <v>Ashmi</v>
      </c>
      <c r="J730" s="3" t="str">
        <f>INDEX(Orders!$A$1:$G$501,MATCH($A730,Orders!$A$1:$A$501,0),MATCH(J$1,Orders!$A$1:$G$1,0))</f>
        <v>Madhya Pradesh</v>
      </c>
      <c r="K730" s="3" t="str">
        <f>INDEX(Orders!$A$1:$G$501,MATCH($A730,Orders!$A$1:$A$501,0),MATCH(K$1,Orders!$A$1:$G$1,0))</f>
        <v>Indore</v>
      </c>
      <c r="L730" s="1" t="str">
        <f t="shared" si="11"/>
        <v>Apr</v>
      </c>
      <c r="M730" s="8">
        <f>IF(Sales[[#This Row],[Profit]]&gt;0,Sales[[#This Row],[Profit]],0)</f>
        <v>14</v>
      </c>
      <c r="N730" s="8">
        <f>IF(Sales[[#This Row],[Profit]]&lt;0,Sales[[#This Row],[Profit]],0)</f>
        <v>0</v>
      </c>
    </row>
    <row r="731" spans="1:14" x14ac:dyDescent="0.3">
      <c r="A731" t="s">
        <v>80</v>
      </c>
      <c r="B731" s="6">
        <v>21</v>
      </c>
      <c r="C731" s="6">
        <v>-10</v>
      </c>
      <c r="D731">
        <v>4</v>
      </c>
      <c r="E731" t="s">
        <v>23</v>
      </c>
      <c r="F731" t="s">
        <v>63</v>
      </c>
      <c r="G731" t="s">
        <v>10</v>
      </c>
      <c r="H731" s="3">
        <f>INDEX(Orders!$A$1:$G$501,MATCH($A731,Orders!$A$1:$A$501,0),MATCH(H$1,Orders!$A$1:$G$1,0))</f>
        <v>43110</v>
      </c>
      <c r="I731" s="3" t="str">
        <f>INDEX(Orders!$A$1:$G$501,MATCH($A731,Orders!$A$1:$A$501,0),MATCH(I$1,Orders!$A$1:$G$1,0))</f>
        <v>Aryan</v>
      </c>
      <c r="J731" s="3" t="str">
        <f>INDEX(Orders!$A$1:$G$501,MATCH($A731,Orders!$A$1:$A$501,0),MATCH(J$1,Orders!$A$1:$G$1,0))</f>
        <v>Madhya Pradesh</v>
      </c>
      <c r="K731" s="3" t="str">
        <f>INDEX(Orders!$A$1:$G$501,MATCH($A731,Orders!$A$1:$A$501,0),MATCH(K$1,Orders!$A$1:$G$1,0))</f>
        <v>Bhopal</v>
      </c>
      <c r="L731" s="1" t="str">
        <f t="shared" si="11"/>
        <v>Jan</v>
      </c>
      <c r="M731" s="8">
        <f>IF(Sales[[#This Row],[Profit]]&gt;0,Sales[[#This Row],[Profit]],0)</f>
        <v>0</v>
      </c>
      <c r="N731" s="8">
        <f>IF(Sales[[#This Row],[Profit]]&lt;0,Sales[[#This Row],[Profit]],0)</f>
        <v>-10</v>
      </c>
    </row>
    <row r="732" spans="1:14" x14ac:dyDescent="0.3">
      <c r="A732" t="s">
        <v>388</v>
      </c>
      <c r="B732" s="6">
        <v>33</v>
      </c>
      <c r="C732" s="6">
        <v>-10</v>
      </c>
      <c r="D732">
        <v>6</v>
      </c>
      <c r="E732" t="s">
        <v>23</v>
      </c>
      <c r="F732" t="s">
        <v>63</v>
      </c>
      <c r="G732" t="s">
        <v>28</v>
      </c>
      <c r="H732" s="3">
        <f>INDEX(Orders!$A$1:$G$501,MATCH($A732,Orders!$A$1:$A$501,0),MATCH(H$1,Orders!$A$1:$G$1,0))</f>
        <v>43358</v>
      </c>
      <c r="I732" s="3" t="str">
        <f>INDEX(Orders!$A$1:$G$501,MATCH($A732,Orders!$A$1:$A$501,0),MATCH(I$1,Orders!$A$1:$G$1,0))</f>
        <v>Shivangi</v>
      </c>
      <c r="J732" s="3" t="str">
        <f>INDEX(Orders!$A$1:$G$501,MATCH($A732,Orders!$A$1:$A$501,0),MATCH(J$1,Orders!$A$1:$G$1,0))</f>
        <v>Madhya Pradesh</v>
      </c>
      <c r="K732" s="3" t="str">
        <f>INDEX(Orders!$A$1:$G$501,MATCH($A732,Orders!$A$1:$A$501,0),MATCH(K$1,Orders!$A$1:$G$1,0))</f>
        <v>Indore</v>
      </c>
      <c r="L732" s="1" t="str">
        <f t="shared" si="11"/>
        <v>Sep</v>
      </c>
      <c r="M732" s="8">
        <f>IF(Sales[[#This Row],[Profit]]&gt;0,Sales[[#This Row],[Profit]],0)</f>
        <v>0</v>
      </c>
      <c r="N732" s="8">
        <f>IF(Sales[[#This Row],[Profit]]&lt;0,Sales[[#This Row],[Profit]],0)</f>
        <v>-10</v>
      </c>
    </row>
    <row r="733" spans="1:14" x14ac:dyDescent="0.3">
      <c r="A733" t="s">
        <v>99</v>
      </c>
      <c r="B733" s="6">
        <v>114</v>
      </c>
      <c r="C733" s="6">
        <v>8</v>
      </c>
      <c r="D733">
        <v>3</v>
      </c>
      <c r="E733" t="s">
        <v>8</v>
      </c>
      <c r="F733" t="s">
        <v>73</v>
      </c>
      <c r="G733" t="s">
        <v>82</v>
      </c>
      <c r="H733" s="3">
        <f>INDEX(Orders!$A$1:$G$501,MATCH($A733,Orders!$A$1:$A$501,0),MATCH(H$1,Orders!$A$1:$G$1,0))</f>
        <v>43273</v>
      </c>
      <c r="I733" s="3" t="str">
        <f>INDEX(Orders!$A$1:$G$501,MATCH($A733,Orders!$A$1:$A$501,0),MATCH(I$1,Orders!$A$1:$G$1,0))</f>
        <v>Vijay</v>
      </c>
      <c r="J733" s="3" t="str">
        <f>INDEX(Orders!$A$1:$G$501,MATCH($A733,Orders!$A$1:$A$501,0),MATCH(J$1,Orders!$A$1:$G$1,0))</f>
        <v>Jammu and Kashmir</v>
      </c>
      <c r="K733" s="3" t="str">
        <f>INDEX(Orders!$A$1:$G$501,MATCH($A733,Orders!$A$1:$A$501,0),MATCH(K$1,Orders!$A$1:$G$1,0))</f>
        <v>Kashmir</v>
      </c>
      <c r="L733" s="1" t="str">
        <f t="shared" si="11"/>
        <v>Jun</v>
      </c>
      <c r="M733" s="8">
        <f>IF(Sales[[#This Row],[Profit]]&gt;0,Sales[[#This Row],[Profit]],0)</f>
        <v>8</v>
      </c>
      <c r="N733" s="8">
        <f>IF(Sales[[#This Row],[Profit]]&lt;0,Sales[[#This Row],[Profit]],0)</f>
        <v>0</v>
      </c>
    </row>
    <row r="734" spans="1:14" x14ac:dyDescent="0.3">
      <c r="A734" t="s">
        <v>204</v>
      </c>
      <c r="B734" s="6">
        <v>115</v>
      </c>
      <c r="C734" s="6">
        <v>0</v>
      </c>
      <c r="D734">
        <v>1</v>
      </c>
      <c r="E734" t="s">
        <v>8</v>
      </c>
      <c r="F734" t="s">
        <v>73</v>
      </c>
      <c r="G734" t="s">
        <v>82</v>
      </c>
      <c r="H734" s="3">
        <f>INDEX(Orders!$A$1:$G$501,MATCH($A734,Orders!$A$1:$A$501,0),MATCH(H$1,Orders!$A$1:$G$1,0))</f>
        <v>43151</v>
      </c>
      <c r="I734" s="3" t="str">
        <f>INDEX(Orders!$A$1:$G$501,MATCH($A734,Orders!$A$1:$A$501,0),MATCH(I$1,Orders!$A$1:$G$1,0))</f>
        <v>Manju</v>
      </c>
      <c r="J734" s="3" t="str">
        <f>INDEX(Orders!$A$1:$G$501,MATCH($A734,Orders!$A$1:$A$501,0),MATCH(J$1,Orders!$A$1:$G$1,0))</f>
        <v>Andhra Pradesh</v>
      </c>
      <c r="K734" s="3" t="str">
        <f>INDEX(Orders!$A$1:$G$501,MATCH($A734,Orders!$A$1:$A$501,0),MATCH(K$1,Orders!$A$1:$G$1,0))</f>
        <v>Hyderabad</v>
      </c>
      <c r="L734" s="1" t="str">
        <f t="shared" si="11"/>
        <v>Feb</v>
      </c>
      <c r="M734" s="8">
        <f>IF(Sales[[#This Row],[Profit]]&gt;0,Sales[[#This Row],[Profit]],0)</f>
        <v>0</v>
      </c>
      <c r="N734" s="8">
        <f>IF(Sales[[#This Row],[Profit]]&lt;0,Sales[[#This Row],[Profit]],0)</f>
        <v>0</v>
      </c>
    </row>
    <row r="735" spans="1:14" x14ac:dyDescent="0.3">
      <c r="A735" t="s">
        <v>31</v>
      </c>
      <c r="B735" s="6">
        <v>90</v>
      </c>
      <c r="C735" s="6">
        <v>29</v>
      </c>
      <c r="D735">
        <v>5</v>
      </c>
      <c r="E735" t="s">
        <v>23</v>
      </c>
      <c r="F735" t="s">
        <v>81</v>
      </c>
      <c r="G735" t="s">
        <v>10</v>
      </c>
      <c r="H735" s="3">
        <f>INDEX(Orders!$A$1:$G$501,MATCH($A735,Orders!$A$1:$A$501,0),MATCH(H$1,Orders!$A$1:$G$1,0))</f>
        <v>43262</v>
      </c>
      <c r="I735" s="3" t="str">
        <f>INDEX(Orders!$A$1:$G$501,MATCH($A735,Orders!$A$1:$A$501,0),MATCH(I$1,Orders!$A$1:$G$1,0))</f>
        <v>Kushal</v>
      </c>
      <c r="J735" s="3" t="str">
        <f>INDEX(Orders!$A$1:$G$501,MATCH($A735,Orders!$A$1:$A$501,0),MATCH(J$1,Orders!$A$1:$G$1,0))</f>
        <v>Nagaland</v>
      </c>
      <c r="K735" s="3" t="str">
        <f>INDEX(Orders!$A$1:$G$501,MATCH($A735,Orders!$A$1:$A$501,0),MATCH(K$1,Orders!$A$1:$G$1,0))</f>
        <v>Kohima</v>
      </c>
      <c r="L735" s="1" t="str">
        <f t="shared" si="11"/>
        <v>Jun</v>
      </c>
      <c r="M735" s="8">
        <f>IF(Sales[[#This Row],[Profit]]&gt;0,Sales[[#This Row],[Profit]],0)</f>
        <v>29</v>
      </c>
      <c r="N735" s="8">
        <f>IF(Sales[[#This Row],[Profit]]&lt;0,Sales[[#This Row],[Profit]],0)</f>
        <v>0</v>
      </c>
    </row>
    <row r="736" spans="1:14" x14ac:dyDescent="0.3">
      <c r="A736" t="s">
        <v>389</v>
      </c>
      <c r="B736" s="6">
        <v>61</v>
      </c>
      <c r="C736" s="6">
        <v>1</v>
      </c>
      <c r="D736">
        <v>2</v>
      </c>
      <c r="E736" t="s">
        <v>12</v>
      </c>
      <c r="F736" t="s">
        <v>131</v>
      </c>
      <c r="G736" t="s">
        <v>10</v>
      </c>
      <c r="H736" s="3">
        <f>INDEX(Orders!$A$1:$G$501,MATCH($A736,Orders!$A$1:$A$501,0),MATCH(H$1,Orders!$A$1:$G$1,0))</f>
        <v>43221</v>
      </c>
      <c r="I736" s="3" t="str">
        <f>INDEX(Orders!$A$1:$G$501,MATCH($A736,Orders!$A$1:$A$501,0),MATCH(I$1,Orders!$A$1:$G$1,0))</f>
        <v>Shikhar</v>
      </c>
      <c r="J736" s="3" t="str">
        <f>INDEX(Orders!$A$1:$G$501,MATCH($A736,Orders!$A$1:$A$501,0),MATCH(J$1,Orders!$A$1:$G$1,0))</f>
        <v>Himachal Pradesh</v>
      </c>
      <c r="K736" s="3" t="str">
        <f>INDEX(Orders!$A$1:$G$501,MATCH($A736,Orders!$A$1:$A$501,0),MATCH(K$1,Orders!$A$1:$G$1,0))</f>
        <v>Simla</v>
      </c>
      <c r="L736" s="1" t="str">
        <f t="shared" si="11"/>
        <v>May</v>
      </c>
      <c r="M736" s="8">
        <f>IF(Sales[[#This Row],[Profit]]&gt;0,Sales[[#This Row],[Profit]],0)</f>
        <v>1</v>
      </c>
      <c r="N736" s="8">
        <f>IF(Sales[[#This Row],[Profit]]&lt;0,Sales[[#This Row],[Profit]],0)</f>
        <v>0</v>
      </c>
    </row>
    <row r="737" spans="1:14" x14ac:dyDescent="0.3">
      <c r="A737" t="s">
        <v>390</v>
      </c>
      <c r="B737" s="6">
        <v>119</v>
      </c>
      <c r="C737" s="6">
        <v>1</v>
      </c>
      <c r="D737">
        <v>1</v>
      </c>
      <c r="E737" t="s">
        <v>12</v>
      </c>
      <c r="F737" t="s">
        <v>13</v>
      </c>
      <c r="G737" t="s">
        <v>10</v>
      </c>
      <c r="H737" s="3">
        <f>INDEX(Orders!$A$1:$G$501,MATCH($A737,Orders!$A$1:$A$501,0),MATCH(H$1,Orders!$A$1:$G$1,0))</f>
        <v>43389</v>
      </c>
      <c r="I737" s="3" t="str">
        <f>INDEX(Orders!$A$1:$G$501,MATCH($A737,Orders!$A$1:$A$501,0),MATCH(I$1,Orders!$A$1:$G$1,0))</f>
        <v>Dheeraj</v>
      </c>
      <c r="J737" s="3" t="str">
        <f>INDEX(Orders!$A$1:$G$501,MATCH($A737,Orders!$A$1:$A$501,0),MATCH(J$1,Orders!$A$1:$G$1,0))</f>
        <v>Rajasthan</v>
      </c>
      <c r="K737" s="3" t="str">
        <f>INDEX(Orders!$A$1:$G$501,MATCH($A737,Orders!$A$1:$A$501,0),MATCH(K$1,Orders!$A$1:$G$1,0))</f>
        <v>Jaipur</v>
      </c>
      <c r="L737" s="1" t="str">
        <f t="shared" si="11"/>
        <v>Oct</v>
      </c>
      <c r="M737" s="8">
        <f>IF(Sales[[#This Row],[Profit]]&gt;0,Sales[[#This Row],[Profit]],0)</f>
        <v>1</v>
      </c>
      <c r="N737" s="8">
        <f>IF(Sales[[#This Row],[Profit]]&lt;0,Sales[[#This Row],[Profit]],0)</f>
        <v>0</v>
      </c>
    </row>
    <row r="738" spans="1:14" x14ac:dyDescent="0.3">
      <c r="A738" t="s">
        <v>111</v>
      </c>
      <c r="B738" s="6">
        <v>117</v>
      </c>
      <c r="C738" s="6">
        <v>36</v>
      </c>
      <c r="D738">
        <v>2</v>
      </c>
      <c r="E738" t="s">
        <v>23</v>
      </c>
      <c r="F738" t="s">
        <v>24</v>
      </c>
      <c r="G738" t="s">
        <v>82</v>
      </c>
      <c r="H738" s="3">
        <f>INDEX(Orders!$A$1:$G$501,MATCH($A738,Orders!$A$1:$A$501,0),MATCH(H$1,Orders!$A$1:$G$1,0))</f>
        <v>43231</v>
      </c>
      <c r="I738" s="3" t="str">
        <f>INDEX(Orders!$A$1:$G$501,MATCH($A738,Orders!$A$1:$A$501,0),MATCH(I$1,Orders!$A$1:$G$1,0))</f>
        <v>Abhishek</v>
      </c>
      <c r="J738" s="3" t="str">
        <f>INDEX(Orders!$A$1:$G$501,MATCH($A738,Orders!$A$1:$A$501,0),MATCH(J$1,Orders!$A$1:$G$1,0))</f>
        <v>Goa</v>
      </c>
      <c r="K738" s="3" t="str">
        <f>INDEX(Orders!$A$1:$G$501,MATCH($A738,Orders!$A$1:$A$501,0),MATCH(K$1,Orders!$A$1:$G$1,0))</f>
        <v>Goa</v>
      </c>
      <c r="L738" s="1" t="str">
        <f t="shared" si="11"/>
        <v>May</v>
      </c>
      <c r="M738" s="8">
        <f>IF(Sales[[#This Row],[Profit]]&gt;0,Sales[[#This Row],[Profit]],0)</f>
        <v>36</v>
      </c>
      <c r="N738" s="8">
        <f>IF(Sales[[#This Row],[Profit]]&lt;0,Sales[[#This Row],[Profit]],0)</f>
        <v>0</v>
      </c>
    </row>
    <row r="739" spans="1:14" x14ac:dyDescent="0.3">
      <c r="A739" t="s">
        <v>391</v>
      </c>
      <c r="B739" s="6">
        <v>148</v>
      </c>
      <c r="C739" s="6">
        <v>54</v>
      </c>
      <c r="D739">
        <v>2</v>
      </c>
      <c r="E739" t="s">
        <v>12</v>
      </c>
      <c r="F739" t="s">
        <v>13</v>
      </c>
      <c r="G739" t="s">
        <v>28</v>
      </c>
      <c r="H739" s="3">
        <f>INDEX(Orders!$A$1:$G$501,MATCH($A739,Orders!$A$1:$A$501,0),MATCH(H$1,Orders!$A$1:$G$1,0))</f>
        <v>43462</v>
      </c>
      <c r="I739" s="3" t="str">
        <f>INDEX(Orders!$A$1:$G$501,MATCH($A739,Orders!$A$1:$A$501,0),MATCH(I$1,Orders!$A$1:$G$1,0))</f>
        <v>Prajakta</v>
      </c>
      <c r="J739" s="3" t="str">
        <f>INDEX(Orders!$A$1:$G$501,MATCH($A739,Orders!$A$1:$A$501,0),MATCH(J$1,Orders!$A$1:$G$1,0))</f>
        <v>Karnataka</v>
      </c>
      <c r="K739" s="3" t="str">
        <f>INDEX(Orders!$A$1:$G$501,MATCH($A739,Orders!$A$1:$A$501,0),MATCH(K$1,Orders!$A$1:$G$1,0))</f>
        <v>Bangalore</v>
      </c>
      <c r="L739" s="1" t="str">
        <f t="shared" si="11"/>
        <v>Dec</v>
      </c>
      <c r="M739" s="8">
        <f>IF(Sales[[#This Row],[Profit]]&gt;0,Sales[[#This Row],[Profit]],0)</f>
        <v>54</v>
      </c>
      <c r="N739" s="8">
        <f>IF(Sales[[#This Row],[Profit]]&lt;0,Sales[[#This Row],[Profit]],0)</f>
        <v>0</v>
      </c>
    </row>
    <row r="740" spans="1:14" x14ac:dyDescent="0.3">
      <c r="A740" t="s">
        <v>190</v>
      </c>
      <c r="B740" s="6">
        <v>249</v>
      </c>
      <c r="C740" s="6">
        <v>-5</v>
      </c>
      <c r="D740">
        <v>4</v>
      </c>
      <c r="E740" t="s">
        <v>23</v>
      </c>
      <c r="F740" t="s">
        <v>26</v>
      </c>
      <c r="G740" t="s">
        <v>10</v>
      </c>
      <c r="H740" s="3">
        <f>INDEX(Orders!$A$1:$G$501,MATCH($A740,Orders!$A$1:$A$501,0),MATCH(H$1,Orders!$A$1:$G$1,0))</f>
        <v>43347</v>
      </c>
      <c r="I740" s="3" t="str">
        <f>INDEX(Orders!$A$1:$G$501,MATCH($A740,Orders!$A$1:$A$501,0),MATCH(I$1,Orders!$A$1:$G$1,0))</f>
        <v>Jitesh</v>
      </c>
      <c r="J740" s="3" t="str">
        <f>INDEX(Orders!$A$1:$G$501,MATCH($A740,Orders!$A$1:$A$501,0),MATCH(J$1,Orders!$A$1:$G$1,0))</f>
        <v>Uttar Pradesh</v>
      </c>
      <c r="K740" s="3" t="str">
        <f>INDEX(Orders!$A$1:$G$501,MATCH($A740,Orders!$A$1:$A$501,0),MATCH(K$1,Orders!$A$1:$G$1,0))</f>
        <v>Lucknow</v>
      </c>
      <c r="L740" s="1" t="str">
        <f t="shared" si="11"/>
        <v>Sep</v>
      </c>
      <c r="M740" s="8">
        <f>IF(Sales[[#This Row],[Profit]]&gt;0,Sales[[#This Row],[Profit]],0)</f>
        <v>0</v>
      </c>
      <c r="N740" s="8">
        <f>IF(Sales[[#This Row],[Profit]]&lt;0,Sales[[#This Row],[Profit]],0)</f>
        <v>-5</v>
      </c>
    </row>
    <row r="741" spans="1:14" x14ac:dyDescent="0.3">
      <c r="A741" t="s">
        <v>115</v>
      </c>
      <c r="B741" s="6">
        <v>147</v>
      </c>
      <c r="C741" s="6">
        <v>73</v>
      </c>
      <c r="D741">
        <v>3</v>
      </c>
      <c r="E741" t="s">
        <v>23</v>
      </c>
      <c r="F741" t="s">
        <v>57</v>
      </c>
      <c r="G741" t="s">
        <v>28</v>
      </c>
      <c r="H741" s="3">
        <f>INDEX(Orders!$A$1:$G$501,MATCH($A741,Orders!$A$1:$A$501,0),MATCH(H$1,Orders!$A$1:$G$1,0))</f>
        <v>43293</v>
      </c>
      <c r="I741" s="3" t="str">
        <f>INDEX(Orders!$A$1:$G$501,MATCH($A741,Orders!$A$1:$A$501,0),MATCH(I$1,Orders!$A$1:$G$1,0))</f>
        <v>Abhishek</v>
      </c>
      <c r="J741" s="3" t="str">
        <f>INDEX(Orders!$A$1:$G$501,MATCH($A741,Orders!$A$1:$A$501,0),MATCH(J$1,Orders!$A$1:$G$1,0))</f>
        <v>Rajasthan</v>
      </c>
      <c r="K741" s="3" t="str">
        <f>INDEX(Orders!$A$1:$G$501,MATCH($A741,Orders!$A$1:$A$501,0),MATCH(K$1,Orders!$A$1:$G$1,0))</f>
        <v>Udaipur</v>
      </c>
      <c r="L741" s="1" t="str">
        <f t="shared" si="11"/>
        <v>Jul</v>
      </c>
      <c r="M741" s="8">
        <f>IF(Sales[[#This Row],[Profit]]&gt;0,Sales[[#This Row],[Profit]],0)</f>
        <v>73</v>
      </c>
      <c r="N741" s="8">
        <f>IF(Sales[[#This Row],[Profit]]&lt;0,Sales[[#This Row],[Profit]],0)</f>
        <v>0</v>
      </c>
    </row>
    <row r="742" spans="1:14" x14ac:dyDescent="0.3">
      <c r="A742" t="s">
        <v>392</v>
      </c>
      <c r="B742" s="6">
        <v>118</v>
      </c>
      <c r="C742" s="6">
        <v>35</v>
      </c>
      <c r="D742">
        <v>7</v>
      </c>
      <c r="E742" t="s">
        <v>23</v>
      </c>
      <c r="F742" t="s">
        <v>81</v>
      </c>
      <c r="G742" t="s">
        <v>14</v>
      </c>
      <c r="H742" s="3">
        <f>INDEX(Orders!$A$1:$G$501,MATCH($A742,Orders!$A$1:$A$501,0),MATCH(H$1,Orders!$A$1:$G$1,0))</f>
        <v>43383</v>
      </c>
      <c r="I742" s="3" t="str">
        <f>INDEX(Orders!$A$1:$G$501,MATCH($A742,Orders!$A$1:$A$501,0),MATCH(I$1,Orders!$A$1:$G$1,0))</f>
        <v>Swapnil</v>
      </c>
      <c r="J742" s="3" t="str">
        <f>INDEX(Orders!$A$1:$G$501,MATCH($A742,Orders!$A$1:$A$501,0),MATCH(J$1,Orders!$A$1:$G$1,0))</f>
        <v>Madhya Pradesh</v>
      </c>
      <c r="K742" s="3" t="str">
        <f>INDEX(Orders!$A$1:$G$501,MATCH($A742,Orders!$A$1:$A$501,0),MATCH(K$1,Orders!$A$1:$G$1,0))</f>
        <v>Indore</v>
      </c>
      <c r="L742" s="1" t="str">
        <f t="shared" si="11"/>
        <v>Oct</v>
      </c>
      <c r="M742" s="8">
        <f>IF(Sales[[#This Row],[Profit]]&gt;0,Sales[[#This Row],[Profit]],0)</f>
        <v>35</v>
      </c>
      <c r="N742" s="8">
        <f>IF(Sales[[#This Row],[Profit]]&lt;0,Sales[[#This Row],[Profit]],0)</f>
        <v>0</v>
      </c>
    </row>
    <row r="743" spans="1:14" x14ac:dyDescent="0.3">
      <c r="A743" t="s">
        <v>194</v>
      </c>
      <c r="B743" s="6">
        <v>119</v>
      </c>
      <c r="C743" s="6">
        <v>56</v>
      </c>
      <c r="D743">
        <v>7</v>
      </c>
      <c r="E743" t="s">
        <v>23</v>
      </c>
      <c r="F743" t="s">
        <v>26</v>
      </c>
      <c r="G743" t="s">
        <v>14</v>
      </c>
      <c r="H743" s="3">
        <f>INDEX(Orders!$A$1:$G$501,MATCH($A743,Orders!$A$1:$A$501,0),MATCH(H$1,Orders!$A$1:$G$1,0))</f>
        <v>43185</v>
      </c>
      <c r="I743" s="3" t="str">
        <f>INDEX(Orders!$A$1:$G$501,MATCH($A743,Orders!$A$1:$A$501,0),MATCH(I$1,Orders!$A$1:$G$1,0))</f>
        <v>Vandana</v>
      </c>
      <c r="J743" s="3" t="str">
        <f>INDEX(Orders!$A$1:$G$501,MATCH($A743,Orders!$A$1:$A$501,0),MATCH(J$1,Orders!$A$1:$G$1,0))</f>
        <v>Himachal Pradesh</v>
      </c>
      <c r="K743" s="3" t="str">
        <f>INDEX(Orders!$A$1:$G$501,MATCH($A743,Orders!$A$1:$A$501,0),MATCH(K$1,Orders!$A$1:$G$1,0))</f>
        <v>Simla</v>
      </c>
      <c r="L743" s="1" t="str">
        <f t="shared" si="11"/>
        <v>Mar</v>
      </c>
      <c r="M743" s="8">
        <f>IF(Sales[[#This Row],[Profit]]&gt;0,Sales[[#This Row],[Profit]],0)</f>
        <v>56</v>
      </c>
      <c r="N743" s="8">
        <f>IF(Sales[[#This Row],[Profit]]&lt;0,Sales[[#This Row],[Profit]],0)</f>
        <v>0</v>
      </c>
    </row>
    <row r="744" spans="1:14" x14ac:dyDescent="0.3">
      <c r="A744" t="s">
        <v>378</v>
      </c>
      <c r="B744" s="6">
        <v>90</v>
      </c>
      <c r="C744" s="6">
        <v>27</v>
      </c>
      <c r="D744">
        <v>2</v>
      </c>
      <c r="E744" t="s">
        <v>23</v>
      </c>
      <c r="F744" t="s">
        <v>81</v>
      </c>
      <c r="G744" t="s">
        <v>10</v>
      </c>
      <c r="H744" s="3">
        <f>INDEX(Orders!$A$1:$G$501,MATCH($A744,Orders!$A$1:$A$501,0),MATCH(H$1,Orders!$A$1:$G$1,0))</f>
        <v>43385</v>
      </c>
      <c r="I744" s="3" t="str">
        <f>INDEX(Orders!$A$1:$G$501,MATCH($A744,Orders!$A$1:$A$501,0),MATCH(I$1,Orders!$A$1:$G$1,0))</f>
        <v>Suraj</v>
      </c>
      <c r="J744" s="3" t="str">
        <f>INDEX(Orders!$A$1:$G$501,MATCH($A744,Orders!$A$1:$A$501,0),MATCH(J$1,Orders!$A$1:$G$1,0))</f>
        <v>Gujarat</v>
      </c>
      <c r="K744" s="3" t="str">
        <f>INDEX(Orders!$A$1:$G$501,MATCH($A744,Orders!$A$1:$A$501,0),MATCH(K$1,Orders!$A$1:$G$1,0))</f>
        <v>Surat</v>
      </c>
      <c r="L744" s="1" t="str">
        <f t="shared" si="11"/>
        <v>Oct</v>
      </c>
      <c r="M744" s="8">
        <f>IF(Sales[[#This Row],[Profit]]&gt;0,Sales[[#This Row],[Profit]],0)</f>
        <v>27</v>
      </c>
      <c r="N744" s="8">
        <f>IF(Sales[[#This Row],[Profit]]&lt;0,Sales[[#This Row],[Profit]],0)</f>
        <v>0</v>
      </c>
    </row>
    <row r="745" spans="1:14" x14ac:dyDescent="0.3">
      <c r="A745" t="s">
        <v>263</v>
      </c>
      <c r="B745" s="6">
        <v>32</v>
      </c>
      <c r="C745" s="6">
        <v>1</v>
      </c>
      <c r="D745">
        <v>2</v>
      </c>
      <c r="E745" t="s">
        <v>23</v>
      </c>
      <c r="F745" t="s">
        <v>57</v>
      </c>
      <c r="G745" t="s">
        <v>10</v>
      </c>
      <c r="H745" s="3">
        <f>INDEX(Orders!$A$1:$G$501,MATCH($A745,Orders!$A$1:$A$501,0),MATCH(H$1,Orders!$A$1:$G$1,0))</f>
        <v>43150</v>
      </c>
      <c r="I745" s="3" t="str">
        <f>INDEX(Orders!$A$1:$G$501,MATCH($A745,Orders!$A$1:$A$501,0),MATCH(I$1,Orders!$A$1:$G$1,0))</f>
        <v>Bhavna</v>
      </c>
      <c r="J745" s="3" t="str">
        <f>INDEX(Orders!$A$1:$G$501,MATCH($A745,Orders!$A$1:$A$501,0),MATCH(J$1,Orders!$A$1:$G$1,0))</f>
        <v>Sikkim</v>
      </c>
      <c r="K745" s="3" t="str">
        <f>INDEX(Orders!$A$1:$G$501,MATCH($A745,Orders!$A$1:$A$501,0),MATCH(K$1,Orders!$A$1:$G$1,0))</f>
        <v>Gangtok</v>
      </c>
      <c r="L745" s="1" t="str">
        <f t="shared" si="11"/>
        <v>Feb</v>
      </c>
      <c r="M745" s="8">
        <f>IF(Sales[[#This Row],[Profit]]&gt;0,Sales[[#This Row],[Profit]],0)</f>
        <v>1</v>
      </c>
      <c r="N745" s="8">
        <f>IF(Sales[[#This Row],[Profit]]&lt;0,Sales[[#This Row],[Profit]],0)</f>
        <v>0</v>
      </c>
    </row>
    <row r="746" spans="1:14" x14ac:dyDescent="0.3">
      <c r="A746" t="s">
        <v>393</v>
      </c>
      <c r="B746" s="6">
        <v>89</v>
      </c>
      <c r="C746" s="6">
        <v>-89</v>
      </c>
      <c r="D746">
        <v>2</v>
      </c>
      <c r="E746" t="s">
        <v>12</v>
      </c>
      <c r="F746" t="s">
        <v>131</v>
      </c>
      <c r="G746" t="s">
        <v>10</v>
      </c>
      <c r="H746" s="3">
        <f>INDEX(Orders!$A$1:$G$501,MATCH($A746,Orders!$A$1:$A$501,0),MATCH(H$1,Orders!$A$1:$G$1,0))</f>
        <v>43214</v>
      </c>
      <c r="I746" s="3" t="str">
        <f>INDEX(Orders!$A$1:$G$501,MATCH($A746,Orders!$A$1:$A$501,0),MATCH(I$1,Orders!$A$1:$G$1,0))</f>
        <v>Ritu</v>
      </c>
      <c r="J746" s="3" t="str">
        <f>INDEX(Orders!$A$1:$G$501,MATCH($A746,Orders!$A$1:$A$501,0),MATCH(J$1,Orders!$A$1:$G$1,0))</f>
        <v>Haryana</v>
      </c>
      <c r="K746" s="3" t="str">
        <f>INDEX(Orders!$A$1:$G$501,MATCH($A746,Orders!$A$1:$A$501,0),MATCH(K$1,Orders!$A$1:$G$1,0))</f>
        <v>Chandigarh</v>
      </c>
      <c r="L746" s="1" t="str">
        <f t="shared" si="11"/>
        <v>Apr</v>
      </c>
      <c r="M746" s="8">
        <f>IF(Sales[[#This Row],[Profit]]&gt;0,Sales[[#This Row],[Profit]],0)</f>
        <v>0</v>
      </c>
      <c r="N746" s="8">
        <f>IF(Sales[[#This Row],[Profit]]&lt;0,Sales[[#This Row],[Profit]],0)</f>
        <v>-89</v>
      </c>
    </row>
    <row r="747" spans="1:14" x14ac:dyDescent="0.3">
      <c r="A747" t="s">
        <v>328</v>
      </c>
      <c r="B747" s="6">
        <v>146</v>
      </c>
      <c r="C747" s="6">
        <v>66</v>
      </c>
      <c r="D747">
        <v>1</v>
      </c>
      <c r="E747" t="s">
        <v>8</v>
      </c>
      <c r="F747" t="s">
        <v>21</v>
      </c>
      <c r="G747" t="s">
        <v>28</v>
      </c>
      <c r="H747" s="3">
        <f>INDEX(Orders!$A$1:$G$501,MATCH($A747,Orders!$A$1:$A$501,0),MATCH(H$1,Orders!$A$1:$G$1,0))</f>
        <v>43114</v>
      </c>
      <c r="I747" s="3" t="str">
        <f>INDEX(Orders!$A$1:$G$501,MATCH($A747,Orders!$A$1:$A$501,0),MATCH(I$1,Orders!$A$1:$G$1,0))</f>
        <v>Trupti</v>
      </c>
      <c r="J747" s="3" t="str">
        <f>INDEX(Orders!$A$1:$G$501,MATCH($A747,Orders!$A$1:$A$501,0),MATCH(J$1,Orders!$A$1:$G$1,0))</f>
        <v>Gujarat</v>
      </c>
      <c r="K747" s="3" t="str">
        <f>INDEX(Orders!$A$1:$G$501,MATCH($A747,Orders!$A$1:$A$501,0),MATCH(K$1,Orders!$A$1:$G$1,0))</f>
        <v>Ahmedabad</v>
      </c>
      <c r="L747" s="1" t="str">
        <f t="shared" si="11"/>
        <v>Jan</v>
      </c>
      <c r="M747" s="8">
        <f>IF(Sales[[#This Row],[Profit]]&gt;0,Sales[[#This Row],[Profit]],0)</f>
        <v>66</v>
      </c>
      <c r="N747" s="8">
        <f>IF(Sales[[#This Row],[Profit]]&lt;0,Sales[[#This Row],[Profit]],0)</f>
        <v>0</v>
      </c>
    </row>
    <row r="748" spans="1:14" x14ac:dyDescent="0.3">
      <c r="A748" t="s">
        <v>394</v>
      </c>
      <c r="B748" s="6">
        <v>89</v>
      </c>
      <c r="C748" s="6">
        <v>-37</v>
      </c>
      <c r="D748">
        <v>4</v>
      </c>
      <c r="E748" t="s">
        <v>23</v>
      </c>
      <c r="F748" t="s">
        <v>142</v>
      </c>
      <c r="G748" t="s">
        <v>10</v>
      </c>
      <c r="H748" s="3">
        <f>INDEX(Orders!$A$1:$G$501,MATCH($A748,Orders!$A$1:$A$501,0),MATCH(H$1,Orders!$A$1:$G$1,0))</f>
        <v>43117</v>
      </c>
      <c r="I748" s="3" t="str">
        <f>INDEX(Orders!$A$1:$G$501,MATCH($A748,Orders!$A$1:$A$501,0),MATCH(I$1,Orders!$A$1:$G$1,0))</f>
        <v>Shreya</v>
      </c>
      <c r="J748" s="3" t="str">
        <f>INDEX(Orders!$A$1:$G$501,MATCH($A748,Orders!$A$1:$A$501,0),MATCH(J$1,Orders!$A$1:$G$1,0))</f>
        <v>Maharashtra</v>
      </c>
      <c r="K748" s="3" t="str">
        <f>INDEX(Orders!$A$1:$G$501,MATCH($A748,Orders!$A$1:$A$501,0),MATCH(K$1,Orders!$A$1:$G$1,0))</f>
        <v>Mumbai</v>
      </c>
      <c r="L748" s="1" t="str">
        <f t="shared" si="11"/>
        <v>Jan</v>
      </c>
      <c r="M748" s="8">
        <f>IF(Sales[[#This Row],[Profit]]&gt;0,Sales[[#This Row],[Profit]],0)</f>
        <v>0</v>
      </c>
      <c r="N748" s="8">
        <f>IF(Sales[[#This Row],[Profit]]&lt;0,Sales[[#This Row],[Profit]],0)</f>
        <v>-37</v>
      </c>
    </row>
    <row r="749" spans="1:14" x14ac:dyDescent="0.3">
      <c r="A749" t="s">
        <v>243</v>
      </c>
      <c r="B749" s="6">
        <v>88</v>
      </c>
      <c r="C749" s="6">
        <v>11</v>
      </c>
      <c r="D749">
        <v>3</v>
      </c>
      <c r="E749" t="s">
        <v>8</v>
      </c>
      <c r="F749" t="s">
        <v>73</v>
      </c>
      <c r="G749" t="s">
        <v>10</v>
      </c>
      <c r="H749" s="3">
        <f>INDEX(Orders!$A$1:$G$501,MATCH($A749,Orders!$A$1:$A$501,0),MATCH(H$1,Orders!$A$1:$G$1,0))</f>
        <v>43187</v>
      </c>
      <c r="I749" s="3" t="str">
        <f>INDEX(Orders!$A$1:$G$501,MATCH($A749,Orders!$A$1:$A$501,0),MATCH(I$1,Orders!$A$1:$G$1,0))</f>
        <v>Atharv</v>
      </c>
      <c r="J749" s="3" t="str">
        <f>INDEX(Orders!$A$1:$G$501,MATCH($A749,Orders!$A$1:$A$501,0),MATCH(J$1,Orders!$A$1:$G$1,0))</f>
        <v>West Bengal</v>
      </c>
      <c r="K749" s="3" t="str">
        <f>INDEX(Orders!$A$1:$G$501,MATCH($A749,Orders!$A$1:$A$501,0),MATCH(K$1,Orders!$A$1:$G$1,0))</f>
        <v>Kolkata</v>
      </c>
      <c r="L749" s="1" t="str">
        <f t="shared" si="11"/>
        <v>Mar</v>
      </c>
      <c r="M749" s="8">
        <f>IF(Sales[[#This Row],[Profit]]&gt;0,Sales[[#This Row],[Profit]],0)</f>
        <v>11</v>
      </c>
      <c r="N749" s="8">
        <f>IF(Sales[[#This Row],[Profit]]&lt;0,Sales[[#This Row],[Profit]],0)</f>
        <v>0</v>
      </c>
    </row>
    <row r="750" spans="1:14" x14ac:dyDescent="0.3">
      <c r="A750" t="s">
        <v>395</v>
      </c>
      <c r="B750" s="6">
        <v>121</v>
      </c>
      <c r="C750" s="6">
        <v>41</v>
      </c>
      <c r="D750">
        <v>4</v>
      </c>
      <c r="E750" t="s">
        <v>23</v>
      </c>
      <c r="F750" t="s">
        <v>57</v>
      </c>
      <c r="G750" t="s">
        <v>14</v>
      </c>
      <c r="H750" s="3">
        <f>INDEX(Orders!$A$1:$G$501,MATCH($A750,Orders!$A$1:$A$501,0),MATCH(H$1,Orders!$A$1:$G$1,0))</f>
        <v>43419</v>
      </c>
      <c r="I750" s="3" t="str">
        <f>INDEX(Orders!$A$1:$G$501,MATCH($A750,Orders!$A$1:$A$501,0),MATCH(I$1,Orders!$A$1:$G$1,0))</f>
        <v>Amol</v>
      </c>
      <c r="J750" s="3" t="str">
        <f>INDEX(Orders!$A$1:$G$501,MATCH($A750,Orders!$A$1:$A$501,0),MATCH(J$1,Orders!$A$1:$G$1,0))</f>
        <v>Bihar</v>
      </c>
      <c r="K750" s="3" t="str">
        <f>INDEX(Orders!$A$1:$G$501,MATCH($A750,Orders!$A$1:$A$501,0),MATCH(K$1,Orders!$A$1:$G$1,0))</f>
        <v>Patna</v>
      </c>
      <c r="L750" s="1" t="str">
        <f t="shared" si="11"/>
        <v>Nov</v>
      </c>
      <c r="M750" s="8">
        <f>IF(Sales[[#This Row],[Profit]]&gt;0,Sales[[#This Row],[Profit]],0)</f>
        <v>41</v>
      </c>
      <c r="N750" s="8">
        <f>IF(Sales[[#This Row],[Profit]]&lt;0,Sales[[#This Row],[Profit]],0)</f>
        <v>0</v>
      </c>
    </row>
    <row r="751" spans="1:14" x14ac:dyDescent="0.3">
      <c r="A751" t="s">
        <v>273</v>
      </c>
      <c r="B751" s="6">
        <v>88</v>
      </c>
      <c r="C751" s="6">
        <v>20</v>
      </c>
      <c r="D751">
        <v>2</v>
      </c>
      <c r="E751" t="s">
        <v>23</v>
      </c>
      <c r="F751" t="s">
        <v>26</v>
      </c>
      <c r="G751" t="s">
        <v>10</v>
      </c>
      <c r="H751" s="3">
        <f>INDEX(Orders!$A$1:$G$501,MATCH($A751,Orders!$A$1:$A$501,0),MATCH(H$1,Orders!$A$1:$G$1,0))</f>
        <v>43376</v>
      </c>
      <c r="I751" s="3" t="str">
        <f>INDEX(Orders!$A$1:$G$501,MATCH($A751,Orders!$A$1:$A$501,0),MATCH(I$1,Orders!$A$1:$G$1,0))</f>
        <v>Mayank</v>
      </c>
      <c r="J751" s="3" t="str">
        <f>INDEX(Orders!$A$1:$G$501,MATCH($A751,Orders!$A$1:$A$501,0),MATCH(J$1,Orders!$A$1:$G$1,0))</f>
        <v>Maharashtra</v>
      </c>
      <c r="K751" s="3" t="str">
        <f>INDEX(Orders!$A$1:$G$501,MATCH($A751,Orders!$A$1:$A$501,0),MATCH(K$1,Orders!$A$1:$G$1,0))</f>
        <v>Mumbai</v>
      </c>
      <c r="L751" s="1" t="str">
        <f t="shared" si="11"/>
        <v>Oct</v>
      </c>
      <c r="M751" s="8">
        <f>IF(Sales[[#This Row],[Profit]]&gt;0,Sales[[#This Row],[Profit]],0)</f>
        <v>20</v>
      </c>
      <c r="N751" s="8">
        <f>IF(Sales[[#This Row],[Profit]]&lt;0,Sales[[#This Row],[Profit]],0)</f>
        <v>0</v>
      </c>
    </row>
    <row r="752" spans="1:14" x14ac:dyDescent="0.3">
      <c r="A752" t="s">
        <v>182</v>
      </c>
      <c r="B752" s="6">
        <v>87</v>
      </c>
      <c r="C752" s="6">
        <v>-83</v>
      </c>
      <c r="D752">
        <v>5</v>
      </c>
      <c r="E752" t="s">
        <v>23</v>
      </c>
      <c r="F752" t="s">
        <v>32</v>
      </c>
      <c r="G752" t="s">
        <v>10</v>
      </c>
      <c r="H752" s="3">
        <f>INDEX(Orders!$A$1:$G$501,MATCH($A752,Orders!$A$1:$A$501,0),MATCH(H$1,Orders!$A$1:$G$1,0))</f>
        <v>43274</v>
      </c>
      <c r="I752" s="3" t="str">
        <f>INDEX(Orders!$A$1:$G$501,MATCH($A752,Orders!$A$1:$A$501,0),MATCH(I$1,Orders!$A$1:$G$1,0))</f>
        <v>Amisha</v>
      </c>
      <c r="J752" s="3" t="str">
        <f>INDEX(Orders!$A$1:$G$501,MATCH($A752,Orders!$A$1:$A$501,0),MATCH(J$1,Orders!$A$1:$G$1,0))</f>
        <v>Tamil Nadu</v>
      </c>
      <c r="K752" s="3" t="str">
        <f>INDEX(Orders!$A$1:$G$501,MATCH($A752,Orders!$A$1:$A$501,0),MATCH(K$1,Orders!$A$1:$G$1,0))</f>
        <v>Chennai</v>
      </c>
      <c r="L752" s="1" t="str">
        <f t="shared" si="11"/>
        <v>Jun</v>
      </c>
      <c r="M752" s="8">
        <f>IF(Sales[[#This Row],[Profit]]&gt;0,Sales[[#This Row],[Profit]],0)</f>
        <v>0</v>
      </c>
      <c r="N752" s="8">
        <f>IF(Sales[[#This Row],[Profit]]&lt;0,Sales[[#This Row],[Profit]],0)</f>
        <v>-83</v>
      </c>
    </row>
    <row r="753" spans="1:14" x14ac:dyDescent="0.3">
      <c r="A753" t="s">
        <v>396</v>
      </c>
      <c r="B753" s="6">
        <v>87</v>
      </c>
      <c r="C753" s="6">
        <v>4</v>
      </c>
      <c r="D753">
        <v>2</v>
      </c>
      <c r="E753" t="s">
        <v>23</v>
      </c>
      <c r="F753" t="s">
        <v>142</v>
      </c>
      <c r="G753" t="s">
        <v>10</v>
      </c>
      <c r="H753" s="3">
        <f>INDEX(Orders!$A$1:$G$501,MATCH($A753,Orders!$A$1:$A$501,0),MATCH(H$1,Orders!$A$1:$G$1,0))</f>
        <v>43255</v>
      </c>
      <c r="I753" s="3" t="str">
        <f>INDEX(Orders!$A$1:$G$501,MATCH($A753,Orders!$A$1:$A$501,0),MATCH(I$1,Orders!$A$1:$G$1,0))</f>
        <v>Hazel</v>
      </c>
      <c r="J753" s="3" t="str">
        <f>INDEX(Orders!$A$1:$G$501,MATCH($A753,Orders!$A$1:$A$501,0),MATCH(J$1,Orders!$A$1:$G$1,0))</f>
        <v>Karnataka</v>
      </c>
      <c r="K753" s="3" t="str">
        <f>INDEX(Orders!$A$1:$G$501,MATCH($A753,Orders!$A$1:$A$501,0),MATCH(K$1,Orders!$A$1:$G$1,0))</f>
        <v>Bangalore</v>
      </c>
      <c r="L753" s="1" t="str">
        <f t="shared" si="11"/>
        <v>Jun</v>
      </c>
      <c r="M753" s="8">
        <f>IF(Sales[[#This Row],[Profit]]&gt;0,Sales[[#This Row],[Profit]],0)</f>
        <v>4</v>
      </c>
      <c r="N753" s="8">
        <f>IF(Sales[[#This Row],[Profit]]&lt;0,Sales[[#This Row],[Profit]],0)</f>
        <v>0</v>
      </c>
    </row>
    <row r="754" spans="1:14" x14ac:dyDescent="0.3">
      <c r="A754" t="s">
        <v>397</v>
      </c>
      <c r="B754" s="6">
        <v>122</v>
      </c>
      <c r="C754" s="6">
        <v>15</v>
      </c>
      <c r="D754">
        <v>3</v>
      </c>
      <c r="E754" t="s">
        <v>8</v>
      </c>
      <c r="F754" t="s">
        <v>73</v>
      </c>
      <c r="G754" t="s">
        <v>14</v>
      </c>
      <c r="H754" s="3">
        <f>INDEX(Orders!$A$1:$G$501,MATCH($A754,Orders!$A$1:$A$501,0),MATCH(H$1,Orders!$A$1:$G$1,0))</f>
        <v>43101</v>
      </c>
      <c r="I754" s="3" t="str">
        <f>INDEX(Orders!$A$1:$G$501,MATCH($A754,Orders!$A$1:$A$501,0),MATCH(I$1,Orders!$A$1:$G$1,0))</f>
        <v>Smriti</v>
      </c>
      <c r="J754" s="3" t="str">
        <f>INDEX(Orders!$A$1:$G$501,MATCH($A754,Orders!$A$1:$A$501,0),MATCH(J$1,Orders!$A$1:$G$1,0))</f>
        <v>Bihar</v>
      </c>
      <c r="K754" s="3" t="str">
        <f>INDEX(Orders!$A$1:$G$501,MATCH($A754,Orders!$A$1:$A$501,0),MATCH(K$1,Orders!$A$1:$G$1,0))</f>
        <v>Patna</v>
      </c>
      <c r="L754" s="1" t="str">
        <f t="shared" si="11"/>
        <v>Jan</v>
      </c>
      <c r="M754" s="8">
        <f>IF(Sales[[#This Row],[Profit]]&gt;0,Sales[[#This Row],[Profit]],0)</f>
        <v>15</v>
      </c>
      <c r="N754" s="8">
        <f>IF(Sales[[#This Row],[Profit]]&lt;0,Sales[[#This Row],[Profit]],0)</f>
        <v>0</v>
      </c>
    </row>
    <row r="755" spans="1:14" x14ac:dyDescent="0.3">
      <c r="A755" t="s">
        <v>398</v>
      </c>
      <c r="B755" s="6">
        <v>87</v>
      </c>
      <c r="C755" s="6">
        <v>10</v>
      </c>
      <c r="D755">
        <v>3</v>
      </c>
      <c r="E755" t="s">
        <v>23</v>
      </c>
      <c r="F755" t="s">
        <v>57</v>
      </c>
      <c r="G755" t="s">
        <v>10</v>
      </c>
      <c r="H755" s="3">
        <f>INDEX(Orders!$A$1:$G$501,MATCH($A755,Orders!$A$1:$A$501,0),MATCH(H$1,Orders!$A$1:$G$1,0))</f>
        <v>43314</v>
      </c>
      <c r="I755" s="3" t="str">
        <f>INDEX(Orders!$A$1:$G$501,MATCH($A755,Orders!$A$1:$A$501,0),MATCH(I$1,Orders!$A$1:$G$1,0))</f>
        <v>Parnavi</v>
      </c>
      <c r="J755" s="3" t="str">
        <f>INDEX(Orders!$A$1:$G$501,MATCH($A755,Orders!$A$1:$A$501,0),MATCH(J$1,Orders!$A$1:$G$1,0))</f>
        <v>West Bengal</v>
      </c>
      <c r="K755" s="3" t="str">
        <f>INDEX(Orders!$A$1:$G$501,MATCH($A755,Orders!$A$1:$A$501,0),MATCH(K$1,Orders!$A$1:$G$1,0))</f>
        <v>Kolkata</v>
      </c>
      <c r="L755" s="1" t="str">
        <f t="shared" si="11"/>
        <v>Aug</v>
      </c>
      <c r="M755" s="8">
        <f>IF(Sales[[#This Row],[Profit]]&gt;0,Sales[[#This Row],[Profit]],0)</f>
        <v>10</v>
      </c>
      <c r="N755" s="8">
        <f>IF(Sales[[#This Row],[Profit]]&lt;0,Sales[[#This Row],[Profit]],0)</f>
        <v>0</v>
      </c>
    </row>
    <row r="756" spans="1:14" x14ac:dyDescent="0.3">
      <c r="A756" t="s">
        <v>399</v>
      </c>
      <c r="B756" s="6">
        <v>53</v>
      </c>
      <c r="C756" s="6">
        <v>8</v>
      </c>
      <c r="D756">
        <v>3</v>
      </c>
      <c r="E756" t="s">
        <v>12</v>
      </c>
      <c r="F756" t="s">
        <v>131</v>
      </c>
      <c r="G756" t="s">
        <v>28</v>
      </c>
      <c r="H756" s="3">
        <f>INDEX(Orders!$A$1:$G$501,MATCH($A756,Orders!$A$1:$A$501,0),MATCH(H$1,Orders!$A$1:$G$1,0))</f>
        <v>43119</v>
      </c>
      <c r="I756" s="3" t="str">
        <f>INDEX(Orders!$A$1:$G$501,MATCH($A756,Orders!$A$1:$A$501,0),MATCH(I$1,Orders!$A$1:$G$1,0))</f>
        <v>Pratiksha</v>
      </c>
      <c r="J756" s="3" t="str">
        <f>INDEX(Orders!$A$1:$G$501,MATCH($A756,Orders!$A$1:$A$501,0),MATCH(J$1,Orders!$A$1:$G$1,0))</f>
        <v>Maharashtra</v>
      </c>
      <c r="K756" s="3" t="str">
        <f>INDEX(Orders!$A$1:$G$501,MATCH($A756,Orders!$A$1:$A$501,0),MATCH(K$1,Orders!$A$1:$G$1,0))</f>
        <v>Mumbai</v>
      </c>
      <c r="L756" s="1" t="str">
        <f t="shared" si="11"/>
        <v>Jan</v>
      </c>
      <c r="M756" s="8">
        <f>IF(Sales[[#This Row],[Profit]]&gt;0,Sales[[#This Row],[Profit]],0)</f>
        <v>8</v>
      </c>
      <c r="N756" s="8">
        <f>IF(Sales[[#This Row],[Profit]]&lt;0,Sales[[#This Row],[Profit]],0)</f>
        <v>0</v>
      </c>
    </row>
    <row r="757" spans="1:14" x14ac:dyDescent="0.3">
      <c r="A757" t="s">
        <v>133</v>
      </c>
      <c r="B757" s="6">
        <v>87</v>
      </c>
      <c r="C757" s="6">
        <v>-32</v>
      </c>
      <c r="D757">
        <v>9</v>
      </c>
      <c r="E757" t="s">
        <v>23</v>
      </c>
      <c r="F757" t="s">
        <v>43</v>
      </c>
      <c r="G757" t="s">
        <v>10</v>
      </c>
      <c r="H757" s="3">
        <f>INDEX(Orders!$A$1:$G$501,MATCH($A757,Orders!$A$1:$A$501,0),MATCH(H$1,Orders!$A$1:$G$1,0))</f>
        <v>43113</v>
      </c>
      <c r="I757" s="3" t="str">
        <f>INDEX(Orders!$A$1:$G$501,MATCH($A757,Orders!$A$1:$A$501,0),MATCH(I$1,Orders!$A$1:$G$1,0))</f>
        <v>Priyanka</v>
      </c>
      <c r="J757" s="3" t="str">
        <f>INDEX(Orders!$A$1:$G$501,MATCH($A757,Orders!$A$1:$A$501,0),MATCH(J$1,Orders!$A$1:$G$1,0))</f>
        <v>Madhya Pradesh</v>
      </c>
      <c r="K757" s="3" t="str">
        <f>INDEX(Orders!$A$1:$G$501,MATCH($A757,Orders!$A$1:$A$501,0),MATCH(K$1,Orders!$A$1:$G$1,0))</f>
        <v>Indore</v>
      </c>
      <c r="L757" s="1" t="str">
        <f t="shared" si="11"/>
        <v>Jan</v>
      </c>
      <c r="M757" s="8">
        <f>IF(Sales[[#This Row],[Profit]]&gt;0,Sales[[#This Row],[Profit]],0)</f>
        <v>0</v>
      </c>
      <c r="N757" s="8">
        <f>IF(Sales[[#This Row],[Profit]]&lt;0,Sales[[#This Row],[Profit]],0)</f>
        <v>-32</v>
      </c>
    </row>
    <row r="758" spans="1:14" x14ac:dyDescent="0.3">
      <c r="A758" t="s">
        <v>400</v>
      </c>
      <c r="B758" s="6">
        <v>86</v>
      </c>
      <c r="C758" s="6">
        <v>-55</v>
      </c>
      <c r="D758">
        <v>6</v>
      </c>
      <c r="E758" t="s">
        <v>23</v>
      </c>
      <c r="F758" t="s">
        <v>26</v>
      </c>
      <c r="G758" t="s">
        <v>10</v>
      </c>
      <c r="H758" s="3">
        <f>INDEX(Orders!$A$1:$G$501,MATCH($A758,Orders!$A$1:$A$501,0),MATCH(H$1,Orders!$A$1:$G$1,0))</f>
        <v>43318</v>
      </c>
      <c r="I758" s="3" t="str">
        <f>INDEX(Orders!$A$1:$G$501,MATCH($A758,Orders!$A$1:$A$501,0),MATCH(I$1,Orders!$A$1:$G$1,0))</f>
        <v>Shreya</v>
      </c>
      <c r="J758" s="3" t="str">
        <f>INDEX(Orders!$A$1:$G$501,MATCH($A758,Orders!$A$1:$A$501,0),MATCH(J$1,Orders!$A$1:$G$1,0))</f>
        <v xml:space="preserve">Kerala </v>
      </c>
      <c r="K758" s="3" t="str">
        <f>INDEX(Orders!$A$1:$G$501,MATCH($A758,Orders!$A$1:$A$501,0),MATCH(K$1,Orders!$A$1:$G$1,0))</f>
        <v>Thiruvananthapuram</v>
      </c>
      <c r="L758" s="1" t="str">
        <f t="shared" si="11"/>
        <v>Aug</v>
      </c>
      <c r="M758" s="8">
        <f>IF(Sales[[#This Row],[Profit]]&gt;0,Sales[[#This Row],[Profit]],0)</f>
        <v>0</v>
      </c>
      <c r="N758" s="8">
        <f>IF(Sales[[#This Row],[Profit]]&lt;0,Sales[[#This Row],[Profit]],0)</f>
        <v>-55</v>
      </c>
    </row>
    <row r="759" spans="1:14" x14ac:dyDescent="0.3">
      <c r="A759" t="s">
        <v>401</v>
      </c>
      <c r="B759" s="6">
        <v>125</v>
      </c>
      <c r="C759" s="6">
        <v>22</v>
      </c>
      <c r="D759">
        <v>3</v>
      </c>
      <c r="E759" t="s">
        <v>23</v>
      </c>
      <c r="F759" t="s">
        <v>57</v>
      </c>
      <c r="G759" t="s">
        <v>14</v>
      </c>
      <c r="H759" s="3">
        <f>INDEX(Orders!$A$1:$G$501,MATCH($A759,Orders!$A$1:$A$501,0),MATCH(H$1,Orders!$A$1:$G$1,0))</f>
        <v>43452</v>
      </c>
      <c r="I759" s="3" t="str">
        <f>INDEX(Orders!$A$1:$G$501,MATCH($A759,Orders!$A$1:$A$501,0),MATCH(I$1,Orders!$A$1:$G$1,0))</f>
        <v>Kajal</v>
      </c>
      <c r="J759" s="3" t="str">
        <f>INDEX(Orders!$A$1:$G$501,MATCH($A759,Orders!$A$1:$A$501,0),MATCH(J$1,Orders!$A$1:$G$1,0))</f>
        <v>Delhi</v>
      </c>
      <c r="K759" s="3" t="str">
        <f>INDEX(Orders!$A$1:$G$501,MATCH($A759,Orders!$A$1:$A$501,0),MATCH(K$1,Orders!$A$1:$G$1,0))</f>
        <v>Delhi</v>
      </c>
      <c r="L759" s="1" t="str">
        <f t="shared" si="11"/>
        <v>Dec</v>
      </c>
      <c r="M759" s="8">
        <f>IF(Sales[[#This Row],[Profit]]&gt;0,Sales[[#This Row],[Profit]],0)</f>
        <v>22</v>
      </c>
      <c r="N759" s="8">
        <f>IF(Sales[[#This Row],[Profit]]&lt;0,Sales[[#This Row],[Profit]],0)</f>
        <v>0</v>
      </c>
    </row>
    <row r="760" spans="1:14" x14ac:dyDescent="0.3">
      <c r="A760" t="s">
        <v>180</v>
      </c>
      <c r="B760" s="6">
        <v>128</v>
      </c>
      <c r="C760" s="6">
        <v>-3</v>
      </c>
      <c r="D760">
        <v>3</v>
      </c>
      <c r="E760" t="s">
        <v>23</v>
      </c>
      <c r="F760" t="s">
        <v>26</v>
      </c>
      <c r="G760" t="s">
        <v>82</v>
      </c>
      <c r="H760" s="3">
        <f>INDEX(Orders!$A$1:$G$501,MATCH($A760,Orders!$A$1:$A$501,0),MATCH(H$1,Orders!$A$1:$G$1,0))</f>
        <v>43397</v>
      </c>
      <c r="I760" s="3" t="str">
        <f>INDEX(Orders!$A$1:$G$501,MATCH($A760,Orders!$A$1:$A$501,0),MATCH(I$1,Orders!$A$1:$G$1,0))</f>
        <v>Nikita</v>
      </c>
      <c r="J760" s="3" t="str">
        <f>INDEX(Orders!$A$1:$G$501,MATCH($A760,Orders!$A$1:$A$501,0),MATCH(J$1,Orders!$A$1:$G$1,0))</f>
        <v>Punjab</v>
      </c>
      <c r="K760" s="3" t="str">
        <f>INDEX(Orders!$A$1:$G$501,MATCH($A760,Orders!$A$1:$A$501,0),MATCH(K$1,Orders!$A$1:$G$1,0))</f>
        <v>Chandigarh</v>
      </c>
      <c r="L760" s="1" t="str">
        <f t="shared" si="11"/>
        <v>Oct</v>
      </c>
      <c r="M760" s="8">
        <f>IF(Sales[[#This Row],[Profit]]&gt;0,Sales[[#This Row],[Profit]],0)</f>
        <v>0</v>
      </c>
      <c r="N760" s="8">
        <f>IF(Sales[[#This Row],[Profit]]&lt;0,Sales[[#This Row],[Profit]],0)</f>
        <v>-3</v>
      </c>
    </row>
    <row r="761" spans="1:14" x14ac:dyDescent="0.3">
      <c r="A761" t="s">
        <v>224</v>
      </c>
      <c r="B761" s="6">
        <v>143</v>
      </c>
      <c r="C761" s="6">
        <v>-124</v>
      </c>
      <c r="D761">
        <v>5</v>
      </c>
      <c r="E761" t="s">
        <v>23</v>
      </c>
      <c r="F761" t="s">
        <v>26</v>
      </c>
      <c r="G761" t="s">
        <v>28</v>
      </c>
      <c r="H761" s="3">
        <f>INDEX(Orders!$A$1:$G$501,MATCH($A761,Orders!$A$1:$A$501,0),MATCH(H$1,Orders!$A$1:$G$1,0))</f>
        <v>43289</v>
      </c>
      <c r="I761" s="3" t="str">
        <f>INDEX(Orders!$A$1:$G$501,MATCH($A761,Orders!$A$1:$A$501,0),MATCH(I$1,Orders!$A$1:$G$1,0))</f>
        <v>Aman</v>
      </c>
      <c r="J761" s="3" t="str">
        <f>INDEX(Orders!$A$1:$G$501,MATCH($A761,Orders!$A$1:$A$501,0),MATCH(J$1,Orders!$A$1:$G$1,0))</f>
        <v>Nagaland</v>
      </c>
      <c r="K761" s="3" t="str">
        <f>INDEX(Orders!$A$1:$G$501,MATCH($A761,Orders!$A$1:$A$501,0),MATCH(K$1,Orders!$A$1:$G$1,0))</f>
        <v>Kohima</v>
      </c>
      <c r="L761" s="1" t="str">
        <f t="shared" si="11"/>
        <v>Jul</v>
      </c>
      <c r="M761" s="8">
        <f>IF(Sales[[#This Row],[Profit]]&gt;0,Sales[[#This Row],[Profit]],0)</f>
        <v>0</v>
      </c>
      <c r="N761" s="8">
        <f>IF(Sales[[#This Row],[Profit]]&lt;0,Sales[[#This Row],[Profit]],0)</f>
        <v>-124</v>
      </c>
    </row>
    <row r="762" spans="1:14" x14ac:dyDescent="0.3">
      <c r="A762" t="s">
        <v>83</v>
      </c>
      <c r="B762" s="6">
        <v>86</v>
      </c>
      <c r="C762" s="6">
        <v>22</v>
      </c>
      <c r="D762">
        <v>2</v>
      </c>
      <c r="E762" t="s">
        <v>23</v>
      </c>
      <c r="F762" t="s">
        <v>26</v>
      </c>
      <c r="G762" t="s">
        <v>10</v>
      </c>
      <c r="H762" s="3">
        <f>INDEX(Orders!$A$1:$G$501,MATCH($A762,Orders!$A$1:$A$501,0),MATCH(H$1,Orders!$A$1:$G$1,0))</f>
        <v>43185</v>
      </c>
      <c r="I762" s="3" t="str">
        <f>INDEX(Orders!$A$1:$G$501,MATCH($A762,Orders!$A$1:$A$501,0),MATCH(I$1,Orders!$A$1:$G$1,0))</f>
        <v>Shrichand</v>
      </c>
      <c r="J762" s="3" t="str">
        <f>INDEX(Orders!$A$1:$G$501,MATCH($A762,Orders!$A$1:$A$501,0),MATCH(J$1,Orders!$A$1:$G$1,0))</f>
        <v>Punjab</v>
      </c>
      <c r="K762" s="3" t="str">
        <f>INDEX(Orders!$A$1:$G$501,MATCH($A762,Orders!$A$1:$A$501,0),MATCH(K$1,Orders!$A$1:$G$1,0))</f>
        <v>Chandigarh</v>
      </c>
      <c r="L762" s="1" t="str">
        <f t="shared" si="11"/>
        <v>Mar</v>
      </c>
      <c r="M762" s="8">
        <f>IF(Sales[[#This Row],[Profit]]&gt;0,Sales[[#This Row],[Profit]],0)</f>
        <v>22</v>
      </c>
      <c r="N762" s="8">
        <f>IF(Sales[[#This Row],[Profit]]&lt;0,Sales[[#This Row],[Profit]],0)</f>
        <v>0</v>
      </c>
    </row>
    <row r="763" spans="1:14" x14ac:dyDescent="0.3">
      <c r="A763" t="s">
        <v>402</v>
      </c>
      <c r="B763" s="6">
        <v>86</v>
      </c>
      <c r="C763" s="6">
        <v>9</v>
      </c>
      <c r="D763">
        <v>3</v>
      </c>
      <c r="E763" t="s">
        <v>23</v>
      </c>
      <c r="F763" t="s">
        <v>26</v>
      </c>
      <c r="G763" t="s">
        <v>10</v>
      </c>
      <c r="H763" s="3">
        <f>INDEX(Orders!$A$1:$G$501,MATCH($A763,Orders!$A$1:$A$501,0),MATCH(H$1,Orders!$A$1:$G$1,0))</f>
        <v>43423</v>
      </c>
      <c r="I763" s="3" t="str">
        <f>INDEX(Orders!$A$1:$G$501,MATCH($A763,Orders!$A$1:$A$501,0),MATCH(I$1,Orders!$A$1:$G$1,0))</f>
        <v>Parakh</v>
      </c>
      <c r="J763" s="3" t="str">
        <f>INDEX(Orders!$A$1:$G$501,MATCH($A763,Orders!$A$1:$A$501,0),MATCH(J$1,Orders!$A$1:$G$1,0))</f>
        <v>Nagaland</v>
      </c>
      <c r="K763" s="3" t="str">
        <f>INDEX(Orders!$A$1:$G$501,MATCH($A763,Orders!$A$1:$A$501,0),MATCH(K$1,Orders!$A$1:$G$1,0))</f>
        <v>Kohima</v>
      </c>
      <c r="L763" s="1" t="str">
        <f t="shared" si="11"/>
        <v>Nov</v>
      </c>
      <c r="M763" s="8">
        <f>IF(Sales[[#This Row],[Profit]]&gt;0,Sales[[#This Row],[Profit]],0)</f>
        <v>9</v>
      </c>
      <c r="N763" s="8">
        <f>IF(Sales[[#This Row],[Profit]]&lt;0,Sales[[#This Row],[Profit]],0)</f>
        <v>0</v>
      </c>
    </row>
    <row r="764" spans="1:14" x14ac:dyDescent="0.3">
      <c r="A764" t="s">
        <v>289</v>
      </c>
      <c r="B764" s="6">
        <v>85</v>
      </c>
      <c r="C764" s="6">
        <v>-9</v>
      </c>
      <c r="D764">
        <v>4</v>
      </c>
      <c r="E764" t="s">
        <v>23</v>
      </c>
      <c r="F764" t="s">
        <v>26</v>
      </c>
      <c r="G764" t="s">
        <v>10</v>
      </c>
      <c r="H764" s="3">
        <f>INDEX(Orders!$A$1:$G$501,MATCH($A764,Orders!$A$1:$A$501,0),MATCH(H$1,Orders!$A$1:$G$1,0))</f>
        <v>43260</v>
      </c>
      <c r="I764" s="3" t="str">
        <f>INDEX(Orders!$A$1:$G$501,MATCH($A764,Orders!$A$1:$A$501,0),MATCH(I$1,Orders!$A$1:$G$1,0))</f>
        <v>Shreya</v>
      </c>
      <c r="J764" s="3" t="str">
        <f>INDEX(Orders!$A$1:$G$501,MATCH($A764,Orders!$A$1:$A$501,0),MATCH(J$1,Orders!$A$1:$G$1,0))</f>
        <v xml:space="preserve">Kerala </v>
      </c>
      <c r="K764" s="3" t="str">
        <f>INDEX(Orders!$A$1:$G$501,MATCH($A764,Orders!$A$1:$A$501,0),MATCH(K$1,Orders!$A$1:$G$1,0))</f>
        <v>Thiruvananthapuram</v>
      </c>
      <c r="L764" s="1" t="str">
        <f t="shared" si="11"/>
        <v>Jun</v>
      </c>
      <c r="M764" s="8">
        <f>IF(Sales[[#This Row],[Profit]]&gt;0,Sales[[#This Row],[Profit]],0)</f>
        <v>0</v>
      </c>
      <c r="N764" s="8">
        <f>IF(Sales[[#This Row],[Profit]]&lt;0,Sales[[#This Row],[Profit]],0)</f>
        <v>-9</v>
      </c>
    </row>
    <row r="765" spans="1:14" x14ac:dyDescent="0.3">
      <c r="A765" t="s">
        <v>268</v>
      </c>
      <c r="B765" s="6">
        <v>129</v>
      </c>
      <c r="C765" s="6">
        <v>-75</v>
      </c>
      <c r="D765">
        <v>5</v>
      </c>
      <c r="E765" t="s">
        <v>23</v>
      </c>
      <c r="F765" t="s">
        <v>142</v>
      </c>
      <c r="G765" t="s">
        <v>82</v>
      </c>
      <c r="H765" s="3">
        <f>INDEX(Orders!$A$1:$G$501,MATCH($A765,Orders!$A$1:$A$501,0),MATCH(H$1,Orders!$A$1:$G$1,0))</f>
        <v>43276</v>
      </c>
      <c r="I765" s="3" t="str">
        <f>INDEX(Orders!$A$1:$G$501,MATCH($A765,Orders!$A$1:$A$501,0),MATCH(I$1,Orders!$A$1:$G$1,0))</f>
        <v>Shubhi</v>
      </c>
      <c r="J765" s="3" t="str">
        <f>INDEX(Orders!$A$1:$G$501,MATCH($A765,Orders!$A$1:$A$501,0),MATCH(J$1,Orders!$A$1:$G$1,0))</f>
        <v>Maharashtra</v>
      </c>
      <c r="K765" s="3" t="str">
        <f>INDEX(Orders!$A$1:$G$501,MATCH($A765,Orders!$A$1:$A$501,0),MATCH(K$1,Orders!$A$1:$G$1,0))</f>
        <v>Mumbai</v>
      </c>
      <c r="L765" s="1" t="str">
        <f t="shared" si="11"/>
        <v>Jun</v>
      </c>
      <c r="M765" s="8">
        <f>IF(Sales[[#This Row],[Profit]]&gt;0,Sales[[#This Row],[Profit]],0)</f>
        <v>0</v>
      </c>
      <c r="N765" s="8">
        <f>IF(Sales[[#This Row],[Profit]]&lt;0,Sales[[#This Row],[Profit]],0)</f>
        <v>-75</v>
      </c>
    </row>
    <row r="766" spans="1:14" x14ac:dyDescent="0.3">
      <c r="A766" t="s">
        <v>403</v>
      </c>
      <c r="B766" s="6">
        <v>84</v>
      </c>
      <c r="C766" s="6">
        <v>-42</v>
      </c>
      <c r="D766">
        <v>2</v>
      </c>
      <c r="E766" t="s">
        <v>8</v>
      </c>
      <c r="F766" t="s">
        <v>73</v>
      </c>
      <c r="G766" t="s">
        <v>10</v>
      </c>
      <c r="H766" s="3">
        <f>INDEX(Orders!$A$1:$G$501,MATCH($A766,Orders!$A$1:$A$501,0),MATCH(H$1,Orders!$A$1:$G$1,0))</f>
        <v>43459</v>
      </c>
      <c r="I766" s="3" t="str">
        <f>INDEX(Orders!$A$1:$G$501,MATCH($A766,Orders!$A$1:$A$501,0),MATCH(I$1,Orders!$A$1:$G$1,0))</f>
        <v>Sandra</v>
      </c>
      <c r="J766" s="3" t="str">
        <f>INDEX(Orders!$A$1:$G$501,MATCH($A766,Orders!$A$1:$A$501,0),MATCH(J$1,Orders!$A$1:$G$1,0))</f>
        <v>Punjab</v>
      </c>
      <c r="K766" s="3" t="str">
        <f>INDEX(Orders!$A$1:$G$501,MATCH($A766,Orders!$A$1:$A$501,0),MATCH(K$1,Orders!$A$1:$G$1,0))</f>
        <v>Amritsar</v>
      </c>
      <c r="L766" s="1" t="str">
        <f t="shared" si="11"/>
        <v>Dec</v>
      </c>
      <c r="M766" s="8">
        <f>IF(Sales[[#This Row],[Profit]]&gt;0,Sales[[#This Row],[Profit]],0)</f>
        <v>0</v>
      </c>
      <c r="N766" s="8">
        <f>IF(Sales[[#This Row],[Profit]]&lt;0,Sales[[#This Row],[Profit]],0)</f>
        <v>-42</v>
      </c>
    </row>
    <row r="767" spans="1:14" x14ac:dyDescent="0.3">
      <c r="A767" t="s">
        <v>121</v>
      </c>
      <c r="B767" s="6">
        <v>83</v>
      </c>
      <c r="C767" s="6">
        <v>-81</v>
      </c>
      <c r="D767">
        <v>3</v>
      </c>
      <c r="E767" t="s">
        <v>12</v>
      </c>
      <c r="F767" t="s">
        <v>13</v>
      </c>
      <c r="G767" t="s">
        <v>10</v>
      </c>
      <c r="H767" s="3">
        <f>INDEX(Orders!$A$1:$G$501,MATCH($A767,Orders!$A$1:$A$501,0),MATCH(H$1,Orders!$A$1:$G$1,0))</f>
        <v>43303</v>
      </c>
      <c r="I767" s="3" t="str">
        <f>INDEX(Orders!$A$1:$G$501,MATCH($A767,Orders!$A$1:$A$501,0),MATCH(I$1,Orders!$A$1:$G$1,0))</f>
        <v>Rishabh</v>
      </c>
      <c r="J767" s="3" t="str">
        <f>INDEX(Orders!$A$1:$G$501,MATCH($A767,Orders!$A$1:$A$501,0),MATCH(J$1,Orders!$A$1:$G$1,0))</f>
        <v>Rajasthan</v>
      </c>
      <c r="K767" s="3" t="str">
        <f>INDEX(Orders!$A$1:$G$501,MATCH($A767,Orders!$A$1:$A$501,0),MATCH(K$1,Orders!$A$1:$G$1,0))</f>
        <v>Jaipur</v>
      </c>
      <c r="L767" s="1" t="str">
        <f t="shared" si="11"/>
        <v>Jul</v>
      </c>
      <c r="M767" s="8">
        <f>IF(Sales[[#This Row],[Profit]]&gt;0,Sales[[#This Row],[Profit]],0)</f>
        <v>0</v>
      </c>
      <c r="N767" s="8">
        <f>IF(Sales[[#This Row],[Profit]]&lt;0,Sales[[#This Row],[Profit]],0)</f>
        <v>-81</v>
      </c>
    </row>
    <row r="768" spans="1:14" x14ac:dyDescent="0.3">
      <c r="A768" t="s">
        <v>297</v>
      </c>
      <c r="B768" s="6">
        <v>143</v>
      </c>
      <c r="C768" s="6">
        <v>6</v>
      </c>
      <c r="D768">
        <v>2</v>
      </c>
      <c r="E768" t="s">
        <v>8</v>
      </c>
      <c r="F768" t="s">
        <v>73</v>
      </c>
      <c r="G768" t="s">
        <v>28</v>
      </c>
      <c r="H768" s="3">
        <f>INDEX(Orders!$A$1:$G$501,MATCH($A768,Orders!$A$1:$A$501,0),MATCH(H$1,Orders!$A$1:$G$1,0))</f>
        <v>43183</v>
      </c>
      <c r="I768" s="3" t="str">
        <f>INDEX(Orders!$A$1:$G$501,MATCH($A768,Orders!$A$1:$A$501,0),MATCH(I$1,Orders!$A$1:$G$1,0))</f>
        <v>Yogesh</v>
      </c>
      <c r="J768" s="3" t="str">
        <f>INDEX(Orders!$A$1:$G$501,MATCH($A768,Orders!$A$1:$A$501,0),MATCH(J$1,Orders!$A$1:$G$1,0))</f>
        <v>Bihar</v>
      </c>
      <c r="K768" s="3" t="str">
        <f>INDEX(Orders!$A$1:$G$501,MATCH($A768,Orders!$A$1:$A$501,0),MATCH(K$1,Orders!$A$1:$G$1,0))</f>
        <v>Patna</v>
      </c>
      <c r="L768" s="1" t="str">
        <f t="shared" si="11"/>
        <v>Mar</v>
      </c>
      <c r="M768" s="8">
        <f>IF(Sales[[#This Row],[Profit]]&gt;0,Sales[[#This Row],[Profit]],0)</f>
        <v>6</v>
      </c>
      <c r="N768" s="8">
        <f>IF(Sales[[#This Row],[Profit]]&lt;0,Sales[[#This Row],[Profit]],0)</f>
        <v>0</v>
      </c>
    </row>
    <row r="769" spans="1:14" x14ac:dyDescent="0.3">
      <c r="A769" t="s">
        <v>404</v>
      </c>
      <c r="B769" s="6">
        <v>336</v>
      </c>
      <c r="C769" s="6">
        <v>123</v>
      </c>
      <c r="D769">
        <v>3</v>
      </c>
      <c r="E769" t="s">
        <v>8</v>
      </c>
      <c r="F769" t="s">
        <v>21</v>
      </c>
      <c r="G769" t="s">
        <v>28</v>
      </c>
      <c r="H769" s="3">
        <f>INDEX(Orders!$A$1:$G$501,MATCH($A769,Orders!$A$1:$A$501,0),MATCH(H$1,Orders!$A$1:$G$1,0))</f>
        <v>43201</v>
      </c>
      <c r="I769" s="3" t="str">
        <f>INDEX(Orders!$A$1:$G$501,MATCH($A769,Orders!$A$1:$A$501,0),MATCH(I$1,Orders!$A$1:$G$1,0))</f>
        <v>K</v>
      </c>
      <c r="J769" s="3" t="str">
        <f>INDEX(Orders!$A$1:$G$501,MATCH($A769,Orders!$A$1:$A$501,0),MATCH(J$1,Orders!$A$1:$G$1,0))</f>
        <v>Sikkim</v>
      </c>
      <c r="K769" s="3" t="str">
        <f>INDEX(Orders!$A$1:$G$501,MATCH($A769,Orders!$A$1:$A$501,0),MATCH(K$1,Orders!$A$1:$G$1,0))</f>
        <v>Gangtok</v>
      </c>
      <c r="L769" s="1" t="str">
        <f t="shared" si="11"/>
        <v>Apr</v>
      </c>
      <c r="M769" s="8">
        <f>IF(Sales[[#This Row],[Profit]]&gt;0,Sales[[#This Row],[Profit]],0)</f>
        <v>123</v>
      </c>
      <c r="N769" s="8">
        <f>IF(Sales[[#This Row],[Profit]]&lt;0,Sales[[#This Row],[Profit]],0)</f>
        <v>0</v>
      </c>
    </row>
    <row r="770" spans="1:14" x14ac:dyDescent="0.3">
      <c r="A770" t="s">
        <v>71</v>
      </c>
      <c r="B770" s="6">
        <v>323</v>
      </c>
      <c r="C770" s="6">
        <v>122</v>
      </c>
      <c r="D770">
        <v>5</v>
      </c>
      <c r="E770" t="s">
        <v>8</v>
      </c>
      <c r="F770" t="s">
        <v>21</v>
      </c>
      <c r="G770" t="s">
        <v>28</v>
      </c>
      <c r="H770" s="3">
        <f>INDEX(Orders!$A$1:$G$501,MATCH($A770,Orders!$A$1:$A$501,0),MATCH(H$1,Orders!$A$1:$G$1,0))</f>
        <v>43447</v>
      </c>
      <c r="I770" s="3" t="str">
        <f>INDEX(Orders!$A$1:$G$501,MATCH($A770,Orders!$A$1:$A$501,0),MATCH(I$1,Orders!$A$1:$G$1,0))</f>
        <v>Sujay</v>
      </c>
      <c r="J770" s="3" t="str">
        <f>INDEX(Orders!$A$1:$G$501,MATCH($A770,Orders!$A$1:$A$501,0),MATCH(J$1,Orders!$A$1:$G$1,0))</f>
        <v>Maharashtra</v>
      </c>
      <c r="K770" s="3" t="str">
        <f>INDEX(Orders!$A$1:$G$501,MATCH($A770,Orders!$A$1:$A$501,0),MATCH(K$1,Orders!$A$1:$G$1,0))</f>
        <v>Pune</v>
      </c>
      <c r="L770" s="1" t="str">
        <f t="shared" ref="L770:L833" si="12">TEXT($H770,"mmm")</f>
        <v>Dec</v>
      </c>
      <c r="M770" s="8">
        <f>IF(Sales[[#This Row],[Profit]]&gt;0,Sales[[#This Row],[Profit]],0)</f>
        <v>122</v>
      </c>
      <c r="N770" s="8">
        <f>IF(Sales[[#This Row],[Profit]]&lt;0,Sales[[#This Row],[Profit]],0)</f>
        <v>0</v>
      </c>
    </row>
    <row r="771" spans="1:14" x14ac:dyDescent="0.3">
      <c r="A771" t="s">
        <v>260</v>
      </c>
      <c r="B771" s="6">
        <v>130</v>
      </c>
      <c r="C771" s="6">
        <v>61</v>
      </c>
      <c r="D771">
        <v>3</v>
      </c>
      <c r="E771" t="s">
        <v>23</v>
      </c>
      <c r="F771" t="s">
        <v>142</v>
      </c>
      <c r="G771" t="s">
        <v>82</v>
      </c>
      <c r="H771" s="3">
        <f>INDEX(Orders!$A$1:$G$501,MATCH($A771,Orders!$A$1:$A$501,0),MATCH(H$1,Orders!$A$1:$G$1,0))</f>
        <v>43155</v>
      </c>
      <c r="I771" s="3" t="str">
        <f>INDEX(Orders!$A$1:$G$501,MATCH($A771,Orders!$A$1:$A$501,0),MATCH(I$1,Orders!$A$1:$G$1,0))</f>
        <v>Pooja</v>
      </c>
      <c r="J771" s="3" t="str">
        <f>INDEX(Orders!$A$1:$G$501,MATCH($A771,Orders!$A$1:$A$501,0),MATCH(J$1,Orders!$A$1:$G$1,0))</f>
        <v>Bihar</v>
      </c>
      <c r="K771" s="3" t="str">
        <f>INDEX(Orders!$A$1:$G$501,MATCH($A771,Orders!$A$1:$A$501,0),MATCH(K$1,Orders!$A$1:$G$1,0))</f>
        <v>Patna</v>
      </c>
      <c r="L771" s="1" t="str">
        <f t="shared" si="12"/>
        <v>Feb</v>
      </c>
      <c r="M771" s="8">
        <f>IF(Sales[[#This Row],[Profit]]&gt;0,Sales[[#This Row],[Profit]],0)</f>
        <v>61</v>
      </c>
      <c r="N771" s="8">
        <f>IF(Sales[[#This Row],[Profit]]&lt;0,Sales[[#This Row],[Profit]],0)</f>
        <v>0</v>
      </c>
    </row>
    <row r="772" spans="1:14" x14ac:dyDescent="0.3">
      <c r="A772" t="s">
        <v>292</v>
      </c>
      <c r="B772" s="6">
        <v>152</v>
      </c>
      <c r="C772" s="6">
        <v>-3</v>
      </c>
      <c r="D772">
        <v>5</v>
      </c>
      <c r="E772" t="s">
        <v>23</v>
      </c>
      <c r="F772" t="s">
        <v>26</v>
      </c>
      <c r="G772" t="s">
        <v>10</v>
      </c>
      <c r="H772" s="3">
        <f>INDEX(Orders!$A$1:$G$501,MATCH($A772,Orders!$A$1:$A$501,0),MATCH(H$1,Orders!$A$1:$G$1,0))</f>
        <v>43222</v>
      </c>
      <c r="I772" s="3" t="str">
        <f>INDEX(Orders!$A$1:$G$501,MATCH($A772,Orders!$A$1:$A$501,0),MATCH(I$1,Orders!$A$1:$G$1,0))</f>
        <v>Diwakar</v>
      </c>
      <c r="J772" s="3" t="str">
        <f>INDEX(Orders!$A$1:$G$501,MATCH($A772,Orders!$A$1:$A$501,0),MATCH(J$1,Orders!$A$1:$G$1,0))</f>
        <v>Delhi</v>
      </c>
      <c r="K772" s="3" t="str">
        <f>INDEX(Orders!$A$1:$G$501,MATCH($A772,Orders!$A$1:$A$501,0),MATCH(K$1,Orders!$A$1:$G$1,0))</f>
        <v>Delhi</v>
      </c>
      <c r="L772" s="1" t="str">
        <f t="shared" si="12"/>
        <v>May</v>
      </c>
      <c r="M772" s="8">
        <f>IF(Sales[[#This Row],[Profit]]&gt;0,Sales[[#This Row],[Profit]],0)</f>
        <v>0</v>
      </c>
      <c r="N772" s="8">
        <f>IF(Sales[[#This Row],[Profit]]&lt;0,Sales[[#This Row],[Profit]],0)</f>
        <v>-3</v>
      </c>
    </row>
    <row r="773" spans="1:14" x14ac:dyDescent="0.3">
      <c r="A773" t="s">
        <v>397</v>
      </c>
      <c r="B773" s="6">
        <v>25</v>
      </c>
      <c r="C773" s="6">
        <v>10</v>
      </c>
      <c r="D773">
        <v>1</v>
      </c>
      <c r="E773" t="s">
        <v>12</v>
      </c>
      <c r="F773" t="s">
        <v>131</v>
      </c>
      <c r="G773" t="s">
        <v>28</v>
      </c>
      <c r="H773" s="3">
        <f>INDEX(Orders!$A$1:$G$501,MATCH($A773,Orders!$A$1:$A$501,0),MATCH(H$1,Orders!$A$1:$G$1,0))</f>
        <v>43101</v>
      </c>
      <c r="I773" s="3" t="str">
        <f>INDEX(Orders!$A$1:$G$501,MATCH($A773,Orders!$A$1:$A$501,0),MATCH(I$1,Orders!$A$1:$G$1,0))</f>
        <v>Smriti</v>
      </c>
      <c r="J773" s="3" t="str">
        <f>INDEX(Orders!$A$1:$G$501,MATCH($A773,Orders!$A$1:$A$501,0),MATCH(J$1,Orders!$A$1:$G$1,0))</f>
        <v>Bihar</v>
      </c>
      <c r="K773" s="3" t="str">
        <f>INDEX(Orders!$A$1:$G$501,MATCH($A773,Orders!$A$1:$A$501,0),MATCH(K$1,Orders!$A$1:$G$1,0))</f>
        <v>Patna</v>
      </c>
      <c r="L773" s="1" t="str">
        <f t="shared" si="12"/>
        <v>Jan</v>
      </c>
      <c r="M773" s="8">
        <f>IF(Sales[[#This Row],[Profit]]&gt;0,Sales[[#This Row],[Profit]],0)</f>
        <v>10</v>
      </c>
      <c r="N773" s="8">
        <f>IF(Sales[[#This Row],[Profit]]&lt;0,Sales[[#This Row],[Profit]],0)</f>
        <v>0</v>
      </c>
    </row>
    <row r="774" spans="1:14" x14ac:dyDescent="0.3">
      <c r="A774" t="s">
        <v>140</v>
      </c>
      <c r="B774" s="6">
        <v>140</v>
      </c>
      <c r="C774" s="6">
        <v>15</v>
      </c>
      <c r="D774">
        <v>5</v>
      </c>
      <c r="E774" t="s">
        <v>23</v>
      </c>
      <c r="F774" t="s">
        <v>57</v>
      </c>
      <c r="G774" t="s">
        <v>28</v>
      </c>
      <c r="H774" s="3">
        <f>INDEX(Orders!$A$1:$G$501,MATCH($A774,Orders!$A$1:$A$501,0),MATCH(H$1,Orders!$A$1:$G$1,0))</f>
        <v>43428</v>
      </c>
      <c r="I774" s="3" t="str">
        <f>INDEX(Orders!$A$1:$G$501,MATCH($A774,Orders!$A$1:$A$501,0),MATCH(I$1,Orders!$A$1:$G$1,0))</f>
        <v>Mrinal</v>
      </c>
      <c r="J774" s="3" t="str">
        <f>INDEX(Orders!$A$1:$G$501,MATCH($A774,Orders!$A$1:$A$501,0),MATCH(J$1,Orders!$A$1:$G$1,0))</f>
        <v>Maharashtra</v>
      </c>
      <c r="K774" s="3" t="str">
        <f>INDEX(Orders!$A$1:$G$501,MATCH($A774,Orders!$A$1:$A$501,0),MATCH(K$1,Orders!$A$1:$G$1,0))</f>
        <v>Mumbai</v>
      </c>
      <c r="L774" s="1" t="str">
        <f t="shared" si="12"/>
        <v>Nov</v>
      </c>
      <c r="M774" s="8">
        <f>IF(Sales[[#This Row],[Profit]]&gt;0,Sales[[#This Row],[Profit]],0)</f>
        <v>15</v>
      </c>
      <c r="N774" s="8">
        <f>IF(Sales[[#This Row],[Profit]]&lt;0,Sales[[#This Row],[Profit]],0)</f>
        <v>0</v>
      </c>
    </row>
    <row r="775" spans="1:14" x14ac:dyDescent="0.3">
      <c r="A775" t="s">
        <v>241</v>
      </c>
      <c r="B775" s="6">
        <v>45</v>
      </c>
      <c r="C775" s="6">
        <v>0</v>
      </c>
      <c r="D775">
        <v>2</v>
      </c>
      <c r="E775" t="s">
        <v>23</v>
      </c>
      <c r="F775" t="s">
        <v>57</v>
      </c>
      <c r="G775" t="s">
        <v>28</v>
      </c>
      <c r="H775" s="3">
        <f>INDEX(Orders!$A$1:$G$501,MATCH($A775,Orders!$A$1:$A$501,0),MATCH(H$1,Orders!$A$1:$G$1,0))</f>
        <v>43170</v>
      </c>
      <c r="I775" s="3" t="str">
        <f>INDEX(Orders!$A$1:$G$501,MATCH($A775,Orders!$A$1:$A$501,0),MATCH(I$1,Orders!$A$1:$G$1,0))</f>
        <v>Mrunal</v>
      </c>
      <c r="J775" s="3" t="str">
        <f>INDEX(Orders!$A$1:$G$501,MATCH($A775,Orders!$A$1:$A$501,0),MATCH(J$1,Orders!$A$1:$G$1,0))</f>
        <v>Maharashtra</v>
      </c>
      <c r="K775" s="3" t="str">
        <f>INDEX(Orders!$A$1:$G$501,MATCH($A775,Orders!$A$1:$A$501,0),MATCH(K$1,Orders!$A$1:$G$1,0))</f>
        <v>Mumbai</v>
      </c>
      <c r="L775" s="1" t="str">
        <f t="shared" si="12"/>
        <v>Mar</v>
      </c>
      <c r="M775" s="8">
        <f>IF(Sales[[#This Row],[Profit]]&gt;0,Sales[[#This Row],[Profit]],0)</f>
        <v>0</v>
      </c>
      <c r="N775" s="8">
        <f>IF(Sales[[#This Row],[Profit]]&lt;0,Sales[[#This Row],[Profit]],0)</f>
        <v>0</v>
      </c>
    </row>
    <row r="776" spans="1:14" x14ac:dyDescent="0.3">
      <c r="A776" t="s">
        <v>157</v>
      </c>
      <c r="B776" s="6">
        <v>132</v>
      </c>
      <c r="C776" s="6">
        <v>49</v>
      </c>
      <c r="D776">
        <v>3</v>
      </c>
      <c r="E776" t="s">
        <v>23</v>
      </c>
      <c r="F776" t="s">
        <v>142</v>
      </c>
      <c r="G776" t="s">
        <v>10</v>
      </c>
      <c r="H776" s="3">
        <f>INDEX(Orders!$A$1:$G$501,MATCH($A776,Orders!$A$1:$A$501,0),MATCH(H$1,Orders!$A$1:$G$1,0))</f>
        <v>43118</v>
      </c>
      <c r="I776" s="3" t="str">
        <f>INDEX(Orders!$A$1:$G$501,MATCH($A776,Orders!$A$1:$A$501,0),MATCH(I$1,Orders!$A$1:$G$1,0))</f>
        <v>Muskan</v>
      </c>
      <c r="J776" s="3" t="str">
        <f>INDEX(Orders!$A$1:$G$501,MATCH($A776,Orders!$A$1:$A$501,0),MATCH(J$1,Orders!$A$1:$G$1,0))</f>
        <v>Madhya Pradesh</v>
      </c>
      <c r="K776" s="3" t="str">
        <f>INDEX(Orders!$A$1:$G$501,MATCH($A776,Orders!$A$1:$A$501,0),MATCH(K$1,Orders!$A$1:$G$1,0))</f>
        <v>Indore</v>
      </c>
      <c r="L776" s="1" t="str">
        <f t="shared" si="12"/>
        <v>Jan</v>
      </c>
      <c r="M776" s="8">
        <f>IF(Sales[[#This Row],[Profit]]&gt;0,Sales[[#This Row],[Profit]],0)</f>
        <v>49</v>
      </c>
      <c r="N776" s="8">
        <f>IF(Sales[[#This Row],[Profit]]&lt;0,Sales[[#This Row],[Profit]],0)</f>
        <v>0</v>
      </c>
    </row>
    <row r="777" spans="1:14" x14ac:dyDescent="0.3">
      <c r="A777" t="s">
        <v>229</v>
      </c>
      <c r="B777" s="6">
        <v>133</v>
      </c>
      <c r="C777" s="6">
        <v>12</v>
      </c>
      <c r="D777">
        <v>5</v>
      </c>
      <c r="E777" t="s">
        <v>23</v>
      </c>
      <c r="F777" t="s">
        <v>57</v>
      </c>
      <c r="G777" t="s">
        <v>82</v>
      </c>
      <c r="H777" s="3">
        <f>INDEX(Orders!$A$1:$G$501,MATCH($A777,Orders!$A$1:$A$501,0),MATCH(H$1,Orders!$A$1:$G$1,0))</f>
        <v>43214</v>
      </c>
      <c r="I777" s="3" t="str">
        <f>INDEX(Orders!$A$1:$G$501,MATCH($A777,Orders!$A$1:$A$501,0),MATCH(I$1,Orders!$A$1:$G$1,0))</f>
        <v>Sahil</v>
      </c>
      <c r="J777" s="3" t="str">
        <f>INDEX(Orders!$A$1:$G$501,MATCH($A777,Orders!$A$1:$A$501,0),MATCH(J$1,Orders!$A$1:$G$1,0))</f>
        <v>Punjab</v>
      </c>
      <c r="K777" s="3" t="str">
        <f>INDEX(Orders!$A$1:$G$501,MATCH($A777,Orders!$A$1:$A$501,0),MATCH(K$1,Orders!$A$1:$G$1,0))</f>
        <v>Chandigarh</v>
      </c>
      <c r="L777" s="1" t="str">
        <f t="shared" si="12"/>
        <v>Apr</v>
      </c>
      <c r="M777" s="8">
        <f>IF(Sales[[#This Row],[Profit]]&gt;0,Sales[[#This Row],[Profit]],0)</f>
        <v>12</v>
      </c>
      <c r="N777" s="8">
        <f>IF(Sales[[#This Row],[Profit]]&lt;0,Sales[[#This Row],[Profit]],0)</f>
        <v>0</v>
      </c>
    </row>
    <row r="778" spans="1:14" x14ac:dyDescent="0.3">
      <c r="A778" t="s">
        <v>187</v>
      </c>
      <c r="B778" s="6">
        <v>82</v>
      </c>
      <c r="C778" s="6">
        <v>13</v>
      </c>
      <c r="D778">
        <v>2</v>
      </c>
      <c r="E778" t="s">
        <v>23</v>
      </c>
      <c r="F778" t="s">
        <v>142</v>
      </c>
      <c r="G778" t="s">
        <v>10</v>
      </c>
      <c r="H778" s="3">
        <f>INDEX(Orders!$A$1:$G$501,MATCH($A778,Orders!$A$1:$A$501,0),MATCH(H$1,Orders!$A$1:$G$1,0))</f>
        <v>43417</v>
      </c>
      <c r="I778" s="3" t="str">
        <f>INDEX(Orders!$A$1:$G$501,MATCH($A778,Orders!$A$1:$A$501,0),MATCH(I$1,Orders!$A$1:$G$1,0))</f>
        <v>Uudhav</v>
      </c>
      <c r="J778" s="3" t="str">
        <f>INDEX(Orders!$A$1:$G$501,MATCH($A778,Orders!$A$1:$A$501,0),MATCH(J$1,Orders!$A$1:$G$1,0))</f>
        <v>Maharashtra</v>
      </c>
      <c r="K778" s="3" t="str">
        <f>INDEX(Orders!$A$1:$G$501,MATCH($A778,Orders!$A$1:$A$501,0),MATCH(K$1,Orders!$A$1:$G$1,0))</f>
        <v>Mumbai</v>
      </c>
      <c r="L778" s="1" t="str">
        <f t="shared" si="12"/>
        <v>Nov</v>
      </c>
      <c r="M778" s="8">
        <f>IF(Sales[[#This Row],[Profit]]&gt;0,Sales[[#This Row],[Profit]],0)</f>
        <v>13</v>
      </c>
      <c r="N778" s="8">
        <f>IF(Sales[[#This Row],[Profit]]&lt;0,Sales[[#This Row],[Profit]],0)</f>
        <v>0</v>
      </c>
    </row>
    <row r="779" spans="1:14" x14ac:dyDescent="0.3">
      <c r="A779" t="s">
        <v>243</v>
      </c>
      <c r="B779" s="6">
        <v>140</v>
      </c>
      <c r="C779" s="6">
        <v>56</v>
      </c>
      <c r="D779">
        <v>4</v>
      </c>
      <c r="E779" t="s">
        <v>23</v>
      </c>
      <c r="F779" t="s">
        <v>142</v>
      </c>
      <c r="G779" t="s">
        <v>28</v>
      </c>
      <c r="H779" s="3">
        <f>INDEX(Orders!$A$1:$G$501,MATCH($A779,Orders!$A$1:$A$501,0),MATCH(H$1,Orders!$A$1:$G$1,0))</f>
        <v>43187</v>
      </c>
      <c r="I779" s="3" t="str">
        <f>INDEX(Orders!$A$1:$G$501,MATCH($A779,Orders!$A$1:$A$501,0),MATCH(I$1,Orders!$A$1:$G$1,0))</f>
        <v>Atharv</v>
      </c>
      <c r="J779" s="3" t="str">
        <f>INDEX(Orders!$A$1:$G$501,MATCH($A779,Orders!$A$1:$A$501,0),MATCH(J$1,Orders!$A$1:$G$1,0))</f>
        <v>West Bengal</v>
      </c>
      <c r="K779" s="3" t="str">
        <f>INDEX(Orders!$A$1:$G$501,MATCH($A779,Orders!$A$1:$A$501,0),MATCH(K$1,Orders!$A$1:$G$1,0))</f>
        <v>Kolkata</v>
      </c>
      <c r="L779" s="1" t="str">
        <f t="shared" si="12"/>
        <v>Mar</v>
      </c>
      <c r="M779" s="8">
        <f>IF(Sales[[#This Row],[Profit]]&gt;0,Sales[[#This Row],[Profit]],0)</f>
        <v>56</v>
      </c>
      <c r="N779" s="8">
        <f>IF(Sales[[#This Row],[Profit]]&lt;0,Sales[[#This Row],[Profit]],0)</f>
        <v>0</v>
      </c>
    </row>
    <row r="780" spans="1:14" x14ac:dyDescent="0.3">
      <c r="A780" t="s">
        <v>330</v>
      </c>
      <c r="B780" s="6">
        <v>81</v>
      </c>
      <c r="C780" s="6">
        <v>19</v>
      </c>
      <c r="D780">
        <v>7</v>
      </c>
      <c r="E780" t="s">
        <v>23</v>
      </c>
      <c r="F780" t="s">
        <v>30</v>
      </c>
      <c r="G780" t="s">
        <v>10</v>
      </c>
      <c r="H780" s="3">
        <f>INDEX(Orders!$A$1:$G$501,MATCH($A780,Orders!$A$1:$A$501,0),MATCH(H$1,Orders!$A$1:$G$1,0))</f>
        <v>43402</v>
      </c>
      <c r="I780" s="3" t="str">
        <f>INDEX(Orders!$A$1:$G$501,MATCH($A780,Orders!$A$1:$A$501,0),MATCH(I$1,Orders!$A$1:$G$1,0))</f>
        <v>Sanjana</v>
      </c>
      <c r="J780" s="3" t="str">
        <f>INDEX(Orders!$A$1:$G$501,MATCH($A780,Orders!$A$1:$A$501,0),MATCH(J$1,Orders!$A$1:$G$1,0))</f>
        <v>Madhya Pradesh</v>
      </c>
      <c r="K780" s="3" t="str">
        <f>INDEX(Orders!$A$1:$G$501,MATCH($A780,Orders!$A$1:$A$501,0),MATCH(K$1,Orders!$A$1:$G$1,0))</f>
        <v>Indore</v>
      </c>
      <c r="L780" s="1" t="str">
        <f t="shared" si="12"/>
        <v>Oct</v>
      </c>
      <c r="M780" s="8">
        <f>IF(Sales[[#This Row],[Profit]]&gt;0,Sales[[#This Row],[Profit]],0)</f>
        <v>19</v>
      </c>
      <c r="N780" s="8">
        <f>IF(Sales[[#This Row],[Profit]]&lt;0,Sales[[#This Row],[Profit]],0)</f>
        <v>0</v>
      </c>
    </row>
    <row r="781" spans="1:14" x14ac:dyDescent="0.3">
      <c r="A781" t="s">
        <v>72</v>
      </c>
      <c r="B781" s="6">
        <v>137</v>
      </c>
      <c r="C781" s="6">
        <v>38</v>
      </c>
      <c r="D781">
        <v>5</v>
      </c>
      <c r="E781" t="s">
        <v>23</v>
      </c>
      <c r="F781" t="s">
        <v>30</v>
      </c>
      <c r="G781" t="s">
        <v>82</v>
      </c>
      <c r="H781" s="3">
        <f>INDEX(Orders!$A$1:$G$501,MATCH($A781,Orders!$A$1:$A$501,0),MATCH(H$1,Orders!$A$1:$G$1,0))</f>
        <v>43344</v>
      </c>
      <c r="I781" s="3" t="str">
        <f>INDEX(Orders!$A$1:$G$501,MATCH($A781,Orders!$A$1:$A$501,0),MATCH(I$1,Orders!$A$1:$G$1,0))</f>
        <v>Shardul</v>
      </c>
      <c r="J781" s="3" t="str">
        <f>INDEX(Orders!$A$1:$G$501,MATCH($A781,Orders!$A$1:$A$501,0),MATCH(J$1,Orders!$A$1:$G$1,0))</f>
        <v>Gujarat</v>
      </c>
      <c r="K781" s="3" t="str">
        <f>INDEX(Orders!$A$1:$G$501,MATCH($A781,Orders!$A$1:$A$501,0),MATCH(K$1,Orders!$A$1:$G$1,0))</f>
        <v>Ahmedabad</v>
      </c>
      <c r="L781" s="1" t="str">
        <f t="shared" si="12"/>
        <v>Sep</v>
      </c>
      <c r="M781" s="8">
        <f>IF(Sales[[#This Row],[Profit]]&gt;0,Sales[[#This Row],[Profit]],0)</f>
        <v>38</v>
      </c>
      <c r="N781" s="8">
        <f>IF(Sales[[#This Row],[Profit]]&lt;0,Sales[[#This Row],[Profit]],0)</f>
        <v>0</v>
      </c>
    </row>
    <row r="782" spans="1:14" x14ac:dyDescent="0.3">
      <c r="A782" t="s">
        <v>405</v>
      </c>
      <c r="B782" s="6">
        <v>137</v>
      </c>
      <c r="C782" s="6">
        <v>-41</v>
      </c>
      <c r="D782">
        <v>3</v>
      </c>
      <c r="E782" t="s">
        <v>8</v>
      </c>
      <c r="F782" t="s">
        <v>21</v>
      </c>
      <c r="G782" t="s">
        <v>82</v>
      </c>
      <c r="H782" s="3">
        <f>INDEX(Orders!$A$1:$G$501,MATCH($A782,Orders!$A$1:$A$501,0),MATCH(H$1,Orders!$A$1:$G$1,0))</f>
        <v>43356</v>
      </c>
      <c r="I782" s="3" t="str">
        <f>INDEX(Orders!$A$1:$G$501,MATCH($A782,Orders!$A$1:$A$501,0),MATCH(I$1,Orders!$A$1:$G$1,0))</f>
        <v>Teena</v>
      </c>
      <c r="J782" s="3" t="str">
        <f>INDEX(Orders!$A$1:$G$501,MATCH($A782,Orders!$A$1:$A$501,0),MATCH(J$1,Orders!$A$1:$G$1,0))</f>
        <v>Andhra Pradesh</v>
      </c>
      <c r="K782" s="3" t="str">
        <f>INDEX(Orders!$A$1:$G$501,MATCH($A782,Orders!$A$1:$A$501,0),MATCH(K$1,Orders!$A$1:$G$1,0))</f>
        <v>Hyderabad</v>
      </c>
      <c r="L782" s="1" t="str">
        <f t="shared" si="12"/>
        <v>Sep</v>
      </c>
      <c r="M782" s="8">
        <f>IF(Sales[[#This Row],[Profit]]&gt;0,Sales[[#This Row],[Profit]],0)</f>
        <v>0</v>
      </c>
      <c r="N782" s="8">
        <f>IF(Sales[[#This Row],[Profit]]&lt;0,Sales[[#This Row],[Profit]],0)</f>
        <v>-41</v>
      </c>
    </row>
    <row r="783" spans="1:14" x14ac:dyDescent="0.3">
      <c r="A783" t="s">
        <v>383</v>
      </c>
      <c r="B783" s="6">
        <v>140</v>
      </c>
      <c r="C783" s="6">
        <v>57</v>
      </c>
      <c r="D783">
        <v>2</v>
      </c>
      <c r="E783" t="s">
        <v>23</v>
      </c>
      <c r="F783" t="s">
        <v>24</v>
      </c>
      <c r="G783" t="s">
        <v>82</v>
      </c>
      <c r="H783" s="3">
        <f>INDEX(Orders!$A$1:$G$501,MATCH($A783,Orders!$A$1:$A$501,0),MATCH(H$1,Orders!$A$1:$G$1,0))</f>
        <v>43113</v>
      </c>
      <c r="I783" s="3" t="str">
        <f>INDEX(Orders!$A$1:$G$501,MATCH($A783,Orders!$A$1:$A$501,0),MATCH(I$1,Orders!$A$1:$G$1,0))</f>
        <v>Shantanu</v>
      </c>
      <c r="J783" s="3" t="str">
        <f>INDEX(Orders!$A$1:$G$501,MATCH($A783,Orders!$A$1:$A$501,0),MATCH(J$1,Orders!$A$1:$G$1,0))</f>
        <v>Maharashtra</v>
      </c>
      <c r="K783" s="3" t="str">
        <f>INDEX(Orders!$A$1:$G$501,MATCH($A783,Orders!$A$1:$A$501,0),MATCH(K$1,Orders!$A$1:$G$1,0))</f>
        <v>Mumbai</v>
      </c>
      <c r="L783" s="1" t="str">
        <f t="shared" si="12"/>
        <v>Jan</v>
      </c>
      <c r="M783" s="8">
        <f>IF(Sales[[#This Row],[Profit]]&gt;0,Sales[[#This Row],[Profit]],0)</f>
        <v>57</v>
      </c>
      <c r="N783" s="8">
        <f>IF(Sales[[#This Row],[Profit]]&lt;0,Sales[[#This Row],[Profit]],0)</f>
        <v>0</v>
      </c>
    </row>
    <row r="784" spans="1:14" x14ac:dyDescent="0.3">
      <c r="A784" t="s">
        <v>406</v>
      </c>
      <c r="B784" s="6">
        <v>139</v>
      </c>
      <c r="C784" s="6">
        <v>30</v>
      </c>
      <c r="D784">
        <v>3</v>
      </c>
      <c r="E784" t="s">
        <v>23</v>
      </c>
      <c r="F784" t="s">
        <v>142</v>
      </c>
      <c r="G784" t="s">
        <v>28</v>
      </c>
      <c r="H784" s="3">
        <f>INDEX(Orders!$A$1:$G$501,MATCH($A784,Orders!$A$1:$A$501,0),MATCH(H$1,Orders!$A$1:$G$1,0))</f>
        <v>43202</v>
      </c>
      <c r="I784" s="3" t="str">
        <f>INDEX(Orders!$A$1:$G$501,MATCH($A784,Orders!$A$1:$A$501,0),MATCH(I$1,Orders!$A$1:$G$1,0))</f>
        <v>Aditi</v>
      </c>
      <c r="J784" s="3" t="str">
        <f>INDEX(Orders!$A$1:$G$501,MATCH($A784,Orders!$A$1:$A$501,0),MATCH(J$1,Orders!$A$1:$G$1,0))</f>
        <v>Rajasthan</v>
      </c>
      <c r="K784" s="3" t="str">
        <f>INDEX(Orders!$A$1:$G$501,MATCH($A784,Orders!$A$1:$A$501,0),MATCH(K$1,Orders!$A$1:$G$1,0))</f>
        <v>Udaipur</v>
      </c>
      <c r="L784" s="1" t="str">
        <f t="shared" si="12"/>
        <v>Apr</v>
      </c>
      <c r="M784" s="8">
        <f>IF(Sales[[#This Row],[Profit]]&gt;0,Sales[[#This Row],[Profit]],0)</f>
        <v>30</v>
      </c>
      <c r="N784" s="8">
        <f>IF(Sales[[#This Row],[Profit]]&lt;0,Sales[[#This Row],[Profit]],0)</f>
        <v>0</v>
      </c>
    </row>
    <row r="785" spans="1:14" x14ac:dyDescent="0.3">
      <c r="A785" t="s">
        <v>273</v>
      </c>
      <c r="B785" s="6">
        <v>138</v>
      </c>
      <c r="C785" s="6">
        <v>11</v>
      </c>
      <c r="D785">
        <v>5</v>
      </c>
      <c r="E785" t="s">
        <v>23</v>
      </c>
      <c r="F785" t="s">
        <v>57</v>
      </c>
      <c r="G785" t="s">
        <v>28</v>
      </c>
      <c r="H785" s="3">
        <f>INDEX(Orders!$A$1:$G$501,MATCH($A785,Orders!$A$1:$A$501,0),MATCH(H$1,Orders!$A$1:$G$1,0))</f>
        <v>43376</v>
      </c>
      <c r="I785" s="3" t="str">
        <f>INDEX(Orders!$A$1:$G$501,MATCH($A785,Orders!$A$1:$A$501,0),MATCH(I$1,Orders!$A$1:$G$1,0))</f>
        <v>Mayank</v>
      </c>
      <c r="J785" s="3" t="str">
        <f>INDEX(Orders!$A$1:$G$501,MATCH($A785,Orders!$A$1:$A$501,0),MATCH(J$1,Orders!$A$1:$G$1,0))</f>
        <v>Maharashtra</v>
      </c>
      <c r="K785" s="3" t="str">
        <f>INDEX(Orders!$A$1:$G$501,MATCH($A785,Orders!$A$1:$A$501,0),MATCH(K$1,Orders!$A$1:$G$1,0))</f>
        <v>Mumbai</v>
      </c>
      <c r="L785" s="1" t="str">
        <f t="shared" si="12"/>
        <v>Oct</v>
      </c>
      <c r="M785" s="8">
        <f>IF(Sales[[#This Row],[Profit]]&gt;0,Sales[[#This Row],[Profit]],0)</f>
        <v>11</v>
      </c>
      <c r="N785" s="8">
        <f>IF(Sales[[#This Row],[Profit]]&lt;0,Sales[[#This Row],[Profit]],0)</f>
        <v>0</v>
      </c>
    </row>
    <row r="786" spans="1:14" x14ac:dyDescent="0.3">
      <c r="A786" t="s">
        <v>407</v>
      </c>
      <c r="B786" s="6">
        <v>79</v>
      </c>
      <c r="C786" s="6">
        <v>-124</v>
      </c>
      <c r="D786">
        <v>9</v>
      </c>
      <c r="E786" t="s">
        <v>23</v>
      </c>
      <c r="F786" t="s">
        <v>43</v>
      </c>
      <c r="G786" t="s">
        <v>10</v>
      </c>
      <c r="H786" s="3">
        <f>INDEX(Orders!$A$1:$G$501,MATCH($A786,Orders!$A$1:$A$501,0),MATCH(H$1,Orders!$A$1:$G$1,0))</f>
        <v>43131</v>
      </c>
      <c r="I786" s="3" t="str">
        <f>INDEX(Orders!$A$1:$G$501,MATCH($A786,Orders!$A$1:$A$501,0),MATCH(I$1,Orders!$A$1:$G$1,0))</f>
        <v>Nirja</v>
      </c>
      <c r="J786" s="3" t="str">
        <f>INDEX(Orders!$A$1:$G$501,MATCH($A786,Orders!$A$1:$A$501,0),MATCH(J$1,Orders!$A$1:$G$1,0))</f>
        <v>Delhi</v>
      </c>
      <c r="K786" s="3" t="str">
        <f>INDEX(Orders!$A$1:$G$501,MATCH($A786,Orders!$A$1:$A$501,0),MATCH(K$1,Orders!$A$1:$G$1,0))</f>
        <v>Delhi</v>
      </c>
      <c r="L786" s="1" t="str">
        <f t="shared" si="12"/>
        <v>Jan</v>
      </c>
      <c r="M786" s="8">
        <f>IF(Sales[[#This Row],[Profit]]&gt;0,Sales[[#This Row],[Profit]],0)</f>
        <v>0</v>
      </c>
      <c r="N786" s="8">
        <f>IF(Sales[[#This Row],[Profit]]&lt;0,Sales[[#This Row],[Profit]],0)</f>
        <v>-124</v>
      </c>
    </row>
    <row r="787" spans="1:14" x14ac:dyDescent="0.3">
      <c r="A787" t="s">
        <v>408</v>
      </c>
      <c r="B787" s="6">
        <v>136</v>
      </c>
      <c r="C787" s="6">
        <v>41</v>
      </c>
      <c r="D787">
        <v>3</v>
      </c>
      <c r="E787" t="s">
        <v>8</v>
      </c>
      <c r="F787" t="s">
        <v>73</v>
      </c>
      <c r="G787" t="s">
        <v>28</v>
      </c>
      <c r="H787" s="3">
        <f>INDEX(Orders!$A$1:$G$501,MATCH($A787,Orders!$A$1:$A$501,0),MATCH(H$1,Orders!$A$1:$G$1,0))</f>
        <v>43221</v>
      </c>
      <c r="I787" s="3" t="str">
        <f>INDEX(Orders!$A$1:$G$501,MATCH($A787,Orders!$A$1:$A$501,0),MATCH(I$1,Orders!$A$1:$G$1,0))</f>
        <v>Vineet</v>
      </c>
      <c r="J787" s="3" t="str">
        <f>INDEX(Orders!$A$1:$G$501,MATCH($A787,Orders!$A$1:$A$501,0),MATCH(J$1,Orders!$A$1:$G$1,0))</f>
        <v>Sikkim</v>
      </c>
      <c r="K787" s="3" t="str">
        <f>INDEX(Orders!$A$1:$G$501,MATCH($A787,Orders!$A$1:$A$501,0),MATCH(K$1,Orders!$A$1:$G$1,0))</f>
        <v>Gangtok</v>
      </c>
      <c r="L787" s="1" t="str">
        <f t="shared" si="12"/>
        <v>May</v>
      </c>
      <c r="M787" s="8">
        <f>IF(Sales[[#This Row],[Profit]]&gt;0,Sales[[#This Row],[Profit]],0)</f>
        <v>41</v>
      </c>
      <c r="N787" s="8">
        <f>IF(Sales[[#This Row],[Profit]]&lt;0,Sales[[#This Row],[Profit]],0)</f>
        <v>0</v>
      </c>
    </row>
    <row r="788" spans="1:14" x14ac:dyDescent="0.3">
      <c r="A788" t="s">
        <v>297</v>
      </c>
      <c r="B788" s="6">
        <v>145</v>
      </c>
      <c r="C788" s="6">
        <v>16</v>
      </c>
      <c r="D788">
        <v>3</v>
      </c>
      <c r="E788" t="s">
        <v>23</v>
      </c>
      <c r="F788" t="s">
        <v>81</v>
      </c>
      <c r="G788" t="s">
        <v>82</v>
      </c>
      <c r="H788" s="3">
        <f>INDEX(Orders!$A$1:$G$501,MATCH($A788,Orders!$A$1:$A$501,0),MATCH(H$1,Orders!$A$1:$G$1,0))</f>
        <v>43183</v>
      </c>
      <c r="I788" s="3" t="str">
        <f>INDEX(Orders!$A$1:$G$501,MATCH($A788,Orders!$A$1:$A$501,0),MATCH(I$1,Orders!$A$1:$G$1,0))</f>
        <v>Yogesh</v>
      </c>
      <c r="J788" s="3" t="str">
        <f>INDEX(Orders!$A$1:$G$501,MATCH($A788,Orders!$A$1:$A$501,0),MATCH(J$1,Orders!$A$1:$G$1,0))</f>
        <v>Bihar</v>
      </c>
      <c r="K788" s="3" t="str">
        <f>INDEX(Orders!$A$1:$G$501,MATCH($A788,Orders!$A$1:$A$501,0),MATCH(K$1,Orders!$A$1:$G$1,0))</f>
        <v>Patna</v>
      </c>
      <c r="L788" s="1" t="str">
        <f t="shared" si="12"/>
        <v>Mar</v>
      </c>
      <c r="M788" s="8">
        <f>IF(Sales[[#This Row],[Profit]]&gt;0,Sales[[#This Row],[Profit]],0)</f>
        <v>16</v>
      </c>
      <c r="N788" s="8">
        <f>IF(Sales[[#This Row],[Profit]]&lt;0,Sales[[#This Row],[Profit]],0)</f>
        <v>0</v>
      </c>
    </row>
    <row r="789" spans="1:14" x14ac:dyDescent="0.3">
      <c r="A789" t="s">
        <v>174</v>
      </c>
      <c r="B789" s="6">
        <v>44</v>
      </c>
      <c r="C789" s="6">
        <v>20</v>
      </c>
      <c r="D789">
        <v>2</v>
      </c>
      <c r="E789" t="s">
        <v>23</v>
      </c>
      <c r="F789" t="s">
        <v>81</v>
      </c>
      <c r="G789" t="s">
        <v>28</v>
      </c>
      <c r="H789" s="3">
        <f>INDEX(Orders!$A$1:$G$501,MATCH($A789,Orders!$A$1:$A$501,0),MATCH(H$1,Orders!$A$1:$G$1,0))</f>
        <v>43181</v>
      </c>
      <c r="I789" s="3" t="str">
        <f>INDEX(Orders!$A$1:$G$501,MATCH($A789,Orders!$A$1:$A$501,0),MATCH(I$1,Orders!$A$1:$G$1,0))</f>
        <v>Kasheen</v>
      </c>
      <c r="J789" s="3" t="str">
        <f>INDEX(Orders!$A$1:$G$501,MATCH($A789,Orders!$A$1:$A$501,0),MATCH(J$1,Orders!$A$1:$G$1,0))</f>
        <v>West Bengal</v>
      </c>
      <c r="K789" s="3" t="str">
        <f>INDEX(Orders!$A$1:$G$501,MATCH($A789,Orders!$A$1:$A$501,0),MATCH(K$1,Orders!$A$1:$G$1,0))</f>
        <v>Kolkata</v>
      </c>
      <c r="L789" s="1" t="str">
        <f t="shared" si="12"/>
        <v>Mar</v>
      </c>
      <c r="M789" s="8">
        <f>IF(Sales[[#This Row],[Profit]]&gt;0,Sales[[#This Row],[Profit]],0)</f>
        <v>20</v>
      </c>
      <c r="N789" s="8">
        <f>IF(Sales[[#This Row],[Profit]]&lt;0,Sales[[#This Row],[Profit]],0)</f>
        <v>0</v>
      </c>
    </row>
    <row r="790" spans="1:14" x14ac:dyDescent="0.3">
      <c r="A790" t="s">
        <v>306</v>
      </c>
      <c r="B790" s="6">
        <v>79</v>
      </c>
      <c r="C790" s="6">
        <v>6</v>
      </c>
      <c r="D790">
        <v>7</v>
      </c>
      <c r="E790" t="s">
        <v>23</v>
      </c>
      <c r="F790" t="s">
        <v>26</v>
      </c>
      <c r="G790" t="s">
        <v>10</v>
      </c>
      <c r="H790" s="3">
        <f>INDEX(Orders!$A$1:$G$501,MATCH($A790,Orders!$A$1:$A$501,0),MATCH(H$1,Orders!$A$1:$G$1,0))</f>
        <v>43385</v>
      </c>
      <c r="I790" s="3" t="str">
        <f>INDEX(Orders!$A$1:$G$501,MATCH($A790,Orders!$A$1:$A$501,0),MATCH(I$1,Orders!$A$1:$G$1,0))</f>
        <v>Ishpreet</v>
      </c>
      <c r="J790" s="3" t="str">
        <f>INDEX(Orders!$A$1:$G$501,MATCH($A790,Orders!$A$1:$A$501,0),MATCH(J$1,Orders!$A$1:$G$1,0))</f>
        <v>Maharashtra</v>
      </c>
      <c r="K790" s="3" t="str">
        <f>INDEX(Orders!$A$1:$G$501,MATCH($A790,Orders!$A$1:$A$501,0),MATCH(K$1,Orders!$A$1:$G$1,0))</f>
        <v>Mumbai</v>
      </c>
      <c r="L790" s="1" t="str">
        <f t="shared" si="12"/>
        <v>Oct</v>
      </c>
      <c r="M790" s="8">
        <f>IF(Sales[[#This Row],[Profit]]&gt;0,Sales[[#This Row],[Profit]],0)</f>
        <v>6</v>
      </c>
      <c r="N790" s="8">
        <f>IF(Sales[[#This Row],[Profit]]&lt;0,Sales[[#This Row],[Profit]],0)</f>
        <v>0</v>
      </c>
    </row>
    <row r="791" spans="1:14" x14ac:dyDescent="0.3">
      <c r="A791" t="s">
        <v>158</v>
      </c>
      <c r="B791" s="6">
        <v>79</v>
      </c>
      <c r="C791" s="6">
        <v>36</v>
      </c>
      <c r="D791">
        <v>4</v>
      </c>
      <c r="E791" t="s">
        <v>23</v>
      </c>
      <c r="F791" t="s">
        <v>142</v>
      </c>
      <c r="G791" t="s">
        <v>10</v>
      </c>
      <c r="H791" s="3">
        <f>INDEX(Orders!$A$1:$G$501,MATCH($A791,Orders!$A$1:$A$501,0),MATCH(H$1,Orders!$A$1:$G$1,0))</f>
        <v>43106</v>
      </c>
      <c r="I791" s="3" t="str">
        <f>INDEX(Orders!$A$1:$G$501,MATCH($A791,Orders!$A$1:$A$501,0),MATCH(I$1,Orders!$A$1:$G$1,0))</f>
        <v>Chandni</v>
      </c>
      <c r="J791" s="3" t="str">
        <f>INDEX(Orders!$A$1:$G$501,MATCH($A791,Orders!$A$1:$A$501,0),MATCH(J$1,Orders!$A$1:$G$1,0))</f>
        <v>Rajasthan</v>
      </c>
      <c r="K791" s="3" t="str">
        <f>INDEX(Orders!$A$1:$G$501,MATCH($A791,Orders!$A$1:$A$501,0),MATCH(K$1,Orders!$A$1:$G$1,0))</f>
        <v>Jaipur</v>
      </c>
      <c r="L791" s="1" t="str">
        <f t="shared" si="12"/>
        <v>Jan</v>
      </c>
      <c r="M791" s="8">
        <f>IF(Sales[[#This Row],[Profit]]&gt;0,Sales[[#This Row],[Profit]],0)</f>
        <v>36</v>
      </c>
      <c r="N791" s="8">
        <f>IF(Sales[[#This Row],[Profit]]&lt;0,Sales[[#This Row],[Profit]],0)</f>
        <v>0</v>
      </c>
    </row>
    <row r="792" spans="1:14" x14ac:dyDescent="0.3">
      <c r="A792" t="s">
        <v>212</v>
      </c>
      <c r="B792" s="6">
        <v>134</v>
      </c>
      <c r="C792" s="6">
        <v>-13</v>
      </c>
      <c r="D792">
        <v>3</v>
      </c>
      <c r="E792" t="s">
        <v>8</v>
      </c>
      <c r="F792" t="s">
        <v>9</v>
      </c>
      <c r="G792" t="s">
        <v>28</v>
      </c>
      <c r="H792" s="3">
        <f>INDEX(Orders!$A$1:$G$501,MATCH($A792,Orders!$A$1:$A$501,0),MATCH(H$1,Orders!$A$1:$G$1,0))</f>
        <v>43145</v>
      </c>
      <c r="I792" s="3" t="str">
        <f>INDEX(Orders!$A$1:$G$501,MATCH($A792,Orders!$A$1:$A$501,0),MATCH(I$1,Orders!$A$1:$G$1,0))</f>
        <v>Hazel</v>
      </c>
      <c r="J792" s="3" t="str">
        <f>INDEX(Orders!$A$1:$G$501,MATCH($A792,Orders!$A$1:$A$501,0),MATCH(J$1,Orders!$A$1:$G$1,0))</f>
        <v>Karnataka</v>
      </c>
      <c r="K792" s="3" t="str">
        <f>INDEX(Orders!$A$1:$G$501,MATCH($A792,Orders!$A$1:$A$501,0),MATCH(K$1,Orders!$A$1:$G$1,0))</f>
        <v>Bangalore</v>
      </c>
      <c r="L792" s="1" t="str">
        <f t="shared" si="12"/>
        <v>Feb</v>
      </c>
      <c r="M792" s="8">
        <f>IF(Sales[[#This Row],[Profit]]&gt;0,Sales[[#This Row],[Profit]],0)</f>
        <v>0</v>
      </c>
      <c r="N792" s="8">
        <f>IF(Sales[[#This Row],[Profit]]&lt;0,Sales[[#This Row],[Profit]],0)</f>
        <v>-13</v>
      </c>
    </row>
    <row r="793" spans="1:14" x14ac:dyDescent="0.3">
      <c r="A793" t="s">
        <v>46</v>
      </c>
      <c r="B793" s="6">
        <v>133</v>
      </c>
      <c r="C793" s="6">
        <v>5</v>
      </c>
      <c r="D793">
        <v>5</v>
      </c>
      <c r="E793" t="s">
        <v>23</v>
      </c>
      <c r="F793" t="s">
        <v>57</v>
      </c>
      <c r="G793" t="s">
        <v>28</v>
      </c>
      <c r="H793" s="3">
        <f>INDEX(Orders!$A$1:$G$501,MATCH($A793,Orders!$A$1:$A$501,0),MATCH(H$1,Orders!$A$1:$G$1,0))</f>
        <v>43113</v>
      </c>
      <c r="I793" s="3" t="str">
        <f>INDEX(Orders!$A$1:$G$501,MATCH($A793,Orders!$A$1:$A$501,0),MATCH(I$1,Orders!$A$1:$G$1,0))</f>
        <v>Shruti</v>
      </c>
      <c r="J793" s="3" t="str">
        <f>INDEX(Orders!$A$1:$G$501,MATCH($A793,Orders!$A$1:$A$501,0),MATCH(J$1,Orders!$A$1:$G$1,0))</f>
        <v>Madhya Pradesh</v>
      </c>
      <c r="K793" s="3" t="str">
        <f>INDEX(Orders!$A$1:$G$501,MATCH($A793,Orders!$A$1:$A$501,0),MATCH(K$1,Orders!$A$1:$G$1,0))</f>
        <v>Indore</v>
      </c>
      <c r="L793" s="1" t="str">
        <f t="shared" si="12"/>
        <v>Jan</v>
      </c>
      <c r="M793" s="8">
        <f>IF(Sales[[#This Row],[Profit]]&gt;0,Sales[[#This Row],[Profit]],0)</f>
        <v>5</v>
      </c>
      <c r="N793" s="8">
        <f>IF(Sales[[#This Row],[Profit]]&lt;0,Sales[[#This Row],[Profit]],0)</f>
        <v>0</v>
      </c>
    </row>
    <row r="794" spans="1:14" x14ac:dyDescent="0.3">
      <c r="A794" t="s">
        <v>211</v>
      </c>
      <c r="B794" s="6">
        <v>47</v>
      </c>
      <c r="C794" s="6">
        <v>20</v>
      </c>
      <c r="D794">
        <v>7</v>
      </c>
      <c r="E794" t="s">
        <v>23</v>
      </c>
      <c r="F794" t="s">
        <v>30</v>
      </c>
      <c r="G794" t="s">
        <v>28</v>
      </c>
      <c r="H794" s="3">
        <f>INDEX(Orders!$A$1:$G$501,MATCH($A794,Orders!$A$1:$A$501,0),MATCH(H$1,Orders!$A$1:$G$1,0))</f>
        <v>43376</v>
      </c>
      <c r="I794" s="3" t="str">
        <f>INDEX(Orders!$A$1:$G$501,MATCH($A794,Orders!$A$1:$A$501,0),MATCH(I$1,Orders!$A$1:$G$1,0))</f>
        <v>Sonal</v>
      </c>
      <c r="J794" s="3" t="str">
        <f>INDEX(Orders!$A$1:$G$501,MATCH($A794,Orders!$A$1:$A$501,0),MATCH(J$1,Orders!$A$1:$G$1,0))</f>
        <v>Bihar</v>
      </c>
      <c r="K794" s="3" t="str">
        <f>INDEX(Orders!$A$1:$G$501,MATCH($A794,Orders!$A$1:$A$501,0),MATCH(K$1,Orders!$A$1:$G$1,0))</f>
        <v>Patna</v>
      </c>
      <c r="L794" s="1" t="str">
        <f t="shared" si="12"/>
        <v>Oct</v>
      </c>
      <c r="M794" s="8">
        <f>IF(Sales[[#This Row],[Profit]]&gt;0,Sales[[#This Row],[Profit]],0)</f>
        <v>20</v>
      </c>
      <c r="N794" s="8">
        <f>IF(Sales[[#This Row],[Profit]]&lt;0,Sales[[#This Row],[Profit]],0)</f>
        <v>0</v>
      </c>
    </row>
    <row r="795" spans="1:14" x14ac:dyDescent="0.3">
      <c r="A795" t="s">
        <v>258</v>
      </c>
      <c r="B795" s="6">
        <v>133</v>
      </c>
      <c r="C795" s="6">
        <v>-42</v>
      </c>
      <c r="D795">
        <v>1</v>
      </c>
      <c r="E795" t="s">
        <v>8</v>
      </c>
      <c r="F795" t="s">
        <v>18</v>
      </c>
      <c r="G795" t="s">
        <v>28</v>
      </c>
      <c r="H795" s="3">
        <f>INDEX(Orders!$A$1:$G$501,MATCH($A795,Orders!$A$1:$A$501,0),MATCH(H$1,Orders!$A$1:$G$1,0))</f>
        <v>43105</v>
      </c>
      <c r="I795" s="3" t="str">
        <f>INDEX(Orders!$A$1:$G$501,MATCH($A795,Orders!$A$1:$A$501,0),MATCH(I$1,Orders!$A$1:$G$1,0))</f>
        <v>Yaanvi</v>
      </c>
      <c r="J795" s="3" t="str">
        <f>INDEX(Orders!$A$1:$G$501,MATCH($A795,Orders!$A$1:$A$501,0),MATCH(J$1,Orders!$A$1:$G$1,0))</f>
        <v>Madhya Pradesh</v>
      </c>
      <c r="K795" s="3" t="str">
        <f>INDEX(Orders!$A$1:$G$501,MATCH($A795,Orders!$A$1:$A$501,0),MATCH(K$1,Orders!$A$1:$G$1,0))</f>
        <v>Indore</v>
      </c>
      <c r="L795" s="1" t="str">
        <f t="shared" si="12"/>
        <v>Jan</v>
      </c>
      <c r="M795" s="8">
        <f>IF(Sales[[#This Row],[Profit]]&gt;0,Sales[[#This Row],[Profit]],0)</f>
        <v>0</v>
      </c>
      <c r="N795" s="8">
        <f>IF(Sales[[#This Row],[Profit]]&lt;0,Sales[[#This Row],[Profit]],0)</f>
        <v>-42</v>
      </c>
    </row>
    <row r="796" spans="1:14" x14ac:dyDescent="0.3">
      <c r="A796" t="s">
        <v>409</v>
      </c>
      <c r="B796" s="6">
        <v>78</v>
      </c>
      <c r="C796" s="6">
        <v>27</v>
      </c>
      <c r="D796">
        <v>3</v>
      </c>
      <c r="E796" t="s">
        <v>23</v>
      </c>
      <c r="F796" t="s">
        <v>57</v>
      </c>
      <c r="G796" t="s">
        <v>10</v>
      </c>
      <c r="H796" s="3">
        <f>INDEX(Orders!$A$1:$G$501,MATCH($A796,Orders!$A$1:$A$501,0),MATCH(H$1,Orders!$A$1:$G$1,0))</f>
        <v>43416</v>
      </c>
      <c r="I796" s="3" t="str">
        <f>INDEX(Orders!$A$1:$G$501,MATCH($A796,Orders!$A$1:$A$501,0),MATCH(I$1,Orders!$A$1:$G$1,0))</f>
        <v>Abhijit</v>
      </c>
      <c r="J796" s="3" t="str">
        <f>INDEX(Orders!$A$1:$G$501,MATCH($A796,Orders!$A$1:$A$501,0),MATCH(J$1,Orders!$A$1:$G$1,0))</f>
        <v>Delhi</v>
      </c>
      <c r="K796" s="3" t="str">
        <f>INDEX(Orders!$A$1:$G$501,MATCH($A796,Orders!$A$1:$A$501,0),MATCH(K$1,Orders!$A$1:$G$1,0))</f>
        <v>Delhi</v>
      </c>
      <c r="L796" s="1" t="str">
        <f t="shared" si="12"/>
        <v>Nov</v>
      </c>
      <c r="M796" s="8">
        <f>IF(Sales[[#This Row],[Profit]]&gt;0,Sales[[#This Row],[Profit]],0)</f>
        <v>27</v>
      </c>
      <c r="N796" s="8">
        <f>IF(Sales[[#This Row],[Profit]]&lt;0,Sales[[#This Row],[Profit]],0)</f>
        <v>0</v>
      </c>
    </row>
    <row r="797" spans="1:14" x14ac:dyDescent="0.3">
      <c r="A797" t="s">
        <v>410</v>
      </c>
      <c r="B797" s="6">
        <v>78</v>
      </c>
      <c r="C797" s="6">
        <v>7</v>
      </c>
      <c r="D797">
        <v>1</v>
      </c>
      <c r="E797" t="s">
        <v>12</v>
      </c>
      <c r="F797" t="s">
        <v>13</v>
      </c>
      <c r="G797" t="s">
        <v>10</v>
      </c>
      <c r="H797" s="3">
        <f>INDEX(Orders!$A$1:$G$501,MATCH($A797,Orders!$A$1:$A$501,0),MATCH(H$1,Orders!$A$1:$G$1,0))</f>
        <v>43145</v>
      </c>
      <c r="I797" s="3" t="str">
        <f>INDEX(Orders!$A$1:$G$501,MATCH($A797,Orders!$A$1:$A$501,0),MATCH(I$1,Orders!$A$1:$G$1,0))</f>
        <v>Sonakshi</v>
      </c>
      <c r="J797" s="3" t="str">
        <f>INDEX(Orders!$A$1:$G$501,MATCH($A797,Orders!$A$1:$A$501,0),MATCH(J$1,Orders!$A$1:$G$1,0))</f>
        <v>Jammu and Kashmir</v>
      </c>
      <c r="K797" s="3" t="str">
        <f>INDEX(Orders!$A$1:$G$501,MATCH($A797,Orders!$A$1:$A$501,0),MATCH(K$1,Orders!$A$1:$G$1,0))</f>
        <v>Kashmir</v>
      </c>
      <c r="L797" s="1" t="str">
        <f t="shared" si="12"/>
        <v>Feb</v>
      </c>
      <c r="M797" s="8">
        <f>IF(Sales[[#This Row],[Profit]]&gt;0,Sales[[#This Row],[Profit]],0)</f>
        <v>7</v>
      </c>
      <c r="N797" s="8">
        <f>IF(Sales[[#This Row],[Profit]]&lt;0,Sales[[#This Row],[Profit]],0)</f>
        <v>0</v>
      </c>
    </row>
    <row r="798" spans="1:14" x14ac:dyDescent="0.3">
      <c r="A798" t="s">
        <v>411</v>
      </c>
      <c r="B798" s="6">
        <v>76</v>
      </c>
      <c r="C798" s="6">
        <v>-92</v>
      </c>
      <c r="D798">
        <v>8</v>
      </c>
      <c r="E798" t="s">
        <v>12</v>
      </c>
      <c r="F798" t="s">
        <v>131</v>
      </c>
      <c r="G798" t="s">
        <v>10</v>
      </c>
      <c r="H798" s="3">
        <f>INDEX(Orders!$A$1:$G$501,MATCH($A798,Orders!$A$1:$A$501,0),MATCH(H$1,Orders!$A$1:$G$1,0))</f>
        <v>43220</v>
      </c>
      <c r="I798" s="3" t="str">
        <f>INDEX(Orders!$A$1:$G$501,MATCH($A798,Orders!$A$1:$A$501,0),MATCH(I$1,Orders!$A$1:$G$1,0))</f>
        <v>Mayank</v>
      </c>
      <c r="J798" s="3" t="str">
        <f>INDEX(Orders!$A$1:$G$501,MATCH($A798,Orders!$A$1:$A$501,0),MATCH(J$1,Orders!$A$1:$G$1,0))</f>
        <v>Maharashtra</v>
      </c>
      <c r="K798" s="3" t="str">
        <f>INDEX(Orders!$A$1:$G$501,MATCH($A798,Orders!$A$1:$A$501,0),MATCH(K$1,Orders!$A$1:$G$1,0))</f>
        <v>Mumbai</v>
      </c>
      <c r="L798" s="1" t="str">
        <f t="shared" si="12"/>
        <v>Apr</v>
      </c>
      <c r="M798" s="8">
        <f>IF(Sales[[#This Row],[Profit]]&gt;0,Sales[[#This Row],[Profit]],0)</f>
        <v>0</v>
      </c>
      <c r="N798" s="8">
        <f>IF(Sales[[#This Row],[Profit]]&lt;0,Sales[[#This Row],[Profit]],0)</f>
        <v>-92</v>
      </c>
    </row>
    <row r="799" spans="1:14" x14ac:dyDescent="0.3">
      <c r="A799" t="s">
        <v>412</v>
      </c>
      <c r="B799" s="6">
        <v>76</v>
      </c>
      <c r="C799" s="6">
        <v>-50</v>
      </c>
      <c r="D799">
        <v>1</v>
      </c>
      <c r="E799" t="s">
        <v>23</v>
      </c>
      <c r="F799" t="s">
        <v>26</v>
      </c>
      <c r="G799" t="s">
        <v>10</v>
      </c>
      <c r="H799" s="3">
        <f>INDEX(Orders!$A$1:$G$501,MATCH($A799,Orders!$A$1:$A$501,0),MATCH(H$1,Orders!$A$1:$G$1,0))</f>
        <v>43196</v>
      </c>
      <c r="I799" s="3" t="str">
        <f>INDEX(Orders!$A$1:$G$501,MATCH($A799,Orders!$A$1:$A$501,0),MATCH(I$1,Orders!$A$1:$G$1,0))</f>
        <v>Avni</v>
      </c>
      <c r="J799" s="3" t="str">
        <f>INDEX(Orders!$A$1:$G$501,MATCH($A799,Orders!$A$1:$A$501,0),MATCH(J$1,Orders!$A$1:$G$1,0))</f>
        <v>Maharashtra</v>
      </c>
      <c r="K799" s="3" t="str">
        <f>INDEX(Orders!$A$1:$G$501,MATCH($A799,Orders!$A$1:$A$501,0),MATCH(K$1,Orders!$A$1:$G$1,0))</f>
        <v>Mumbai</v>
      </c>
      <c r="L799" s="1" t="str">
        <f t="shared" si="12"/>
        <v>Apr</v>
      </c>
      <c r="M799" s="8">
        <f>IF(Sales[[#This Row],[Profit]]&gt;0,Sales[[#This Row],[Profit]],0)</f>
        <v>0</v>
      </c>
      <c r="N799" s="8">
        <f>IF(Sales[[#This Row],[Profit]]&lt;0,Sales[[#This Row],[Profit]],0)</f>
        <v>-50</v>
      </c>
    </row>
    <row r="800" spans="1:14" x14ac:dyDescent="0.3">
      <c r="A800" t="s">
        <v>234</v>
      </c>
      <c r="B800" s="6">
        <v>76</v>
      </c>
      <c r="C800" s="6">
        <v>19</v>
      </c>
      <c r="D800">
        <v>3</v>
      </c>
      <c r="E800" t="s">
        <v>23</v>
      </c>
      <c r="F800" t="s">
        <v>30</v>
      </c>
      <c r="G800" t="s">
        <v>10</v>
      </c>
      <c r="H800" s="3">
        <f>INDEX(Orders!$A$1:$G$501,MATCH($A800,Orders!$A$1:$A$501,0),MATCH(H$1,Orders!$A$1:$G$1,0))</f>
        <v>43323</v>
      </c>
      <c r="I800" s="3" t="str">
        <f>INDEX(Orders!$A$1:$G$501,MATCH($A800,Orders!$A$1:$A$501,0),MATCH(I$1,Orders!$A$1:$G$1,0))</f>
        <v>Shubham</v>
      </c>
      <c r="J800" s="3" t="str">
        <f>INDEX(Orders!$A$1:$G$501,MATCH($A800,Orders!$A$1:$A$501,0),MATCH(J$1,Orders!$A$1:$G$1,0))</f>
        <v>Maharashtra</v>
      </c>
      <c r="K800" s="3" t="str">
        <f>INDEX(Orders!$A$1:$G$501,MATCH($A800,Orders!$A$1:$A$501,0),MATCH(K$1,Orders!$A$1:$G$1,0))</f>
        <v>Pune</v>
      </c>
      <c r="L800" s="1" t="str">
        <f t="shared" si="12"/>
        <v>Aug</v>
      </c>
      <c r="M800" s="8">
        <f>IF(Sales[[#This Row],[Profit]]&gt;0,Sales[[#This Row],[Profit]],0)</f>
        <v>19</v>
      </c>
      <c r="N800" s="8">
        <f>IF(Sales[[#This Row],[Profit]]&lt;0,Sales[[#This Row],[Profit]],0)</f>
        <v>0</v>
      </c>
    </row>
    <row r="801" spans="1:14" x14ac:dyDescent="0.3">
      <c r="A801" t="s">
        <v>155</v>
      </c>
      <c r="B801" s="6">
        <v>74</v>
      </c>
      <c r="C801" s="6">
        <v>29</v>
      </c>
      <c r="D801">
        <v>3</v>
      </c>
      <c r="E801" t="s">
        <v>23</v>
      </c>
      <c r="F801" t="s">
        <v>57</v>
      </c>
      <c r="G801" t="s">
        <v>10</v>
      </c>
      <c r="H801" s="3">
        <f>INDEX(Orders!$A$1:$G$501,MATCH($A801,Orders!$A$1:$A$501,0),MATCH(H$1,Orders!$A$1:$G$1,0))</f>
        <v>43245</v>
      </c>
      <c r="I801" s="3" t="str">
        <f>INDEX(Orders!$A$1:$G$501,MATCH($A801,Orders!$A$1:$A$501,0),MATCH(I$1,Orders!$A$1:$G$1,0))</f>
        <v>Charika</v>
      </c>
      <c r="J801" s="3" t="str">
        <f>INDEX(Orders!$A$1:$G$501,MATCH($A801,Orders!$A$1:$A$501,0),MATCH(J$1,Orders!$A$1:$G$1,0))</f>
        <v>Goa</v>
      </c>
      <c r="K801" s="3" t="str">
        <f>INDEX(Orders!$A$1:$G$501,MATCH($A801,Orders!$A$1:$A$501,0),MATCH(K$1,Orders!$A$1:$G$1,0))</f>
        <v>Goa</v>
      </c>
      <c r="L801" s="1" t="str">
        <f t="shared" si="12"/>
        <v>May</v>
      </c>
      <c r="M801" s="8">
        <f>IF(Sales[[#This Row],[Profit]]&gt;0,Sales[[#This Row],[Profit]],0)</f>
        <v>29</v>
      </c>
      <c r="N801" s="8">
        <f>IF(Sales[[#This Row],[Profit]]&lt;0,Sales[[#This Row],[Profit]],0)</f>
        <v>0</v>
      </c>
    </row>
    <row r="802" spans="1:14" x14ac:dyDescent="0.3">
      <c r="A802" t="s">
        <v>413</v>
      </c>
      <c r="B802" s="6">
        <v>74</v>
      </c>
      <c r="C802" s="6">
        <v>-25</v>
      </c>
      <c r="D802">
        <v>3</v>
      </c>
      <c r="E802" t="s">
        <v>23</v>
      </c>
      <c r="F802" t="s">
        <v>57</v>
      </c>
      <c r="G802" t="s">
        <v>10</v>
      </c>
      <c r="H802" s="3">
        <f>INDEX(Orders!$A$1:$G$501,MATCH($A802,Orders!$A$1:$A$501,0),MATCH(H$1,Orders!$A$1:$G$1,0))</f>
        <v>43367</v>
      </c>
      <c r="I802" s="3" t="str">
        <f>INDEX(Orders!$A$1:$G$501,MATCH($A802,Orders!$A$1:$A$501,0),MATCH(I$1,Orders!$A$1:$G$1,0))</f>
        <v>Abhishek</v>
      </c>
      <c r="J802" s="3" t="str">
        <f>INDEX(Orders!$A$1:$G$501,MATCH($A802,Orders!$A$1:$A$501,0),MATCH(J$1,Orders!$A$1:$G$1,0))</f>
        <v>Maharashtra</v>
      </c>
      <c r="K802" s="3" t="str">
        <f>INDEX(Orders!$A$1:$G$501,MATCH($A802,Orders!$A$1:$A$501,0),MATCH(K$1,Orders!$A$1:$G$1,0))</f>
        <v>Mumbai</v>
      </c>
      <c r="L802" s="1" t="str">
        <f t="shared" si="12"/>
        <v>Sep</v>
      </c>
      <c r="M802" s="8">
        <f>IF(Sales[[#This Row],[Profit]]&gt;0,Sales[[#This Row],[Profit]],0)</f>
        <v>0</v>
      </c>
      <c r="N802" s="8">
        <f>IF(Sales[[#This Row],[Profit]]&lt;0,Sales[[#This Row],[Profit]],0)</f>
        <v>-25</v>
      </c>
    </row>
    <row r="803" spans="1:14" x14ac:dyDescent="0.3">
      <c r="A803" t="s">
        <v>145</v>
      </c>
      <c r="B803" s="6">
        <v>146</v>
      </c>
      <c r="C803" s="6">
        <v>-63</v>
      </c>
      <c r="D803">
        <v>3</v>
      </c>
      <c r="E803" t="s">
        <v>8</v>
      </c>
      <c r="F803" t="s">
        <v>9</v>
      </c>
      <c r="G803" t="s">
        <v>82</v>
      </c>
      <c r="H803" s="3">
        <f>INDEX(Orders!$A$1:$G$501,MATCH($A803,Orders!$A$1:$A$501,0),MATCH(H$1,Orders!$A$1:$G$1,0))</f>
        <v>43322</v>
      </c>
      <c r="I803" s="3" t="str">
        <f>INDEX(Orders!$A$1:$G$501,MATCH($A803,Orders!$A$1:$A$501,0),MATCH(I$1,Orders!$A$1:$G$1,0))</f>
        <v>Apsingekar</v>
      </c>
      <c r="J803" s="3" t="str">
        <f>INDEX(Orders!$A$1:$G$501,MATCH($A803,Orders!$A$1:$A$501,0),MATCH(J$1,Orders!$A$1:$G$1,0))</f>
        <v>Bihar</v>
      </c>
      <c r="K803" s="3" t="str">
        <f>INDEX(Orders!$A$1:$G$501,MATCH($A803,Orders!$A$1:$A$501,0),MATCH(K$1,Orders!$A$1:$G$1,0))</f>
        <v>Patna</v>
      </c>
      <c r="L803" s="1" t="str">
        <f t="shared" si="12"/>
        <v>Aug</v>
      </c>
      <c r="M803" s="8">
        <f>IF(Sales[[#This Row],[Profit]]&gt;0,Sales[[#This Row],[Profit]],0)</f>
        <v>0</v>
      </c>
      <c r="N803" s="8">
        <f>IF(Sales[[#This Row],[Profit]]&lt;0,Sales[[#This Row],[Profit]],0)</f>
        <v>-63</v>
      </c>
    </row>
    <row r="804" spans="1:14" x14ac:dyDescent="0.3">
      <c r="A804" t="s">
        <v>141</v>
      </c>
      <c r="B804" s="6">
        <v>73</v>
      </c>
      <c r="C804" s="6">
        <v>-31</v>
      </c>
      <c r="D804">
        <v>1</v>
      </c>
      <c r="E804" t="s">
        <v>12</v>
      </c>
      <c r="F804" t="s">
        <v>16</v>
      </c>
      <c r="G804" t="s">
        <v>10</v>
      </c>
      <c r="H804" s="3">
        <f>INDEX(Orders!$A$1:$G$501,MATCH($A804,Orders!$A$1:$A$501,0),MATCH(H$1,Orders!$A$1:$G$1,0))</f>
        <v>43326</v>
      </c>
      <c r="I804" s="3" t="str">
        <f>INDEX(Orders!$A$1:$G$501,MATCH($A804,Orders!$A$1:$A$501,0),MATCH(I$1,Orders!$A$1:$G$1,0))</f>
        <v>Priyanshu</v>
      </c>
      <c r="J804" s="3" t="str">
        <f>INDEX(Orders!$A$1:$G$501,MATCH($A804,Orders!$A$1:$A$501,0),MATCH(J$1,Orders!$A$1:$G$1,0))</f>
        <v>Madhya Pradesh</v>
      </c>
      <c r="K804" s="3" t="str">
        <f>INDEX(Orders!$A$1:$G$501,MATCH($A804,Orders!$A$1:$A$501,0),MATCH(K$1,Orders!$A$1:$G$1,0))</f>
        <v>Indore</v>
      </c>
      <c r="L804" s="1" t="str">
        <f t="shared" si="12"/>
        <v>Aug</v>
      </c>
      <c r="M804" s="8">
        <f>IF(Sales[[#This Row],[Profit]]&gt;0,Sales[[#This Row],[Profit]],0)</f>
        <v>0</v>
      </c>
      <c r="N804" s="8">
        <f>IF(Sales[[#This Row],[Profit]]&lt;0,Sales[[#This Row],[Profit]],0)</f>
        <v>-31</v>
      </c>
    </row>
    <row r="805" spans="1:14" x14ac:dyDescent="0.3">
      <c r="A805" t="s">
        <v>88</v>
      </c>
      <c r="B805" s="6">
        <v>80</v>
      </c>
      <c r="C805" s="6">
        <v>22</v>
      </c>
      <c r="D805">
        <v>3</v>
      </c>
      <c r="E805" t="s">
        <v>23</v>
      </c>
      <c r="F805" t="s">
        <v>57</v>
      </c>
      <c r="G805" t="s">
        <v>28</v>
      </c>
      <c r="H805" s="3">
        <f>INDEX(Orders!$A$1:$G$501,MATCH($A805,Orders!$A$1:$A$501,0),MATCH(H$1,Orders!$A$1:$G$1,0))</f>
        <v>43284</v>
      </c>
      <c r="I805" s="3" t="str">
        <f>INDEX(Orders!$A$1:$G$501,MATCH($A805,Orders!$A$1:$A$501,0),MATCH(I$1,Orders!$A$1:$G$1,0))</f>
        <v>Parishi</v>
      </c>
      <c r="J805" s="3" t="str">
        <f>INDEX(Orders!$A$1:$G$501,MATCH($A805,Orders!$A$1:$A$501,0),MATCH(J$1,Orders!$A$1:$G$1,0))</f>
        <v>West Bengal</v>
      </c>
      <c r="K805" s="3" t="str">
        <f>INDEX(Orders!$A$1:$G$501,MATCH($A805,Orders!$A$1:$A$501,0),MATCH(K$1,Orders!$A$1:$G$1,0))</f>
        <v>Kolkata</v>
      </c>
      <c r="L805" s="1" t="str">
        <f t="shared" si="12"/>
        <v>Jul</v>
      </c>
      <c r="M805" s="8">
        <f>IF(Sales[[#This Row],[Profit]]&gt;0,Sales[[#This Row],[Profit]],0)</f>
        <v>22</v>
      </c>
      <c r="N805" s="8">
        <f>IF(Sales[[#This Row],[Profit]]&lt;0,Sales[[#This Row],[Profit]],0)</f>
        <v>0</v>
      </c>
    </row>
    <row r="806" spans="1:14" x14ac:dyDescent="0.3">
      <c r="A806" t="s">
        <v>294</v>
      </c>
      <c r="B806" s="6">
        <v>133</v>
      </c>
      <c r="C806" s="6">
        <v>46</v>
      </c>
      <c r="D806">
        <v>5</v>
      </c>
      <c r="E806" t="s">
        <v>23</v>
      </c>
      <c r="F806" t="s">
        <v>142</v>
      </c>
      <c r="G806" t="s">
        <v>14</v>
      </c>
      <c r="H806" s="3">
        <f>INDEX(Orders!$A$1:$G$501,MATCH($A806,Orders!$A$1:$A$501,0),MATCH(H$1,Orders!$A$1:$G$1,0))</f>
        <v>43180</v>
      </c>
      <c r="I806" s="3" t="str">
        <f>INDEX(Orders!$A$1:$G$501,MATCH($A806,Orders!$A$1:$A$501,0),MATCH(I$1,Orders!$A$1:$G$1,0))</f>
        <v>Jahan</v>
      </c>
      <c r="J806" s="3" t="str">
        <f>INDEX(Orders!$A$1:$G$501,MATCH($A806,Orders!$A$1:$A$501,0),MATCH(J$1,Orders!$A$1:$G$1,0))</f>
        <v>Madhya Pradesh</v>
      </c>
      <c r="K806" s="3" t="str">
        <f>INDEX(Orders!$A$1:$G$501,MATCH($A806,Orders!$A$1:$A$501,0),MATCH(K$1,Orders!$A$1:$G$1,0))</f>
        <v>Bhopal</v>
      </c>
      <c r="L806" s="1" t="str">
        <f t="shared" si="12"/>
        <v>Mar</v>
      </c>
      <c r="M806" s="8">
        <f>IF(Sales[[#This Row],[Profit]]&gt;0,Sales[[#This Row],[Profit]],0)</f>
        <v>46</v>
      </c>
      <c r="N806" s="8">
        <f>IF(Sales[[#This Row],[Profit]]&lt;0,Sales[[#This Row],[Profit]],0)</f>
        <v>0</v>
      </c>
    </row>
    <row r="807" spans="1:14" x14ac:dyDescent="0.3">
      <c r="A807" t="s">
        <v>414</v>
      </c>
      <c r="B807" s="6">
        <v>146</v>
      </c>
      <c r="C807" s="6">
        <v>7</v>
      </c>
      <c r="D807">
        <v>2</v>
      </c>
      <c r="E807" t="s">
        <v>8</v>
      </c>
      <c r="F807" t="s">
        <v>21</v>
      </c>
      <c r="G807" t="s">
        <v>82</v>
      </c>
      <c r="H807" s="3">
        <f>INDEX(Orders!$A$1:$G$501,MATCH($A807,Orders!$A$1:$A$501,0),MATCH(H$1,Orders!$A$1:$G$1,0))</f>
        <v>43435</v>
      </c>
      <c r="I807" s="3" t="str">
        <f>INDEX(Orders!$A$1:$G$501,MATCH($A807,Orders!$A$1:$A$501,0),MATCH(I$1,Orders!$A$1:$G$1,0))</f>
        <v>Saurabh</v>
      </c>
      <c r="J807" s="3" t="str">
        <f>INDEX(Orders!$A$1:$G$501,MATCH($A807,Orders!$A$1:$A$501,0),MATCH(J$1,Orders!$A$1:$G$1,0))</f>
        <v>Andhra Pradesh</v>
      </c>
      <c r="K807" s="3" t="str">
        <f>INDEX(Orders!$A$1:$G$501,MATCH($A807,Orders!$A$1:$A$501,0),MATCH(K$1,Orders!$A$1:$G$1,0))</f>
        <v>Hyderabad</v>
      </c>
      <c r="L807" s="1" t="str">
        <f t="shared" si="12"/>
        <v>Dec</v>
      </c>
      <c r="M807" s="8">
        <f>IF(Sales[[#This Row],[Profit]]&gt;0,Sales[[#This Row],[Profit]],0)</f>
        <v>7</v>
      </c>
      <c r="N807" s="8">
        <f>IF(Sales[[#This Row],[Profit]]&lt;0,Sales[[#This Row],[Profit]],0)</f>
        <v>0</v>
      </c>
    </row>
    <row r="808" spans="1:14" x14ac:dyDescent="0.3">
      <c r="A808" t="s">
        <v>218</v>
      </c>
      <c r="B808" s="6">
        <v>130</v>
      </c>
      <c r="C808" s="6">
        <v>-41</v>
      </c>
      <c r="D808">
        <v>4</v>
      </c>
      <c r="E808" t="s">
        <v>23</v>
      </c>
      <c r="F808" t="s">
        <v>26</v>
      </c>
      <c r="G808" t="s">
        <v>14</v>
      </c>
      <c r="H808" s="3">
        <f>INDEX(Orders!$A$1:$G$501,MATCH($A808,Orders!$A$1:$A$501,0),MATCH(H$1,Orders!$A$1:$G$1,0))</f>
        <v>43195</v>
      </c>
      <c r="I808" s="3" t="str">
        <f>INDEX(Orders!$A$1:$G$501,MATCH($A808,Orders!$A$1:$A$501,0),MATCH(I$1,Orders!$A$1:$G$1,0))</f>
        <v>Aditya</v>
      </c>
      <c r="J808" s="3" t="str">
        <f>INDEX(Orders!$A$1:$G$501,MATCH($A808,Orders!$A$1:$A$501,0),MATCH(J$1,Orders!$A$1:$G$1,0))</f>
        <v>Punjab</v>
      </c>
      <c r="K808" s="3" t="str">
        <f>INDEX(Orders!$A$1:$G$501,MATCH($A808,Orders!$A$1:$A$501,0),MATCH(K$1,Orders!$A$1:$G$1,0))</f>
        <v>Chandigarh</v>
      </c>
      <c r="L808" s="1" t="str">
        <f t="shared" si="12"/>
        <v>Apr</v>
      </c>
      <c r="M808" s="8">
        <f>IF(Sales[[#This Row],[Profit]]&gt;0,Sales[[#This Row],[Profit]],0)</f>
        <v>0</v>
      </c>
      <c r="N808" s="8">
        <f>IF(Sales[[#This Row],[Profit]]&lt;0,Sales[[#This Row],[Profit]],0)</f>
        <v>-41</v>
      </c>
    </row>
    <row r="809" spans="1:14" x14ac:dyDescent="0.3">
      <c r="A809" t="s">
        <v>415</v>
      </c>
      <c r="B809" s="6">
        <v>141</v>
      </c>
      <c r="C809" s="6">
        <v>41</v>
      </c>
      <c r="D809">
        <v>3</v>
      </c>
      <c r="E809" t="s">
        <v>23</v>
      </c>
      <c r="F809" t="s">
        <v>142</v>
      </c>
      <c r="G809" t="s">
        <v>28</v>
      </c>
      <c r="H809" s="3">
        <f>INDEX(Orders!$A$1:$G$501,MATCH($A809,Orders!$A$1:$A$501,0),MATCH(H$1,Orders!$A$1:$G$1,0))</f>
        <v>43161</v>
      </c>
      <c r="I809" s="3" t="str">
        <f>INDEX(Orders!$A$1:$G$501,MATCH($A809,Orders!$A$1:$A$501,0),MATCH(I$1,Orders!$A$1:$G$1,0))</f>
        <v>Gaurav</v>
      </c>
      <c r="J809" s="3" t="str">
        <f>INDEX(Orders!$A$1:$G$501,MATCH($A809,Orders!$A$1:$A$501,0),MATCH(J$1,Orders!$A$1:$G$1,0))</f>
        <v>Rajasthan</v>
      </c>
      <c r="K809" s="3" t="str">
        <f>INDEX(Orders!$A$1:$G$501,MATCH($A809,Orders!$A$1:$A$501,0),MATCH(K$1,Orders!$A$1:$G$1,0))</f>
        <v>Udaipur</v>
      </c>
      <c r="L809" s="1" t="str">
        <f t="shared" si="12"/>
        <v>Mar</v>
      </c>
      <c r="M809" s="8">
        <f>IF(Sales[[#This Row],[Profit]]&gt;0,Sales[[#This Row],[Profit]],0)</f>
        <v>41</v>
      </c>
      <c r="N809" s="8">
        <f>IF(Sales[[#This Row],[Profit]]&lt;0,Sales[[#This Row],[Profit]],0)</f>
        <v>0</v>
      </c>
    </row>
    <row r="810" spans="1:14" x14ac:dyDescent="0.3">
      <c r="A810" t="s">
        <v>214</v>
      </c>
      <c r="B810" s="6">
        <v>147</v>
      </c>
      <c r="C810" s="6">
        <v>21</v>
      </c>
      <c r="D810">
        <v>3</v>
      </c>
      <c r="E810" t="s">
        <v>12</v>
      </c>
      <c r="F810" t="s">
        <v>131</v>
      </c>
      <c r="G810" t="s">
        <v>82</v>
      </c>
      <c r="H810" s="3">
        <f>INDEX(Orders!$A$1:$G$501,MATCH($A810,Orders!$A$1:$A$501,0),MATCH(H$1,Orders!$A$1:$G$1,0))</f>
        <v>43170</v>
      </c>
      <c r="I810" s="3" t="str">
        <f>INDEX(Orders!$A$1:$G$501,MATCH($A810,Orders!$A$1:$A$501,0),MATCH(I$1,Orders!$A$1:$G$1,0))</f>
        <v>Rohan</v>
      </c>
      <c r="J810" s="3" t="str">
        <f>INDEX(Orders!$A$1:$G$501,MATCH($A810,Orders!$A$1:$A$501,0),MATCH(J$1,Orders!$A$1:$G$1,0))</f>
        <v>Himachal Pradesh</v>
      </c>
      <c r="K810" s="3" t="str">
        <f>INDEX(Orders!$A$1:$G$501,MATCH($A810,Orders!$A$1:$A$501,0),MATCH(K$1,Orders!$A$1:$G$1,0))</f>
        <v>Simla</v>
      </c>
      <c r="L810" s="1" t="str">
        <f t="shared" si="12"/>
        <v>Mar</v>
      </c>
      <c r="M810" s="8">
        <f>IF(Sales[[#This Row],[Profit]]&gt;0,Sales[[#This Row],[Profit]],0)</f>
        <v>21</v>
      </c>
      <c r="N810" s="8">
        <f>IF(Sales[[#This Row],[Profit]]&lt;0,Sales[[#This Row],[Profit]],0)</f>
        <v>0</v>
      </c>
    </row>
    <row r="811" spans="1:14" x14ac:dyDescent="0.3">
      <c r="A811" t="s">
        <v>99</v>
      </c>
      <c r="B811" s="6">
        <v>73</v>
      </c>
      <c r="C811" s="6">
        <v>-7</v>
      </c>
      <c r="D811">
        <v>1</v>
      </c>
      <c r="E811" t="s">
        <v>8</v>
      </c>
      <c r="F811" t="s">
        <v>21</v>
      </c>
      <c r="G811" t="s">
        <v>10</v>
      </c>
      <c r="H811" s="3">
        <f>INDEX(Orders!$A$1:$G$501,MATCH($A811,Orders!$A$1:$A$501,0),MATCH(H$1,Orders!$A$1:$G$1,0))</f>
        <v>43273</v>
      </c>
      <c r="I811" s="3" t="str">
        <f>INDEX(Orders!$A$1:$G$501,MATCH($A811,Orders!$A$1:$A$501,0),MATCH(I$1,Orders!$A$1:$G$1,0))</f>
        <v>Vijay</v>
      </c>
      <c r="J811" s="3" t="str">
        <f>INDEX(Orders!$A$1:$G$501,MATCH($A811,Orders!$A$1:$A$501,0),MATCH(J$1,Orders!$A$1:$G$1,0))</f>
        <v>Jammu and Kashmir</v>
      </c>
      <c r="K811" s="3" t="str">
        <f>INDEX(Orders!$A$1:$G$501,MATCH($A811,Orders!$A$1:$A$501,0),MATCH(K$1,Orders!$A$1:$G$1,0))</f>
        <v>Kashmir</v>
      </c>
      <c r="L811" s="1" t="str">
        <f t="shared" si="12"/>
        <v>Jun</v>
      </c>
      <c r="M811" s="8">
        <f>IF(Sales[[#This Row],[Profit]]&gt;0,Sales[[#This Row],[Profit]],0)</f>
        <v>0</v>
      </c>
      <c r="N811" s="8">
        <f>IF(Sales[[#This Row],[Profit]]&lt;0,Sales[[#This Row],[Profit]],0)</f>
        <v>-7</v>
      </c>
    </row>
    <row r="812" spans="1:14" x14ac:dyDescent="0.3">
      <c r="A812" t="s">
        <v>416</v>
      </c>
      <c r="B812" s="6">
        <v>148</v>
      </c>
      <c r="C812" s="6">
        <v>72</v>
      </c>
      <c r="D812">
        <v>7</v>
      </c>
      <c r="E812" t="s">
        <v>23</v>
      </c>
      <c r="F812" t="s">
        <v>81</v>
      </c>
      <c r="G812" t="s">
        <v>82</v>
      </c>
      <c r="H812" s="3">
        <f>INDEX(Orders!$A$1:$G$501,MATCH($A812,Orders!$A$1:$A$501,0),MATCH(H$1,Orders!$A$1:$G$1,0))</f>
        <v>43235</v>
      </c>
      <c r="I812" s="3" t="str">
        <f>INDEX(Orders!$A$1:$G$501,MATCH($A812,Orders!$A$1:$A$501,0),MATCH(I$1,Orders!$A$1:$G$1,0))</f>
        <v>Sanskriti</v>
      </c>
      <c r="J812" s="3" t="str">
        <f>INDEX(Orders!$A$1:$G$501,MATCH($A812,Orders!$A$1:$A$501,0),MATCH(J$1,Orders!$A$1:$G$1,0))</f>
        <v>West Bengal</v>
      </c>
      <c r="K812" s="3" t="str">
        <f>INDEX(Orders!$A$1:$G$501,MATCH($A812,Orders!$A$1:$A$501,0),MATCH(K$1,Orders!$A$1:$G$1,0))</f>
        <v>Kolkata</v>
      </c>
      <c r="L812" s="1" t="str">
        <f t="shared" si="12"/>
        <v>May</v>
      </c>
      <c r="M812" s="8">
        <f>IF(Sales[[#This Row],[Profit]]&gt;0,Sales[[#This Row],[Profit]],0)</f>
        <v>72</v>
      </c>
      <c r="N812" s="8">
        <f>IF(Sales[[#This Row],[Profit]]&lt;0,Sales[[#This Row],[Profit]],0)</f>
        <v>0</v>
      </c>
    </row>
    <row r="813" spans="1:14" x14ac:dyDescent="0.3">
      <c r="A813" t="s">
        <v>417</v>
      </c>
      <c r="B813" s="6">
        <v>58</v>
      </c>
      <c r="C813" s="6">
        <v>0</v>
      </c>
      <c r="D813">
        <v>4</v>
      </c>
      <c r="E813" t="s">
        <v>23</v>
      </c>
      <c r="F813" t="s">
        <v>26</v>
      </c>
      <c r="G813" t="s">
        <v>28</v>
      </c>
      <c r="H813" s="3">
        <f>INDEX(Orders!$A$1:$G$501,MATCH($A813,Orders!$A$1:$A$501,0),MATCH(H$1,Orders!$A$1:$G$1,0))</f>
        <v>43411</v>
      </c>
      <c r="I813" s="3" t="str">
        <f>INDEX(Orders!$A$1:$G$501,MATCH($A813,Orders!$A$1:$A$501,0),MATCH(I$1,Orders!$A$1:$G$1,0))</f>
        <v>Surabhi</v>
      </c>
      <c r="J813" s="3" t="str">
        <f>INDEX(Orders!$A$1:$G$501,MATCH($A813,Orders!$A$1:$A$501,0),MATCH(J$1,Orders!$A$1:$G$1,0))</f>
        <v>Tamil Nadu</v>
      </c>
      <c r="K813" s="3" t="str">
        <f>INDEX(Orders!$A$1:$G$501,MATCH($A813,Orders!$A$1:$A$501,0),MATCH(K$1,Orders!$A$1:$G$1,0))</f>
        <v>Chennai</v>
      </c>
      <c r="L813" s="1" t="str">
        <f t="shared" si="12"/>
        <v>Nov</v>
      </c>
      <c r="M813" s="8">
        <f>IF(Sales[[#This Row],[Profit]]&gt;0,Sales[[#This Row],[Profit]],0)</f>
        <v>0</v>
      </c>
      <c r="N813" s="8">
        <f>IF(Sales[[#This Row],[Profit]]&lt;0,Sales[[#This Row],[Profit]],0)</f>
        <v>0</v>
      </c>
    </row>
    <row r="814" spans="1:14" x14ac:dyDescent="0.3">
      <c r="A814" t="s">
        <v>308</v>
      </c>
      <c r="B814" s="6">
        <v>21</v>
      </c>
      <c r="C814" s="6">
        <v>-13</v>
      </c>
      <c r="D814">
        <v>3</v>
      </c>
      <c r="E814" t="s">
        <v>23</v>
      </c>
      <c r="F814" t="s">
        <v>63</v>
      </c>
      <c r="G814" t="s">
        <v>28</v>
      </c>
      <c r="H814" s="3">
        <f>INDEX(Orders!$A$1:$G$501,MATCH($A814,Orders!$A$1:$A$501,0),MATCH(H$1,Orders!$A$1:$G$1,0))</f>
        <v>43317</v>
      </c>
      <c r="I814" s="3" t="str">
        <f>INDEX(Orders!$A$1:$G$501,MATCH($A814,Orders!$A$1:$A$501,0),MATCH(I$1,Orders!$A$1:$G$1,0))</f>
        <v>Tushina</v>
      </c>
      <c r="J814" s="3" t="str">
        <f>INDEX(Orders!$A$1:$G$501,MATCH($A814,Orders!$A$1:$A$501,0),MATCH(J$1,Orders!$A$1:$G$1,0))</f>
        <v>Goa</v>
      </c>
      <c r="K814" s="3" t="str">
        <f>INDEX(Orders!$A$1:$G$501,MATCH($A814,Orders!$A$1:$A$501,0),MATCH(K$1,Orders!$A$1:$G$1,0))</f>
        <v>Goa</v>
      </c>
      <c r="L814" s="1" t="str">
        <f t="shared" si="12"/>
        <v>Aug</v>
      </c>
      <c r="M814" s="8">
        <f>IF(Sales[[#This Row],[Profit]]&gt;0,Sales[[#This Row],[Profit]],0)</f>
        <v>0</v>
      </c>
      <c r="N814" s="8">
        <f>IF(Sales[[#This Row],[Profit]]&lt;0,Sales[[#This Row],[Profit]],0)</f>
        <v>-13</v>
      </c>
    </row>
    <row r="815" spans="1:14" x14ac:dyDescent="0.3">
      <c r="A815" t="s">
        <v>17</v>
      </c>
      <c r="B815" s="6">
        <v>148</v>
      </c>
      <c r="C815" s="6">
        <v>25</v>
      </c>
      <c r="D815">
        <v>3</v>
      </c>
      <c r="E815" t="s">
        <v>23</v>
      </c>
      <c r="F815" t="s">
        <v>26</v>
      </c>
      <c r="G815" t="s">
        <v>82</v>
      </c>
      <c r="H815" s="3">
        <f>INDEX(Orders!$A$1:$G$501,MATCH($A815,Orders!$A$1:$A$501,0),MATCH(H$1,Orders!$A$1:$G$1,0))</f>
        <v>43186</v>
      </c>
      <c r="I815" s="3" t="str">
        <f>INDEX(Orders!$A$1:$G$501,MATCH($A815,Orders!$A$1:$A$501,0),MATCH(I$1,Orders!$A$1:$G$1,0))</f>
        <v>Sarita</v>
      </c>
      <c r="J815" s="3" t="str">
        <f>INDEX(Orders!$A$1:$G$501,MATCH($A815,Orders!$A$1:$A$501,0),MATCH(J$1,Orders!$A$1:$G$1,0))</f>
        <v>Maharashtra</v>
      </c>
      <c r="K815" s="3" t="str">
        <f>INDEX(Orders!$A$1:$G$501,MATCH($A815,Orders!$A$1:$A$501,0),MATCH(K$1,Orders!$A$1:$G$1,0))</f>
        <v>Pune</v>
      </c>
      <c r="L815" s="1" t="str">
        <f t="shared" si="12"/>
        <v>Mar</v>
      </c>
      <c r="M815" s="8">
        <f>IF(Sales[[#This Row],[Profit]]&gt;0,Sales[[#This Row],[Profit]],0)</f>
        <v>25</v>
      </c>
      <c r="N815" s="8">
        <f>IF(Sales[[#This Row],[Profit]]&lt;0,Sales[[#This Row],[Profit]],0)</f>
        <v>0</v>
      </c>
    </row>
    <row r="816" spans="1:14" x14ac:dyDescent="0.3">
      <c r="A816" t="s">
        <v>418</v>
      </c>
      <c r="B816" s="6">
        <v>144</v>
      </c>
      <c r="C816" s="6">
        <v>-7</v>
      </c>
      <c r="D816">
        <v>4</v>
      </c>
      <c r="E816" t="s">
        <v>8</v>
      </c>
      <c r="F816" t="s">
        <v>9</v>
      </c>
      <c r="G816" t="s">
        <v>10</v>
      </c>
      <c r="H816" s="3">
        <f>INDEX(Orders!$A$1:$G$501,MATCH($A816,Orders!$A$1:$A$501,0),MATCH(H$1,Orders!$A$1:$G$1,0))</f>
        <v>43301</v>
      </c>
      <c r="I816" s="3" t="str">
        <f>INDEX(Orders!$A$1:$G$501,MATCH($A816,Orders!$A$1:$A$501,0),MATCH(I$1,Orders!$A$1:$G$1,0))</f>
        <v>Anisha</v>
      </c>
      <c r="J816" s="3" t="str">
        <f>INDEX(Orders!$A$1:$G$501,MATCH($A816,Orders!$A$1:$A$501,0),MATCH(J$1,Orders!$A$1:$G$1,0))</f>
        <v>Nagaland</v>
      </c>
      <c r="K816" s="3" t="str">
        <f>INDEX(Orders!$A$1:$G$501,MATCH($A816,Orders!$A$1:$A$501,0),MATCH(K$1,Orders!$A$1:$G$1,0))</f>
        <v>Kohima</v>
      </c>
      <c r="L816" s="1" t="str">
        <f t="shared" si="12"/>
        <v>Jul</v>
      </c>
      <c r="M816" s="8">
        <f>IF(Sales[[#This Row],[Profit]]&gt;0,Sales[[#This Row],[Profit]],0)</f>
        <v>0</v>
      </c>
      <c r="N816" s="8">
        <f>IF(Sales[[#This Row],[Profit]]&lt;0,Sales[[#This Row],[Profit]],0)</f>
        <v>-7</v>
      </c>
    </row>
    <row r="817" spans="1:14" x14ac:dyDescent="0.3">
      <c r="A817" t="s">
        <v>290</v>
      </c>
      <c r="B817" s="6">
        <v>145</v>
      </c>
      <c r="C817" s="6">
        <v>-104</v>
      </c>
      <c r="D817">
        <v>5</v>
      </c>
      <c r="E817" t="s">
        <v>12</v>
      </c>
      <c r="F817" t="s">
        <v>13</v>
      </c>
      <c r="G817" t="s">
        <v>28</v>
      </c>
      <c r="H817" s="3">
        <f>INDEX(Orders!$A$1:$G$501,MATCH($A817,Orders!$A$1:$A$501,0),MATCH(H$1,Orders!$A$1:$G$1,0))</f>
        <v>43237</v>
      </c>
      <c r="I817" s="3" t="str">
        <f>INDEX(Orders!$A$1:$G$501,MATCH($A817,Orders!$A$1:$A$501,0),MATCH(I$1,Orders!$A$1:$G$1,0))</f>
        <v>Subhashree</v>
      </c>
      <c r="J817" s="3" t="str">
        <f>INDEX(Orders!$A$1:$G$501,MATCH($A817,Orders!$A$1:$A$501,0),MATCH(J$1,Orders!$A$1:$G$1,0))</f>
        <v>Jammu and Kashmir</v>
      </c>
      <c r="K817" s="3" t="str">
        <f>INDEX(Orders!$A$1:$G$501,MATCH($A817,Orders!$A$1:$A$501,0),MATCH(K$1,Orders!$A$1:$G$1,0))</f>
        <v>Kashmir</v>
      </c>
      <c r="L817" s="1" t="str">
        <f t="shared" si="12"/>
        <v>May</v>
      </c>
      <c r="M817" s="8">
        <f>IF(Sales[[#This Row],[Profit]]&gt;0,Sales[[#This Row],[Profit]],0)</f>
        <v>0</v>
      </c>
      <c r="N817" s="8">
        <f>IF(Sales[[#This Row],[Profit]]&lt;0,Sales[[#This Row],[Profit]],0)</f>
        <v>-104</v>
      </c>
    </row>
    <row r="818" spans="1:14" x14ac:dyDescent="0.3">
      <c r="A818" t="s">
        <v>112</v>
      </c>
      <c r="B818" s="6">
        <v>72</v>
      </c>
      <c r="C818" s="6">
        <v>-49</v>
      </c>
      <c r="D818">
        <v>1</v>
      </c>
      <c r="E818" t="s">
        <v>8</v>
      </c>
      <c r="F818" t="s">
        <v>21</v>
      </c>
      <c r="G818" t="s">
        <v>10</v>
      </c>
      <c r="H818" s="3">
        <f>INDEX(Orders!$A$1:$G$501,MATCH($A818,Orders!$A$1:$A$501,0),MATCH(H$1,Orders!$A$1:$G$1,0))</f>
        <v>43269</v>
      </c>
      <c r="I818" s="3" t="str">
        <f>INDEX(Orders!$A$1:$G$501,MATCH($A818,Orders!$A$1:$A$501,0),MATCH(I$1,Orders!$A$1:$G$1,0))</f>
        <v>Parna</v>
      </c>
      <c r="J818" s="3" t="str">
        <f>INDEX(Orders!$A$1:$G$501,MATCH($A818,Orders!$A$1:$A$501,0),MATCH(J$1,Orders!$A$1:$G$1,0))</f>
        <v>Madhya Pradesh</v>
      </c>
      <c r="K818" s="3" t="str">
        <f>INDEX(Orders!$A$1:$G$501,MATCH($A818,Orders!$A$1:$A$501,0),MATCH(K$1,Orders!$A$1:$G$1,0))</f>
        <v>Bhopal</v>
      </c>
      <c r="L818" s="1" t="str">
        <f t="shared" si="12"/>
        <v>Jun</v>
      </c>
      <c r="M818" s="8">
        <f>IF(Sales[[#This Row],[Profit]]&gt;0,Sales[[#This Row],[Profit]],0)</f>
        <v>0</v>
      </c>
      <c r="N818" s="8">
        <f>IF(Sales[[#This Row],[Profit]]&lt;0,Sales[[#This Row],[Profit]],0)</f>
        <v>-49</v>
      </c>
    </row>
    <row r="819" spans="1:14" x14ac:dyDescent="0.3">
      <c r="A819" t="s">
        <v>44</v>
      </c>
      <c r="B819" s="6">
        <v>125</v>
      </c>
      <c r="C819" s="6">
        <v>15</v>
      </c>
      <c r="D819">
        <v>5</v>
      </c>
      <c r="E819" t="s">
        <v>23</v>
      </c>
      <c r="F819" t="s">
        <v>142</v>
      </c>
      <c r="G819" t="s">
        <v>14</v>
      </c>
      <c r="H819" s="3">
        <f>INDEX(Orders!$A$1:$G$501,MATCH($A819,Orders!$A$1:$A$501,0),MATCH(H$1,Orders!$A$1:$G$1,0))</f>
        <v>43448</v>
      </c>
      <c r="I819" s="3" t="str">
        <f>INDEX(Orders!$A$1:$G$501,MATCH($A819,Orders!$A$1:$A$501,0),MATCH(I$1,Orders!$A$1:$G$1,0))</f>
        <v>Jay</v>
      </c>
      <c r="J819" s="3" t="str">
        <f>INDEX(Orders!$A$1:$G$501,MATCH($A819,Orders!$A$1:$A$501,0),MATCH(J$1,Orders!$A$1:$G$1,0))</f>
        <v>Delhi</v>
      </c>
      <c r="K819" s="3" t="str">
        <f>INDEX(Orders!$A$1:$G$501,MATCH($A819,Orders!$A$1:$A$501,0),MATCH(K$1,Orders!$A$1:$G$1,0))</f>
        <v>Delhi</v>
      </c>
      <c r="L819" s="1" t="str">
        <f t="shared" si="12"/>
        <v>Dec</v>
      </c>
      <c r="M819" s="8">
        <f>IF(Sales[[#This Row],[Profit]]&gt;0,Sales[[#This Row],[Profit]],0)</f>
        <v>15</v>
      </c>
      <c r="N819" s="8">
        <f>IF(Sales[[#This Row],[Profit]]&lt;0,Sales[[#This Row],[Profit]],0)</f>
        <v>0</v>
      </c>
    </row>
    <row r="820" spans="1:14" x14ac:dyDescent="0.3">
      <c r="A820" t="s">
        <v>72</v>
      </c>
      <c r="B820" s="6">
        <v>149</v>
      </c>
      <c r="C820" s="6">
        <v>15</v>
      </c>
      <c r="D820">
        <v>3</v>
      </c>
      <c r="E820" t="s">
        <v>23</v>
      </c>
      <c r="F820" t="s">
        <v>26</v>
      </c>
      <c r="G820" t="s">
        <v>82</v>
      </c>
      <c r="H820" s="3">
        <f>INDEX(Orders!$A$1:$G$501,MATCH($A820,Orders!$A$1:$A$501,0),MATCH(H$1,Orders!$A$1:$G$1,0))</f>
        <v>43344</v>
      </c>
      <c r="I820" s="3" t="str">
        <f>INDEX(Orders!$A$1:$G$501,MATCH($A820,Orders!$A$1:$A$501,0),MATCH(I$1,Orders!$A$1:$G$1,0))</f>
        <v>Shardul</v>
      </c>
      <c r="J820" s="3" t="str">
        <f>INDEX(Orders!$A$1:$G$501,MATCH($A820,Orders!$A$1:$A$501,0),MATCH(J$1,Orders!$A$1:$G$1,0))</f>
        <v>Gujarat</v>
      </c>
      <c r="K820" s="3" t="str">
        <f>INDEX(Orders!$A$1:$G$501,MATCH($A820,Orders!$A$1:$A$501,0),MATCH(K$1,Orders!$A$1:$G$1,0))</f>
        <v>Ahmedabad</v>
      </c>
      <c r="L820" s="1" t="str">
        <f t="shared" si="12"/>
        <v>Sep</v>
      </c>
      <c r="M820" s="8">
        <f>IF(Sales[[#This Row],[Profit]]&gt;0,Sales[[#This Row],[Profit]],0)</f>
        <v>15</v>
      </c>
      <c r="N820" s="8">
        <f>IF(Sales[[#This Row],[Profit]]&lt;0,Sales[[#This Row],[Profit]],0)</f>
        <v>0</v>
      </c>
    </row>
    <row r="821" spans="1:14" x14ac:dyDescent="0.3">
      <c r="A821" t="s">
        <v>116</v>
      </c>
      <c r="B821" s="6">
        <v>72</v>
      </c>
      <c r="C821" s="6">
        <v>16</v>
      </c>
      <c r="D821">
        <v>2</v>
      </c>
      <c r="E821" t="s">
        <v>23</v>
      </c>
      <c r="F821" t="s">
        <v>142</v>
      </c>
      <c r="G821" t="s">
        <v>10</v>
      </c>
      <c r="H821" s="3">
        <f>INDEX(Orders!$A$1:$G$501,MATCH($A821,Orders!$A$1:$A$501,0),MATCH(H$1,Orders!$A$1:$G$1,0))</f>
        <v>43190</v>
      </c>
      <c r="I821" s="3" t="str">
        <f>INDEX(Orders!$A$1:$G$501,MATCH($A821,Orders!$A$1:$A$501,0),MATCH(I$1,Orders!$A$1:$G$1,0))</f>
        <v>Hitika</v>
      </c>
      <c r="J821" s="3" t="str">
        <f>INDEX(Orders!$A$1:$G$501,MATCH($A821,Orders!$A$1:$A$501,0),MATCH(J$1,Orders!$A$1:$G$1,0))</f>
        <v>Madhya Pradesh</v>
      </c>
      <c r="K821" s="3" t="str">
        <f>INDEX(Orders!$A$1:$G$501,MATCH($A821,Orders!$A$1:$A$501,0),MATCH(K$1,Orders!$A$1:$G$1,0))</f>
        <v>Indore</v>
      </c>
      <c r="L821" s="1" t="str">
        <f t="shared" si="12"/>
        <v>Mar</v>
      </c>
      <c r="M821" s="8">
        <f>IF(Sales[[#This Row],[Profit]]&gt;0,Sales[[#This Row],[Profit]],0)</f>
        <v>16</v>
      </c>
      <c r="N821" s="8">
        <f>IF(Sales[[#This Row],[Profit]]&lt;0,Sales[[#This Row],[Profit]],0)</f>
        <v>0</v>
      </c>
    </row>
    <row r="822" spans="1:14" x14ac:dyDescent="0.3">
      <c r="A822" t="s">
        <v>50</v>
      </c>
      <c r="B822" s="6">
        <v>71</v>
      </c>
      <c r="C822" s="6">
        <v>0</v>
      </c>
      <c r="D822">
        <v>8</v>
      </c>
      <c r="E822" t="s">
        <v>23</v>
      </c>
      <c r="F822" t="s">
        <v>43</v>
      </c>
      <c r="G822" t="s">
        <v>10</v>
      </c>
      <c r="H822" s="3">
        <f>INDEX(Orders!$A$1:$G$501,MATCH($A822,Orders!$A$1:$A$501,0),MATCH(H$1,Orders!$A$1:$G$1,0))</f>
        <v>43399</v>
      </c>
      <c r="I822" s="3" t="str">
        <f>INDEX(Orders!$A$1:$G$501,MATCH($A822,Orders!$A$1:$A$501,0),MATCH(I$1,Orders!$A$1:$G$1,0))</f>
        <v>Aastha</v>
      </c>
      <c r="J822" s="3" t="str">
        <f>INDEX(Orders!$A$1:$G$501,MATCH($A822,Orders!$A$1:$A$501,0),MATCH(J$1,Orders!$A$1:$G$1,0))</f>
        <v>Himachal Pradesh</v>
      </c>
      <c r="K822" s="3" t="str">
        <f>INDEX(Orders!$A$1:$G$501,MATCH($A822,Orders!$A$1:$A$501,0),MATCH(K$1,Orders!$A$1:$G$1,0))</f>
        <v>Simla</v>
      </c>
      <c r="L822" s="1" t="str">
        <f t="shared" si="12"/>
        <v>Oct</v>
      </c>
      <c r="M822" s="8">
        <f>IF(Sales[[#This Row],[Profit]]&gt;0,Sales[[#This Row],[Profit]],0)</f>
        <v>0</v>
      </c>
      <c r="N822" s="8">
        <f>IF(Sales[[#This Row],[Profit]]&lt;0,Sales[[#This Row],[Profit]],0)</f>
        <v>0</v>
      </c>
    </row>
    <row r="823" spans="1:14" x14ac:dyDescent="0.3">
      <c r="A823" t="s">
        <v>419</v>
      </c>
      <c r="B823" s="6">
        <v>71</v>
      </c>
      <c r="C823" s="6">
        <v>-14</v>
      </c>
      <c r="D823">
        <v>4</v>
      </c>
      <c r="E823" t="s">
        <v>12</v>
      </c>
      <c r="F823" t="s">
        <v>131</v>
      </c>
      <c r="G823" t="s">
        <v>10</v>
      </c>
      <c r="H823" s="3">
        <f>INDEX(Orders!$A$1:$G$501,MATCH($A823,Orders!$A$1:$A$501,0),MATCH(H$1,Orders!$A$1:$G$1,0))</f>
        <v>43191</v>
      </c>
      <c r="I823" s="3" t="str">
        <f>INDEX(Orders!$A$1:$G$501,MATCH($A823,Orders!$A$1:$A$501,0),MATCH(I$1,Orders!$A$1:$G$1,0))</f>
        <v>Bhutekar</v>
      </c>
      <c r="J823" s="3" t="str">
        <f>INDEX(Orders!$A$1:$G$501,MATCH($A823,Orders!$A$1:$A$501,0),MATCH(J$1,Orders!$A$1:$G$1,0))</f>
        <v>Madhya Pradesh</v>
      </c>
      <c r="K823" s="3" t="str">
        <f>INDEX(Orders!$A$1:$G$501,MATCH($A823,Orders!$A$1:$A$501,0),MATCH(K$1,Orders!$A$1:$G$1,0))</f>
        <v>Indore</v>
      </c>
      <c r="L823" s="1" t="str">
        <f t="shared" si="12"/>
        <v>Apr</v>
      </c>
      <c r="M823" s="8">
        <f>IF(Sales[[#This Row],[Profit]]&gt;0,Sales[[#This Row],[Profit]],0)</f>
        <v>0</v>
      </c>
      <c r="N823" s="8">
        <f>IF(Sales[[#This Row],[Profit]]&lt;0,Sales[[#This Row],[Profit]],0)</f>
        <v>-14</v>
      </c>
    </row>
    <row r="824" spans="1:14" x14ac:dyDescent="0.3">
      <c r="A824" t="s">
        <v>96</v>
      </c>
      <c r="B824" s="6">
        <v>154</v>
      </c>
      <c r="C824" s="6">
        <v>-85</v>
      </c>
      <c r="D824">
        <v>3</v>
      </c>
      <c r="E824" t="s">
        <v>12</v>
      </c>
      <c r="F824" t="s">
        <v>13</v>
      </c>
      <c r="G824" t="s">
        <v>14</v>
      </c>
      <c r="H824" s="3">
        <f>INDEX(Orders!$A$1:$G$501,MATCH($A824,Orders!$A$1:$A$501,0),MATCH(H$1,Orders!$A$1:$G$1,0))</f>
        <v>43132</v>
      </c>
      <c r="I824" s="3" t="str">
        <f>INDEX(Orders!$A$1:$G$501,MATCH($A824,Orders!$A$1:$A$501,0),MATCH(I$1,Orders!$A$1:$G$1,0))</f>
        <v>Girase</v>
      </c>
      <c r="J824" s="3" t="str">
        <f>INDEX(Orders!$A$1:$G$501,MATCH($A824,Orders!$A$1:$A$501,0),MATCH(J$1,Orders!$A$1:$G$1,0))</f>
        <v xml:space="preserve">Kerala </v>
      </c>
      <c r="K824" s="3" t="str">
        <f>INDEX(Orders!$A$1:$G$501,MATCH($A824,Orders!$A$1:$A$501,0),MATCH(K$1,Orders!$A$1:$G$1,0))</f>
        <v>Thiruvananthapuram</v>
      </c>
      <c r="L824" s="1" t="str">
        <f t="shared" si="12"/>
        <v>Feb</v>
      </c>
      <c r="M824" s="8">
        <f>IF(Sales[[#This Row],[Profit]]&gt;0,Sales[[#This Row],[Profit]],0)</f>
        <v>0</v>
      </c>
      <c r="N824" s="8">
        <f>IF(Sales[[#This Row],[Profit]]&lt;0,Sales[[#This Row],[Profit]],0)</f>
        <v>-85</v>
      </c>
    </row>
    <row r="825" spans="1:14" x14ac:dyDescent="0.3">
      <c r="A825" t="s">
        <v>152</v>
      </c>
      <c r="B825" s="6">
        <v>191</v>
      </c>
      <c r="C825" s="6">
        <v>13</v>
      </c>
      <c r="D825">
        <v>8</v>
      </c>
      <c r="E825" t="s">
        <v>12</v>
      </c>
      <c r="F825" t="s">
        <v>131</v>
      </c>
      <c r="G825" t="s">
        <v>10</v>
      </c>
      <c r="H825" s="3">
        <f>INDEX(Orders!$A$1:$G$501,MATCH($A825,Orders!$A$1:$A$501,0),MATCH(H$1,Orders!$A$1:$G$1,0))</f>
        <v>43107</v>
      </c>
      <c r="I825" s="3" t="str">
        <f>INDEX(Orders!$A$1:$G$501,MATCH($A825,Orders!$A$1:$A$501,0),MATCH(I$1,Orders!$A$1:$G$1,0))</f>
        <v>Kishwar</v>
      </c>
      <c r="J825" s="3" t="str">
        <f>INDEX(Orders!$A$1:$G$501,MATCH($A825,Orders!$A$1:$A$501,0),MATCH(J$1,Orders!$A$1:$G$1,0))</f>
        <v>Madhya Pradesh</v>
      </c>
      <c r="K825" s="3" t="str">
        <f>INDEX(Orders!$A$1:$G$501,MATCH($A825,Orders!$A$1:$A$501,0),MATCH(K$1,Orders!$A$1:$G$1,0))</f>
        <v>Indore</v>
      </c>
      <c r="L825" s="1" t="str">
        <f t="shared" si="12"/>
        <v>Jan</v>
      </c>
      <c r="M825" s="8">
        <f>IF(Sales[[#This Row],[Profit]]&gt;0,Sales[[#This Row],[Profit]],0)</f>
        <v>13</v>
      </c>
      <c r="N825" s="8">
        <f>IF(Sales[[#This Row],[Profit]]&lt;0,Sales[[#This Row],[Profit]],0)</f>
        <v>0</v>
      </c>
    </row>
    <row r="826" spans="1:14" x14ac:dyDescent="0.3">
      <c r="A826" t="s">
        <v>403</v>
      </c>
      <c r="B826" s="6">
        <v>170</v>
      </c>
      <c r="C826" s="6">
        <v>19</v>
      </c>
      <c r="D826">
        <v>5</v>
      </c>
      <c r="E826" t="s">
        <v>23</v>
      </c>
      <c r="F826" t="s">
        <v>81</v>
      </c>
      <c r="G826" t="s">
        <v>28</v>
      </c>
      <c r="H826" s="3">
        <f>INDEX(Orders!$A$1:$G$501,MATCH($A826,Orders!$A$1:$A$501,0),MATCH(H$1,Orders!$A$1:$G$1,0))</f>
        <v>43459</v>
      </c>
      <c r="I826" s="3" t="str">
        <f>INDEX(Orders!$A$1:$G$501,MATCH($A826,Orders!$A$1:$A$501,0),MATCH(I$1,Orders!$A$1:$G$1,0))</f>
        <v>Sandra</v>
      </c>
      <c r="J826" s="3" t="str">
        <f>INDEX(Orders!$A$1:$G$501,MATCH($A826,Orders!$A$1:$A$501,0),MATCH(J$1,Orders!$A$1:$G$1,0))</f>
        <v>Punjab</v>
      </c>
      <c r="K826" s="3" t="str">
        <f>INDEX(Orders!$A$1:$G$501,MATCH($A826,Orders!$A$1:$A$501,0),MATCH(K$1,Orders!$A$1:$G$1,0))</f>
        <v>Amritsar</v>
      </c>
      <c r="L826" s="1" t="str">
        <f t="shared" si="12"/>
        <v>Dec</v>
      </c>
      <c r="M826" s="8">
        <f>IF(Sales[[#This Row],[Profit]]&gt;0,Sales[[#This Row],[Profit]],0)</f>
        <v>19</v>
      </c>
      <c r="N826" s="8">
        <f>IF(Sales[[#This Row],[Profit]]&lt;0,Sales[[#This Row],[Profit]],0)</f>
        <v>0</v>
      </c>
    </row>
    <row r="827" spans="1:14" x14ac:dyDescent="0.3">
      <c r="A827" t="s">
        <v>67</v>
      </c>
      <c r="B827" s="6">
        <v>47</v>
      </c>
      <c r="C827" s="6">
        <v>-3</v>
      </c>
      <c r="D827">
        <v>2</v>
      </c>
      <c r="E827" t="s">
        <v>23</v>
      </c>
      <c r="F827" t="s">
        <v>57</v>
      </c>
      <c r="G827" t="s">
        <v>28</v>
      </c>
      <c r="H827" s="3">
        <f>INDEX(Orders!$A$1:$G$501,MATCH($A827,Orders!$A$1:$A$501,0),MATCH(H$1,Orders!$A$1:$G$1,0))</f>
        <v>43331</v>
      </c>
      <c r="I827" s="3" t="str">
        <f>INDEX(Orders!$A$1:$G$501,MATCH($A827,Orders!$A$1:$A$501,0),MATCH(I$1,Orders!$A$1:$G$1,0))</f>
        <v>Shourya</v>
      </c>
      <c r="J827" s="3" t="str">
        <f>INDEX(Orders!$A$1:$G$501,MATCH($A827,Orders!$A$1:$A$501,0),MATCH(J$1,Orders!$A$1:$G$1,0))</f>
        <v xml:space="preserve">Kerala </v>
      </c>
      <c r="K827" s="3" t="str">
        <f>INDEX(Orders!$A$1:$G$501,MATCH($A827,Orders!$A$1:$A$501,0),MATCH(K$1,Orders!$A$1:$G$1,0))</f>
        <v>Thiruvananthapuram</v>
      </c>
      <c r="L827" s="1" t="str">
        <f t="shared" si="12"/>
        <v>Aug</v>
      </c>
      <c r="M827" s="8">
        <f>IF(Sales[[#This Row],[Profit]]&gt;0,Sales[[#This Row],[Profit]],0)</f>
        <v>0</v>
      </c>
      <c r="N827" s="8">
        <f>IF(Sales[[#This Row],[Profit]]&lt;0,Sales[[#This Row],[Profit]],0)</f>
        <v>-3</v>
      </c>
    </row>
    <row r="828" spans="1:14" x14ac:dyDescent="0.3">
      <c r="A828" t="s">
        <v>78</v>
      </c>
      <c r="B828" s="6">
        <v>122</v>
      </c>
      <c r="C828" s="6">
        <v>-47</v>
      </c>
      <c r="D828">
        <v>4</v>
      </c>
      <c r="E828" t="s">
        <v>23</v>
      </c>
      <c r="F828" t="s">
        <v>26</v>
      </c>
      <c r="G828" t="s">
        <v>14</v>
      </c>
      <c r="H828" s="3">
        <f>INDEX(Orders!$A$1:$G$501,MATCH($A828,Orders!$A$1:$A$501,0),MATCH(H$1,Orders!$A$1:$G$1,0))</f>
        <v>43217</v>
      </c>
      <c r="I828" s="3" t="str">
        <f>INDEX(Orders!$A$1:$G$501,MATCH($A828,Orders!$A$1:$A$501,0),MATCH(I$1,Orders!$A$1:$G$1,0))</f>
        <v>Paridhi</v>
      </c>
      <c r="J828" s="3" t="str">
        <f>INDEX(Orders!$A$1:$G$501,MATCH($A828,Orders!$A$1:$A$501,0),MATCH(J$1,Orders!$A$1:$G$1,0))</f>
        <v>Rajasthan</v>
      </c>
      <c r="K828" s="3" t="str">
        <f>INDEX(Orders!$A$1:$G$501,MATCH($A828,Orders!$A$1:$A$501,0),MATCH(K$1,Orders!$A$1:$G$1,0))</f>
        <v>Jaipur</v>
      </c>
      <c r="L828" s="1" t="str">
        <f t="shared" si="12"/>
        <v>Apr</v>
      </c>
      <c r="M828" s="8">
        <f>IF(Sales[[#This Row],[Profit]]&gt;0,Sales[[#This Row],[Profit]],0)</f>
        <v>0</v>
      </c>
      <c r="N828" s="8">
        <f>IF(Sales[[#This Row],[Profit]]&lt;0,Sales[[#This Row],[Profit]],0)</f>
        <v>-47</v>
      </c>
    </row>
    <row r="829" spans="1:14" x14ac:dyDescent="0.3">
      <c r="A829" t="s">
        <v>330</v>
      </c>
      <c r="B829" s="6">
        <v>70</v>
      </c>
      <c r="C829" s="6">
        <v>26</v>
      </c>
      <c r="D829">
        <v>5</v>
      </c>
      <c r="E829" t="s">
        <v>23</v>
      </c>
      <c r="F829" t="s">
        <v>30</v>
      </c>
      <c r="G829" t="s">
        <v>10</v>
      </c>
      <c r="H829" s="3">
        <f>INDEX(Orders!$A$1:$G$501,MATCH($A829,Orders!$A$1:$A$501,0),MATCH(H$1,Orders!$A$1:$G$1,0))</f>
        <v>43402</v>
      </c>
      <c r="I829" s="3" t="str">
        <f>INDEX(Orders!$A$1:$G$501,MATCH($A829,Orders!$A$1:$A$501,0),MATCH(I$1,Orders!$A$1:$G$1,0))</f>
        <v>Sanjana</v>
      </c>
      <c r="J829" s="3" t="str">
        <f>INDEX(Orders!$A$1:$G$501,MATCH($A829,Orders!$A$1:$A$501,0),MATCH(J$1,Orders!$A$1:$G$1,0))</f>
        <v>Madhya Pradesh</v>
      </c>
      <c r="K829" s="3" t="str">
        <f>INDEX(Orders!$A$1:$G$501,MATCH($A829,Orders!$A$1:$A$501,0),MATCH(K$1,Orders!$A$1:$G$1,0))</f>
        <v>Indore</v>
      </c>
      <c r="L829" s="1" t="str">
        <f t="shared" si="12"/>
        <v>Oct</v>
      </c>
      <c r="M829" s="8">
        <f>IF(Sales[[#This Row],[Profit]]&gt;0,Sales[[#This Row],[Profit]],0)</f>
        <v>26</v>
      </c>
      <c r="N829" s="8">
        <f>IF(Sales[[#This Row],[Profit]]&lt;0,Sales[[#This Row],[Profit]],0)</f>
        <v>0</v>
      </c>
    </row>
    <row r="830" spans="1:14" x14ac:dyDescent="0.3">
      <c r="A830" t="s">
        <v>263</v>
      </c>
      <c r="B830" s="6">
        <v>155</v>
      </c>
      <c r="C830" s="6">
        <v>5</v>
      </c>
      <c r="D830">
        <v>3</v>
      </c>
      <c r="E830" t="s">
        <v>23</v>
      </c>
      <c r="F830" t="s">
        <v>57</v>
      </c>
      <c r="G830" t="s">
        <v>14</v>
      </c>
      <c r="H830" s="3">
        <f>INDEX(Orders!$A$1:$G$501,MATCH($A830,Orders!$A$1:$A$501,0),MATCH(H$1,Orders!$A$1:$G$1,0))</f>
        <v>43150</v>
      </c>
      <c r="I830" s="3" t="str">
        <f>INDEX(Orders!$A$1:$G$501,MATCH($A830,Orders!$A$1:$A$501,0),MATCH(I$1,Orders!$A$1:$G$1,0))</f>
        <v>Bhavna</v>
      </c>
      <c r="J830" s="3" t="str">
        <f>INDEX(Orders!$A$1:$G$501,MATCH($A830,Orders!$A$1:$A$501,0),MATCH(J$1,Orders!$A$1:$G$1,0))</f>
        <v>Sikkim</v>
      </c>
      <c r="K830" s="3" t="str">
        <f>INDEX(Orders!$A$1:$G$501,MATCH($A830,Orders!$A$1:$A$501,0),MATCH(K$1,Orders!$A$1:$G$1,0))</f>
        <v>Gangtok</v>
      </c>
      <c r="L830" s="1" t="str">
        <f t="shared" si="12"/>
        <v>Feb</v>
      </c>
      <c r="M830" s="8">
        <f>IF(Sales[[#This Row],[Profit]]&gt;0,Sales[[#This Row],[Profit]],0)</f>
        <v>5</v>
      </c>
      <c r="N830" s="8">
        <f>IF(Sales[[#This Row],[Profit]]&lt;0,Sales[[#This Row],[Profit]],0)</f>
        <v>0</v>
      </c>
    </row>
    <row r="831" spans="1:14" x14ac:dyDescent="0.3">
      <c r="A831" t="s">
        <v>420</v>
      </c>
      <c r="B831" s="6">
        <v>67</v>
      </c>
      <c r="C831" s="6">
        <v>-86</v>
      </c>
      <c r="D831">
        <v>9</v>
      </c>
      <c r="E831" t="s">
        <v>12</v>
      </c>
      <c r="F831" t="s">
        <v>131</v>
      </c>
      <c r="G831" t="s">
        <v>10</v>
      </c>
      <c r="H831" s="3">
        <f>INDEX(Orders!$A$1:$G$501,MATCH($A831,Orders!$A$1:$A$501,0),MATCH(H$1,Orders!$A$1:$G$1,0))</f>
        <v>43365</v>
      </c>
      <c r="I831" s="3" t="str">
        <f>INDEX(Orders!$A$1:$G$501,MATCH($A831,Orders!$A$1:$A$501,0),MATCH(I$1,Orders!$A$1:$G$1,0))</f>
        <v>Akshay</v>
      </c>
      <c r="J831" s="3" t="str">
        <f>INDEX(Orders!$A$1:$G$501,MATCH($A831,Orders!$A$1:$A$501,0),MATCH(J$1,Orders!$A$1:$G$1,0))</f>
        <v>Uttar Pradesh</v>
      </c>
      <c r="K831" s="3" t="str">
        <f>INDEX(Orders!$A$1:$G$501,MATCH($A831,Orders!$A$1:$A$501,0),MATCH(K$1,Orders!$A$1:$G$1,0))</f>
        <v>Lucknow</v>
      </c>
      <c r="L831" s="1" t="str">
        <f t="shared" si="12"/>
        <v>Sep</v>
      </c>
      <c r="M831" s="8">
        <f>IF(Sales[[#This Row],[Profit]]&gt;0,Sales[[#This Row],[Profit]],0)</f>
        <v>0</v>
      </c>
      <c r="N831" s="8">
        <f>IF(Sales[[#This Row],[Profit]]&lt;0,Sales[[#This Row],[Profit]],0)</f>
        <v>-86</v>
      </c>
    </row>
    <row r="832" spans="1:14" x14ac:dyDescent="0.3">
      <c r="A832" t="s">
        <v>99</v>
      </c>
      <c r="B832" s="6">
        <v>67</v>
      </c>
      <c r="C832" s="6">
        <v>-42</v>
      </c>
      <c r="D832">
        <v>3</v>
      </c>
      <c r="E832" t="s">
        <v>23</v>
      </c>
      <c r="F832" t="s">
        <v>57</v>
      </c>
      <c r="G832" t="s">
        <v>10</v>
      </c>
      <c r="H832" s="3">
        <f>INDEX(Orders!$A$1:$G$501,MATCH($A832,Orders!$A$1:$A$501,0),MATCH(H$1,Orders!$A$1:$G$1,0))</f>
        <v>43273</v>
      </c>
      <c r="I832" s="3" t="str">
        <f>INDEX(Orders!$A$1:$G$501,MATCH($A832,Orders!$A$1:$A$501,0),MATCH(I$1,Orders!$A$1:$G$1,0))</f>
        <v>Vijay</v>
      </c>
      <c r="J832" s="3" t="str">
        <f>INDEX(Orders!$A$1:$G$501,MATCH($A832,Orders!$A$1:$A$501,0),MATCH(J$1,Orders!$A$1:$G$1,0))</f>
        <v>Jammu and Kashmir</v>
      </c>
      <c r="K832" s="3" t="str">
        <f>INDEX(Orders!$A$1:$G$501,MATCH($A832,Orders!$A$1:$A$501,0),MATCH(K$1,Orders!$A$1:$G$1,0))</f>
        <v>Kashmir</v>
      </c>
      <c r="L832" s="1" t="str">
        <f t="shared" si="12"/>
        <v>Jun</v>
      </c>
      <c r="M832" s="8">
        <f>IF(Sales[[#This Row],[Profit]]&gt;0,Sales[[#This Row],[Profit]],0)</f>
        <v>0</v>
      </c>
      <c r="N832" s="8">
        <f>IF(Sales[[#This Row],[Profit]]&lt;0,Sales[[#This Row],[Profit]],0)</f>
        <v>-42</v>
      </c>
    </row>
    <row r="833" spans="1:14" x14ac:dyDescent="0.3">
      <c r="A833" t="s">
        <v>64</v>
      </c>
      <c r="B833" s="6">
        <v>148</v>
      </c>
      <c r="C833" s="6">
        <v>-101</v>
      </c>
      <c r="D833">
        <v>2</v>
      </c>
      <c r="E833" t="s">
        <v>12</v>
      </c>
      <c r="F833" t="s">
        <v>16</v>
      </c>
      <c r="G833" t="s">
        <v>28</v>
      </c>
      <c r="H833" s="3">
        <f>INDEX(Orders!$A$1:$G$501,MATCH($A833,Orders!$A$1:$A$501,0),MATCH(H$1,Orders!$A$1:$G$1,0))</f>
        <v>43373</v>
      </c>
      <c r="I833" s="3" t="str">
        <f>INDEX(Orders!$A$1:$G$501,MATCH($A833,Orders!$A$1:$A$501,0),MATCH(I$1,Orders!$A$1:$G$1,0))</f>
        <v>Sauptik</v>
      </c>
      <c r="J833" s="3" t="str">
        <f>INDEX(Orders!$A$1:$G$501,MATCH($A833,Orders!$A$1:$A$501,0),MATCH(J$1,Orders!$A$1:$G$1,0))</f>
        <v>Madhya Pradesh</v>
      </c>
      <c r="K833" s="3" t="str">
        <f>INDEX(Orders!$A$1:$G$501,MATCH($A833,Orders!$A$1:$A$501,0),MATCH(K$1,Orders!$A$1:$G$1,0))</f>
        <v>Indore</v>
      </c>
      <c r="L833" s="1" t="str">
        <f t="shared" si="12"/>
        <v>Sep</v>
      </c>
      <c r="M833" s="8">
        <f>IF(Sales[[#This Row],[Profit]]&gt;0,Sales[[#This Row],[Profit]],0)</f>
        <v>0</v>
      </c>
      <c r="N833" s="8">
        <f>IF(Sales[[#This Row],[Profit]]&lt;0,Sales[[#This Row],[Profit]],0)</f>
        <v>-101</v>
      </c>
    </row>
    <row r="834" spans="1:14" x14ac:dyDescent="0.3">
      <c r="A834" t="s">
        <v>228</v>
      </c>
      <c r="B834" s="6">
        <v>122</v>
      </c>
      <c r="C834" s="6">
        <v>38</v>
      </c>
      <c r="D834">
        <v>6</v>
      </c>
      <c r="E834" t="s">
        <v>23</v>
      </c>
      <c r="F834" t="s">
        <v>81</v>
      </c>
      <c r="G834" t="s">
        <v>19</v>
      </c>
      <c r="H834" s="3">
        <f>INDEX(Orders!$A$1:$G$501,MATCH($A834,Orders!$A$1:$A$501,0),MATCH(H$1,Orders!$A$1:$G$1,0))</f>
        <v>43175</v>
      </c>
      <c r="I834" s="3" t="str">
        <f>INDEX(Orders!$A$1:$G$501,MATCH($A834,Orders!$A$1:$A$501,0),MATCH(I$1,Orders!$A$1:$G$1,0))</f>
        <v>Ankita</v>
      </c>
      <c r="J834" s="3" t="str">
        <f>INDEX(Orders!$A$1:$G$501,MATCH($A834,Orders!$A$1:$A$501,0),MATCH(J$1,Orders!$A$1:$G$1,0))</f>
        <v>Maharashtra</v>
      </c>
      <c r="K834" s="3" t="str">
        <f>INDEX(Orders!$A$1:$G$501,MATCH($A834,Orders!$A$1:$A$501,0),MATCH(K$1,Orders!$A$1:$G$1,0))</f>
        <v>Mumbai</v>
      </c>
      <c r="L834" s="1" t="str">
        <f t="shared" ref="L834:L897" si="13">TEXT($H834,"mmm")</f>
        <v>Mar</v>
      </c>
      <c r="M834" s="8">
        <f>IF(Sales[[#This Row],[Profit]]&gt;0,Sales[[#This Row],[Profit]],0)</f>
        <v>38</v>
      </c>
      <c r="N834" s="8">
        <f>IF(Sales[[#This Row],[Profit]]&lt;0,Sales[[#This Row],[Profit]],0)</f>
        <v>0</v>
      </c>
    </row>
    <row r="835" spans="1:14" x14ac:dyDescent="0.3">
      <c r="A835" t="s">
        <v>421</v>
      </c>
      <c r="B835" s="6">
        <v>16</v>
      </c>
      <c r="C835" s="6">
        <v>-5</v>
      </c>
      <c r="D835">
        <v>2</v>
      </c>
      <c r="E835" t="s">
        <v>23</v>
      </c>
      <c r="F835" t="s">
        <v>57</v>
      </c>
      <c r="G835" t="s">
        <v>28</v>
      </c>
      <c r="H835" s="3">
        <f>INDEX(Orders!$A$1:$G$501,MATCH($A835,Orders!$A$1:$A$501,0),MATCH(H$1,Orders!$A$1:$G$1,0))</f>
        <v>43308</v>
      </c>
      <c r="I835" s="3" t="str">
        <f>INDEX(Orders!$A$1:$G$501,MATCH($A835,Orders!$A$1:$A$501,0),MATCH(I$1,Orders!$A$1:$G$1,0))</f>
        <v>Anubhaw</v>
      </c>
      <c r="J835" s="3" t="str">
        <f>INDEX(Orders!$A$1:$G$501,MATCH($A835,Orders!$A$1:$A$501,0),MATCH(J$1,Orders!$A$1:$G$1,0))</f>
        <v>Karnataka</v>
      </c>
      <c r="K835" s="3" t="str">
        <f>INDEX(Orders!$A$1:$G$501,MATCH($A835,Orders!$A$1:$A$501,0),MATCH(K$1,Orders!$A$1:$G$1,0))</f>
        <v>Bangalore</v>
      </c>
      <c r="L835" s="1" t="str">
        <f t="shared" si="13"/>
        <v>Jul</v>
      </c>
      <c r="M835" s="8">
        <f>IF(Sales[[#This Row],[Profit]]&gt;0,Sales[[#This Row],[Profit]],0)</f>
        <v>0</v>
      </c>
      <c r="N835" s="8">
        <f>IF(Sales[[#This Row],[Profit]]&lt;0,Sales[[#This Row],[Profit]],0)</f>
        <v>-5</v>
      </c>
    </row>
    <row r="836" spans="1:14" x14ac:dyDescent="0.3">
      <c r="A836" t="s">
        <v>205</v>
      </c>
      <c r="B836" s="6">
        <v>121</v>
      </c>
      <c r="C836" s="6">
        <v>-17</v>
      </c>
      <c r="D836">
        <v>3</v>
      </c>
      <c r="E836" t="s">
        <v>12</v>
      </c>
      <c r="F836" t="s">
        <v>131</v>
      </c>
      <c r="G836" t="s">
        <v>19</v>
      </c>
      <c r="H836" s="3">
        <f>INDEX(Orders!$A$1:$G$501,MATCH($A836,Orders!$A$1:$A$501,0),MATCH(H$1,Orders!$A$1:$G$1,0))</f>
        <v>43378</v>
      </c>
      <c r="I836" s="3" t="str">
        <f>INDEX(Orders!$A$1:$G$501,MATCH($A836,Orders!$A$1:$A$501,0),MATCH(I$1,Orders!$A$1:$G$1,0))</f>
        <v>Sabah</v>
      </c>
      <c r="J836" s="3" t="str">
        <f>INDEX(Orders!$A$1:$G$501,MATCH($A836,Orders!$A$1:$A$501,0),MATCH(J$1,Orders!$A$1:$G$1,0))</f>
        <v>Maharashtra</v>
      </c>
      <c r="K836" s="3" t="str">
        <f>INDEX(Orders!$A$1:$G$501,MATCH($A836,Orders!$A$1:$A$501,0),MATCH(K$1,Orders!$A$1:$G$1,0))</f>
        <v>Mumbai</v>
      </c>
      <c r="L836" s="1" t="str">
        <f t="shared" si="13"/>
        <v>Oct</v>
      </c>
      <c r="M836" s="8">
        <f>IF(Sales[[#This Row],[Profit]]&gt;0,Sales[[#This Row],[Profit]],0)</f>
        <v>0</v>
      </c>
      <c r="N836" s="8">
        <f>IF(Sales[[#This Row],[Profit]]&lt;0,Sales[[#This Row],[Profit]],0)</f>
        <v>-17</v>
      </c>
    </row>
    <row r="837" spans="1:14" x14ac:dyDescent="0.3">
      <c r="A837" t="s">
        <v>141</v>
      </c>
      <c r="B837" s="6">
        <v>42</v>
      </c>
      <c r="C837" s="6">
        <v>-15</v>
      </c>
      <c r="D837">
        <v>12</v>
      </c>
      <c r="E837" t="s">
        <v>23</v>
      </c>
      <c r="F837" t="s">
        <v>43</v>
      </c>
      <c r="G837" t="s">
        <v>28</v>
      </c>
      <c r="H837" s="3">
        <f>INDEX(Orders!$A$1:$G$501,MATCH($A837,Orders!$A$1:$A$501,0),MATCH(H$1,Orders!$A$1:$G$1,0))</f>
        <v>43326</v>
      </c>
      <c r="I837" s="3" t="str">
        <f>INDEX(Orders!$A$1:$G$501,MATCH($A837,Orders!$A$1:$A$501,0),MATCH(I$1,Orders!$A$1:$G$1,0))</f>
        <v>Priyanshu</v>
      </c>
      <c r="J837" s="3" t="str">
        <f>INDEX(Orders!$A$1:$G$501,MATCH($A837,Orders!$A$1:$A$501,0),MATCH(J$1,Orders!$A$1:$G$1,0))</f>
        <v>Madhya Pradesh</v>
      </c>
      <c r="K837" s="3" t="str">
        <f>INDEX(Orders!$A$1:$G$501,MATCH($A837,Orders!$A$1:$A$501,0),MATCH(K$1,Orders!$A$1:$G$1,0))</f>
        <v>Indore</v>
      </c>
      <c r="L837" s="1" t="str">
        <f t="shared" si="13"/>
        <v>Aug</v>
      </c>
      <c r="M837" s="8">
        <f>IF(Sales[[#This Row],[Profit]]&gt;0,Sales[[#This Row],[Profit]],0)</f>
        <v>0</v>
      </c>
      <c r="N837" s="8">
        <f>IF(Sales[[#This Row],[Profit]]&lt;0,Sales[[#This Row],[Profit]],0)</f>
        <v>-15</v>
      </c>
    </row>
    <row r="838" spans="1:14" x14ac:dyDescent="0.3">
      <c r="A838" t="s">
        <v>262</v>
      </c>
      <c r="B838" s="6">
        <v>65</v>
      </c>
      <c r="C838" s="6">
        <v>-4</v>
      </c>
      <c r="D838">
        <v>6</v>
      </c>
      <c r="E838" t="s">
        <v>23</v>
      </c>
      <c r="F838" t="s">
        <v>30</v>
      </c>
      <c r="G838" t="s">
        <v>10</v>
      </c>
      <c r="H838" s="3">
        <f>INDEX(Orders!$A$1:$G$501,MATCH($A838,Orders!$A$1:$A$501,0),MATCH(H$1,Orders!$A$1:$G$1,0))</f>
        <v>43326</v>
      </c>
      <c r="I838" s="3" t="str">
        <f>INDEX(Orders!$A$1:$G$501,MATCH($A838,Orders!$A$1:$A$501,0),MATCH(I$1,Orders!$A$1:$G$1,0))</f>
        <v>Nishant</v>
      </c>
      <c r="J838" s="3" t="str">
        <f>INDEX(Orders!$A$1:$G$501,MATCH($A838,Orders!$A$1:$A$501,0),MATCH(J$1,Orders!$A$1:$G$1,0))</f>
        <v>Maharashtra</v>
      </c>
      <c r="K838" s="3" t="str">
        <f>INDEX(Orders!$A$1:$G$501,MATCH($A838,Orders!$A$1:$A$501,0),MATCH(K$1,Orders!$A$1:$G$1,0))</f>
        <v>Mumbai</v>
      </c>
      <c r="L838" s="1" t="str">
        <f t="shared" si="13"/>
        <v>Aug</v>
      </c>
      <c r="M838" s="8">
        <f>IF(Sales[[#This Row],[Profit]]&gt;0,Sales[[#This Row],[Profit]],0)</f>
        <v>0</v>
      </c>
      <c r="N838" s="8">
        <f>IF(Sales[[#This Row],[Profit]]&lt;0,Sales[[#This Row],[Profit]],0)</f>
        <v>-4</v>
      </c>
    </row>
    <row r="839" spans="1:14" x14ac:dyDescent="0.3">
      <c r="A839" t="s">
        <v>386</v>
      </c>
      <c r="B839" s="6">
        <v>119</v>
      </c>
      <c r="C839" s="6">
        <v>-43</v>
      </c>
      <c r="D839">
        <v>7</v>
      </c>
      <c r="E839" t="s">
        <v>23</v>
      </c>
      <c r="F839" t="s">
        <v>32</v>
      </c>
      <c r="G839" t="s">
        <v>19</v>
      </c>
      <c r="H839" s="3">
        <f>INDEX(Orders!$A$1:$G$501,MATCH($A839,Orders!$A$1:$A$501,0),MATCH(H$1,Orders!$A$1:$G$1,0))</f>
        <v>43171</v>
      </c>
      <c r="I839" s="3" t="str">
        <f>INDEX(Orders!$A$1:$G$501,MATCH($A839,Orders!$A$1:$A$501,0),MATCH(I$1,Orders!$A$1:$G$1,0))</f>
        <v>Abhishek</v>
      </c>
      <c r="J839" s="3" t="str">
        <f>INDEX(Orders!$A$1:$G$501,MATCH($A839,Orders!$A$1:$A$501,0),MATCH(J$1,Orders!$A$1:$G$1,0))</f>
        <v>Gujarat</v>
      </c>
      <c r="K839" s="3" t="str">
        <f>INDEX(Orders!$A$1:$G$501,MATCH($A839,Orders!$A$1:$A$501,0),MATCH(K$1,Orders!$A$1:$G$1,0))</f>
        <v>Surat</v>
      </c>
      <c r="L839" s="1" t="str">
        <f t="shared" si="13"/>
        <v>Mar</v>
      </c>
      <c r="M839" s="8">
        <f>IF(Sales[[#This Row],[Profit]]&gt;0,Sales[[#This Row],[Profit]],0)</f>
        <v>0</v>
      </c>
      <c r="N839" s="8">
        <f>IF(Sales[[#This Row],[Profit]]&lt;0,Sales[[#This Row],[Profit]],0)</f>
        <v>-43</v>
      </c>
    </row>
    <row r="840" spans="1:14" x14ac:dyDescent="0.3">
      <c r="A840" t="s">
        <v>400</v>
      </c>
      <c r="B840" s="6">
        <v>155</v>
      </c>
      <c r="C840" s="6">
        <v>56</v>
      </c>
      <c r="D840">
        <v>3</v>
      </c>
      <c r="E840" t="s">
        <v>12</v>
      </c>
      <c r="F840" t="s">
        <v>131</v>
      </c>
      <c r="G840" t="s">
        <v>14</v>
      </c>
      <c r="H840" s="3">
        <f>INDEX(Orders!$A$1:$G$501,MATCH($A840,Orders!$A$1:$A$501,0),MATCH(H$1,Orders!$A$1:$G$1,0))</f>
        <v>43318</v>
      </c>
      <c r="I840" s="3" t="str">
        <f>INDEX(Orders!$A$1:$G$501,MATCH($A840,Orders!$A$1:$A$501,0),MATCH(I$1,Orders!$A$1:$G$1,0))</f>
        <v>Shreya</v>
      </c>
      <c r="J840" s="3" t="str">
        <f>INDEX(Orders!$A$1:$G$501,MATCH($A840,Orders!$A$1:$A$501,0),MATCH(J$1,Orders!$A$1:$G$1,0))</f>
        <v xml:space="preserve">Kerala </v>
      </c>
      <c r="K840" s="3" t="str">
        <f>INDEX(Orders!$A$1:$G$501,MATCH($A840,Orders!$A$1:$A$501,0),MATCH(K$1,Orders!$A$1:$G$1,0))</f>
        <v>Thiruvananthapuram</v>
      </c>
      <c r="L840" s="1" t="str">
        <f t="shared" si="13"/>
        <v>Aug</v>
      </c>
      <c r="M840" s="8">
        <f>IF(Sales[[#This Row],[Profit]]&gt;0,Sales[[#This Row],[Profit]],0)</f>
        <v>56</v>
      </c>
      <c r="N840" s="8">
        <f>IF(Sales[[#This Row],[Profit]]&lt;0,Sales[[#This Row],[Profit]],0)</f>
        <v>0</v>
      </c>
    </row>
    <row r="841" spans="1:14" x14ac:dyDescent="0.3">
      <c r="A841" t="s">
        <v>20</v>
      </c>
      <c r="B841" s="6">
        <v>119</v>
      </c>
      <c r="C841" s="6">
        <v>-5</v>
      </c>
      <c r="D841">
        <v>8</v>
      </c>
      <c r="E841" t="s">
        <v>23</v>
      </c>
      <c r="F841" t="s">
        <v>26</v>
      </c>
      <c r="G841" t="s">
        <v>19</v>
      </c>
      <c r="H841" s="3">
        <f>INDEX(Orders!$A$1:$G$501,MATCH($A841,Orders!$A$1:$A$501,0),MATCH(H$1,Orders!$A$1:$G$1,0))</f>
        <v>43104</v>
      </c>
      <c r="I841" s="3" t="str">
        <f>INDEX(Orders!$A$1:$G$501,MATCH($A841,Orders!$A$1:$A$501,0),MATCH(I$1,Orders!$A$1:$G$1,0))</f>
        <v>Vrinda</v>
      </c>
      <c r="J841" s="3" t="str">
        <f>INDEX(Orders!$A$1:$G$501,MATCH($A841,Orders!$A$1:$A$501,0),MATCH(J$1,Orders!$A$1:$G$1,0))</f>
        <v>Maharashtra</v>
      </c>
      <c r="K841" s="3" t="str">
        <f>INDEX(Orders!$A$1:$G$501,MATCH($A841,Orders!$A$1:$A$501,0),MATCH(K$1,Orders!$A$1:$G$1,0))</f>
        <v>Pune</v>
      </c>
      <c r="L841" s="1" t="str">
        <f t="shared" si="13"/>
        <v>Jan</v>
      </c>
      <c r="M841" s="8">
        <f>IF(Sales[[#This Row],[Profit]]&gt;0,Sales[[#This Row],[Profit]],0)</f>
        <v>0</v>
      </c>
      <c r="N841" s="8">
        <f>IF(Sales[[#This Row],[Profit]]&lt;0,Sales[[#This Row],[Profit]],0)</f>
        <v>-5</v>
      </c>
    </row>
    <row r="842" spans="1:14" x14ac:dyDescent="0.3">
      <c r="A842" t="s">
        <v>422</v>
      </c>
      <c r="B842" s="6">
        <v>118</v>
      </c>
      <c r="C842" s="6">
        <v>25</v>
      </c>
      <c r="D842">
        <v>4</v>
      </c>
      <c r="E842" t="s">
        <v>23</v>
      </c>
      <c r="F842" t="s">
        <v>30</v>
      </c>
      <c r="G842" t="s">
        <v>19</v>
      </c>
      <c r="H842" s="3">
        <f>INDEX(Orders!$A$1:$G$501,MATCH($A842,Orders!$A$1:$A$501,0),MATCH(H$1,Orders!$A$1:$G$1,0))</f>
        <v>43425</v>
      </c>
      <c r="I842" s="3" t="str">
        <f>INDEX(Orders!$A$1:$G$501,MATCH($A842,Orders!$A$1:$A$501,0),MATCH(I$1,Orders!$A$1:$G$1,0))</f>
        <v>Gunjal</v>
      </c>
      <c r="J842" s="3" t="str">
        <f>INDEX(Orders!$A$1:$G$501,MATCH($A842,Orders!$A$1:$A$501,0),MATCH(J$1,Orders!$A$1:$G$1,0))</f>
        <v>Gujarat</v>
      </c>
      <c r="K842" s="3" t="str">
        <f>INDEX(Orders!$A$1:$G$501,MATCH($A842,Orders!$A$1:$A$501,0),MATCH(K$1,Orders!$A$1:$G$1,0))</f>
        <v>Surat</v>
      </c>
      <c r="L842" s="1" t="str">
        <f t="shared" si="13"/>
        <v>Nov</v>
      </c>
      <c r="M842" s="8">
        <f>IF(Sales[[#This Row],[Profit]]&gt;0,Sales[[#This Row],[Profit]],0)</f>
        <v>25</v>
      </c>
      <c r="N842" s="8">
        <f>IF(Sales[[#This Row],[Profit]]&lt;0,Sales[[#This Row],[Profit]],0)</f>
        <v>0</v>
      </c>
    </row>
    <row r="843" spans="1:14" x14ac:dyDescent="0.3">
      <c r="A843" t="s">
        <v>132</v>
      </c>
      <c r="B843" s="6">
        <v>116</v>
      </c>
      <c r="C843" s="6">
        <v>22</v>
      </c>
      <c r="D843">
        <v>1</v>
      </c>
      <c r="E843" t="s">
        <v>8</v>
      </c>
      <c r="F843" t="s">
        <v>73</v>
      </c>
      <c r="G843" t="s">
        <v>19</v>
      </c>
      <c r="H843" s="3">
        <f>INDEX(Orders!$A$1:$G$501,MATCH($A843,Orders!$A$1:$A$501,0),MATCH(H$1,Orders!$A$1:$G$1,0))</f>
        <v>43114</v>
      </c>
      <c r="I843" s="3" t="str">
        <f>INDEX(Orders!$A$1:$G$501,MATCH($A843,Orders!$A$1:$A$501,0),MATCH(I$1,Orders!$A$1:$G$1,0))</f>
        <v>Krutika</v>
      </c>
      <c r="J843" s="3" t="str">
        <f>INDEX(Orders!$A$1:$G$501,MATCH($A843,Orders!$A$1:$A$501,0),MATCH(J$1,Orders!$A$1:$G$1,0))</f>
        <v>Andhra Pradesh</v>
      </c>
      <c r="K843" s="3" t="str">
        <f>INDEX(Orders!$A$1:$G$501,MATCH($A843,Orders!$A$1:$A$501,0),MATCH(K$1,Orders!$A$1:$G$1,0))</f>
        <v>Hyderabad</v>
      </c>
      <c r="L843" s="1" t="str">
        <f t="shared" si="13"/>
        <v>Jan</v>
      </c>
      <c r="M843" s="8">
        <f>IF(Sales[[#This Row],[Profit]]&gt;0,Sales[[#This Row],[Profit]],0)</f>
        <v>22</v>
      </c>
      <c r="N843" s="8">
        <f>IF(Sales[[#This Row],[Profit]]&lt;0,Sales[[#This Row],[Profit]],0)</f>
        <v>0</v>
      </c>
    </row>
    <row r="844" spans="1:14" x14ac:dyDescent="0.3">
      <c r="A844" t="s">
        <v>46</v>
      </c>
      <c r="B844" s="6">
        <v>158</v>
      </c>
      <c r="C844" s="6">
        <v>-29</v>
      </c>
      <c r="D844">
        <v>10</v>
      </c>
      <c r="E844" t="s">
        <v>23</v>
      </c>
      <c r="F844" t="s">
        <v>30</v>
      </c>
      <c r="G844" t="s">
        <v>14</v>
      </c>
      <c r="H844" s="3">
        <f>INDEX(Orders!$A$1:$G$501,MATCH($A844,Orders!$A$1:$A$501,0),MATCH(H$1,Orders!$A$1:$G$1,0))</f>
        <v>43113</v>
      </c>
      <c r="I844" s="3" t="str">
        <f>INDEX(Orders!$A$1:$G$501,MATCH($A844,Orders!$A$1:$A$501,0),MATCH(I$1,Orders!$A$1:$G$1,0))</f>
        <v>Shruti</v>
      </c>
      <c r="J844" s="3" t="str">
        <f>INDEX(Orders!$A$1:$G$501,MATCH($A844,Orders!$A$1:$A$501,0),MATCH(J$1,Orders!$A$1:$G$1,0))</f>
        <v>Madhya Pradesh</v>
      </c>
      <c r="K844" s="3" t="str">
        <f>INDEX(Orders!$A$1:$G$501,MATCH($A844,Orders!$A$1:$A$501,0),MATCH(K$1,Orders!$A$1:$G$1,0))</f>
        <v>Indore</v>
      </c>
      <c r="L844" s="1" t="str">
        <f t="shared" si="13"/>
        <v>Jan</v>
      </c>
      <c r="M844" s="8">
        <f>IF(Sales[[#This Row],[Profit]]&gt;0,Sales[[#This Row],[Profit]],0)</f>
        <v>0</v>
      </c>
      <c r="N844" s="8">
        <f>IF(Sales[[#This Row],[Profit]]&lt;0,Sales[[#This Row],[Profit]],0)</f>
        <v>-29</v>
      </c>
    </row>
    <row r="845" spans="1:14" x14ac:dyDescent="0.3">
      <c r="A845" t="s">
        <v>323</v>
      </c>
      <c r="B845" s="6">
        <v>158</v>
      </c>
      <c r="C845" s="6">
        <v>69</v>
      </c>
      <c r="D845">
        <v>3</v>
      </c>
      <c r="E845" t="s">
        <v>23</v>
      </c>
      <c r="F845" t="s">
        <v>57</v>
      </c>
      <c r="G845" t="s">
        <v>14</v>
      </c>
      <c r="H845" s="3">
        <f>INDEX(Orders!$A$1:$G$501,MATCH($A845,Orders!$A$1:$A$501,0),MATCH(H$1,Orders!$A$1:$G$1,0))</f>
        <v>43186</v>
      </c>
      <c r="I845" s="3" t="str">
        <f>INDEX(Orders!$A$1:$G$501,MATCH($A845,Orders!$A$1:$A$501,0),MATCH(I$1,Orders!$A$1:$G$1,0))</f>
        <v>Manju</v>
      </c>
      <c r="J845" s="3" t="str">
        <f>INDEX(Orders!$A$1:$G$501,MATCH($A845,Orders!$A$1:$A$501,0),MATCH(J$1,Orders!$A$1:$G$1,0))</f>
        <v>Andhra Pradesh</v>
      </c>
      <c r="K845" s="3" t="str">
        <f>INDEX(Orders!$A$1:$G$501,MATCH($A845,Orders!$A$1:$A$501,0),MATCH(K$1,Orders!$A$1:$G$1,0))</f>
        <v>Hyderabad</v>
      </c>
      <c r="L845" s="1" t="str">
        <f t="shared" si="13"/>
        <v>Mar</v>
      </c>
      <c r="M845" s="8">
        <f>IF(Sales[[#This Row],[Profit]]&gt;0,Sales[[#This Row],[Profit]],0)</f>
        <v>69</v>
      </c>
      <c r="N845" s="8">
        <f>IF(Sales[[#This Row],[Profit]]&lt;0,Sales[[#This Row],[Profit]],0)</f>
        <v>0</v>
      </c>
    </row>
    <row r="846" spans="1:14" x14ac:dyDescent="0.3">
      <c r="A846" t="s">
        <v>288</v>
      </c>
      <c r="B846" s="6">
        <v>65</v>
      </c>
      <c r="C846" s="6">
        <v>-52</v>
      </c>
      <c r="D846">
        <v>3</v>
      </c>
      <c r="E846" t="s">
        <v>8</v>
      </c>
      <c r="F846" t="s">
        <v>73</v>
      </c>
      <c r="G846" t="s">
        <v>10</v>
      </c>
      <c r="H846" s="3">
        <f>INDEX(Orders!$A$1:$G$501,MATCH($A846,Orders!$A$1:$A$501,0),MATCH(H$1,Orders!$A$1:$G$1,0))</f>
        <v>43329</v>
      </c>
      <c r="I846" s="3" t="str">
        <f>INDEX(Orders!$A$1:$G$501,MATCH($A846,Orders!$A$1:$A$501,0),MATCH(I$1,Orders!$A$1:$G$1,0))</f>
        <v>Shivam</v>
      </c>
      <c r="J846" s="3" t="str">
        <f>INDEX(Orders!$A$1:$G$501,MATCH($A846,Orders!$A$1:$A$501,0),MATCH(J$1,Orders!$A$1:$G$1,0))</f>
        <v>Uttar Pradesh</v>
      </c>
      <c r="K846" s="3" t="str">
        <f>INDEX(Orders!$A$1:$G$501,MATCH($A846,Orders!$A$1:$A$501,0),MATCH(K$1,Orders!$A$1:$G$1,0))</f>
        <v>Lucknow</v>
      </c>
      <c r="L846" s="1" t="str">
        <f t="shared" si="13"/>
        <v>Aug</v>
      </c>
      <c r="M846" s="8">
        <f>IF(Sales[[#This Row],[Profit]]&gt;0,Sales[[#This Row],[Profit]],0)</f>
        <v>0</v>
      </c>
      <c r="N846" s="8">
        <f>IF(Sales[[#This Row],[Profit]]&lt;0,Sales[[#This Row],[Profit]],0)</f>
        <v>-52</v>
      </c>
    </row>
    <row r="847" spans="1:14" x14ac:dyDescent="0.3">
      <c r="A847" t="s">
        <v>423</v>
      </c>
      <c r="B847" s="6">
        <v>160</v>
      </c>
      <c r="C847" s="6">
        <v>-59</v>
      </c>
      <c r="D847">
        <v>2</v>
      </c>
      <c r="E847" t="s">
        <v>23</v>
      </c>
      <c r="F847" t="s">
        <v>26</v>
      </c>
      <c r="G847" t="s">
        <v>14</v>
      </c>
      <c r="H847" s="3">
        <f>INDEX(Orders!$A$1:$G$501,MATCH($A847,Orders!$A$1:$A$501,0),MATCH(H$1,Orders!$A$1:$G$1,0))</f>
        <v>43408</v>
      </c>
      <c r="I847" s="3" t="str">
        <f>INDEX(Orders!$A$1:$G$501,MATCH($A847,Orders!$A$1:$A$501,0),MATCH(I$1,Orders!$A$1:$G$1,0))</f>
        <v>Anita</v>
      </c>
      <c r="J847" s="3" t="str">
        <f>INDEX(Orders!$A$1:$G$501,MATCH($A847,Orders!$A$1:$A$501,0),MATCH(J$1,Orders!$A$1:$G$1,0))</f>
        <v xml:space="preserve">Kerala </v>
      </c>
      <c r="K847" s="3" t="str">
        <f>INDEX(Orders!$A$1:$G$501,MATCH($A847,Orders!$A$1:$A$501,0),MATCH(K$1,Orders!$A$1:$G$1,0))</f>
        <v>Thiruvananthapuram</v>
      </c>
      <c r="L847" s="1" t="str">
        <f t="shared" si="13"/>
        <v>Nov</v>
      </c>
      <c r="M847" s="8">
        <f>IF(Sales[[#This Row],[Profit]]&gt;0,Sales[[#This Row],[Profit]],0)</f>
        <v>0</v>
      </c>
      <c r="N847" s="8">
        <f>IF(Sales[[#This Row],[Profit]]&lt;0,Sales[[#This Row],[Profit]],0)</f>
        <v>-59</v>
      </c>
    </row>
    <row r="848" spans="1:14" x14ac:dyDescent="0.3">
      <c r="A848" t="s">
        <v>74</v>
      </c>
      <c r="B848" s="6">
        <v>162</v>
      </c>
      <c r="C848" s="6">
        <v>20</v>
      </c>
      <c r="D848">
        <v>3</v>
      </c>
      <c r="E848" t="s">
        <v>12</v>
      </c>
      <c r="F848" t="s">
        <v>13</v>
      </c>
      <c r="G848" t="s">
        <v>14</v>
      </c>
      <c r="H848" s="3">
        <f>INDEX(Orders!$A$1:$G$501,MATCH($A848,Orders!$A$1:$A$501,0),MATCH(H$1,Orders!$A$1:$G$1,0))</f>
        <v>43191</v>
      </c>
      <c r="I848" s="3" t="str">
        <f>INDEX(Orders!$A$1:$G$501,MATCH($A848,Orders!$A$1:$A$501,0),MATCH(I$1,Orders!$A$1:$G$1,0))</f>
        <v>Sudhir</v>
      </c>
      <c r="J848" s="3" t="str">
        <f>INDEX(Orders!$A$1:$G$501,MATCH($A848,Orders!$A$1:$A$501,0),MATCH(J$1,Orders!$A$1:$G$1,0))</f>
        <v>Nagaland</v>
      </c>
      <c r="K848" s="3" t="str">
        <f>INDEX(Orders!$A$1:$G$501,MATCH($A848,Orders!$A$1:$A$501,0),MATCH(K$1,Orders!$A$1:$G$1,0))</f>
        <v>Kohima</v>
      </c>
      <c r="L848" s="1" t="str">
        <f t="shared" si="13"/>
        <v>Apr</v>
      </c>
      <c r="M848" s="8">
        <f>IF(Sales[[#This Row],[Profit]]&gt;0,Sales[[#This Row],[Profit]],0)</f>
        <v>20</v>
      </c>
      <c r="N848" s="8">
        <f>IF(Sales[[#This Row],[Profit]]&lt;0,Sales[[#This Row],[Profit]],0)</f>
        <v>0</v>
      </c>
    </row>
    <row r="849" spans="1:14" x14ac:dyDescent="0.3">
      <c r="A849" t="s">
        <v>184</v>
      </c>
      <c r="B849" s="6">
        <v>63</v>
      </c>
      <c r="C849" s="6">
        <v>1</v>
      </c>
      <c r="D849">
        <v>4</v>
      </c>
      <c r="E849" t="s">
        <v>23</v>
      </c>
      <c r="F849" t="s">
        <v>81</v>
      </c>
      <c r="G849" t="s">
        <v>10</v>
      </c>
      <c r="H849" s="3">
        <f>INDEX(Orders!$A$1:$G$501,MATCH($A849,Orders!$A$1:$A$501,0),MATCH(H$1,Orders!$A$1:$G$1,0))</f>
        <v>43432</v>
      </c>
      <c r="I849" s="3" t="str">
        <f>INDEX(Orders!$A$1:$G$501,MATCH($A849,Orders!$A$1:$A$501,0),MATCH(I$1,Orders!$A$1:$G$1,0))</f>
        <v>Brijesh</v>
      </c>
      <c r="J849" s="3" t="str">
        <f>INDEX(Orders!$A$1:$G$501,MATCH($A849,Orders!$A$1:$A$501,0),MATCH(J$1,Orders!$A$1:$G$1,0))</f>
        <v>Rajasthan</v>
      </c>
      <c r="K849" s="3" t="str">
        <f>INDEX(Orders!$A$1:$G$501,MATCH($A849,Orders!$A$1:$A$501,0),MATCH(K$1,Orders!$A$1:$G$1,0))</f>
        <v>Udaipur</v>
      </c>
      <c r="L849" s="1" t="str">
        <f t="shared" si="13"/>
        <v>Nov</v>
      </c>
      <c r="M849" s="8">
        <f>IF(Sales[[#This Row],[Profit]]&gt;0,Sales[[#This Row],[Profit]],0)</f>
        <v>1</v>
      </c>
      <c r="N849" s="8">
        <f>IF(Sales[[#This Row],[Profit]]&lt;0,Sales[[#This Row],[Profit]],0)</f>
        <v>0</v>
      </c>
    </row>
    <row r="850" spans="1:14" x14ac:dyDescent="0.3">
      <c r="A850" t="s">
        <v>424</v>
      </c>
      <c r="B850" s="6">
        <v>64</v>
      </c>
      <c r="C850" s="6">
        <v>27</v>
      </c>
      <c r="D850">
        <v>5</v>
      </c>
      <c r="E850" t="s">
        <v>23</v>
      </c>
      <c r="F850" t="s">
        <v>30</v>
      </c>
      <c r="G850" t="s">
        <v>28</v>
      </c>
      <c r="H850" s="3">
        <f>INDEX(Orders!$A$1:$G$501,MATCH($A850,Orders!$A$1:$A$501,0),MATCH(H$1,Orders!$A$1:$G$1,0))</f>
        <v>43402</v>
      </c>
      <c r="I850" s="3" t="str">
        <f>INDEX(Orders!$A$1:$G$501,MATCH($A850,Orders!$A$1:$A$501,0),MATCH(I$1,Orders!$A$1:$G$1,0))</f>
        <v>Krishna</v>
      </c>
      <c r="J850" s="3" t="str">
        <f>INDEX(Orders!$A$1:$G$501,MATCH($A850,Orders!$A$1:$A$501,0),MATCH(J$1,Orders!$A$1:$G$1,0))</f>
        <v>Madhya Pradesh</v>
      </c>
      <c r="K850" s="3" t="str">
        <f>INDEX(Orders!$A$1:$G$501,MATCH($A850,Orders!$A$1:$A$501,0),MATCH(K$1,Orders!$A$1:$G$1,0))</f>
        <v>Indore</v>
      </c>
      <c r="L850" s="1" t="str">
        <f t="shared" si="13"/>
        <v>Oct</v>
      </c>
      <c r="M850" s="8">
        <f>IF(Sales[[#This Row],[Profit]]&gt;0,Sales[[#This Row],[Profit]],0)</f>
        <v>27</v>
      </c>
      <c r="N850" s="8">
        <f>IF(Sales[[#This Row],[Profit]]&lt;0,Sales[[#This Row],[Profit]],0)</f>
        <v>0</v>
      </c>
    </row>
    <row r="851" spans="1:14" x14ac:dyDescent="0.3">
      <c r="A851" t="s">
        <v>425</v>
      </c>
      <c r="B851" s="6">
        <v>166</v>
      </c>
      <c r="C851" s="6">
        <v>-113</v>
      </c>
      <c r="D851">
        <v>4</v>
      </c>
      <c r="E851" t="s">
        <v>8</v>
      </c>
      <c r="F851" t="s">
        <v>73</v>
      </c>
      <c r="G851" t="s">
        <v>14</v>
      </c>
      <c r="H851" s="3">
        <f>INDEX(Orders!$A$1:$G$501,MATCH($A851,Orders!$A$1:$A$501,0),MATCH(H$1,Orders!$A$1:$G$1,0))</f>
        <v>43241</v>
      </c>
      <c r="I851" s="3" t="str">
        <f>INDEX(Orders!$A$1:$G$501,MATCH($A851,Orders!$A$1:$A$501,0),MATCH(I$1,Orders!$A$1:$G$1,0))</f>
        <v>Chayanika</v>
      </c>
      <c r="J851" s="3" t="str">
        <f>INDEX(Orders!$A$1:$G$501,MATCH($A851,Orders!$A$1:$A$501,0),MATCH(J$1,Orders!$A$1:$G$1,0))</f>
        <v xml:space="preserve">Kerala </v>
      </c>
      <c r="K851" s="3" t="str">
        <f>INDEX(Orders!$A$1:$G$501,MATCH($A851,Orders!$A$1:$A$501,0),MATCH(K$1,Orders!$A$1:$G$1,0))</f>
        <v>Thiruvananthapuram</v>
      </c>
      <c r="L851" s="1" t="str">
        <f t="shared" si="13"/>
        <v>May</v>
      </c>
      <c r="M851" s="8">
        <f>IF(Sales[[#This Row],[Profit]]&gt;0,Sales[[#This Row],[Profit]],0)</f>
        <v>0</v>
      </c>
      <c r="N851" s="8">
        <f>IF(Sales[[#This Row],[Profit]]&lt;0,Sales[[#This Row],[Profit]],0)</f>
        <v>-113</v>
      </c>
    </row>
    <row r="852" spans="1:14" x14ac:dyDescent="0.3">
      <c r="A852" t="s">
        <v>426</v>
      </c>
      <c r="B852" s="6">
        <v>167</v>
      </c>
      <c r="C852" s="6">
        <v>43</v>
      </c>
      <c r="D852">
        <v>7</v>
      </c>
      <c r="E852" t="s">
        <v>23</v>
      </c>
      <c r="F852" t="s">
        <v>81</v>
      </c>
      <c r="G852" t="s">
        <v>14</v>
      </c>
      <c r="H852" s="3">
        <f>INDEX(Orders!$A$1:$G$501,MATCH($A852,Orders!$A$1:$A$501,0),MATCH(H$1,Orders!$A$1:$G$1,0))</f>
        <v>43269</v>
      </c>
      <c r="I852" s="3" t="str">
        <f>INDEX(Orders!$A$1:$G$501,MATCH($A852,Orders!$A$1:$A$501,0),MATCH(I$1,Orders!$A$1:$G$1,0))</f>
        <v>Subhasmita</v>
      </c>
      <c r="J852" s="3" t="str">
        <f>INDEX(Orders!$A$1:$G$501,MATCH($A852,Orders!$A$1:$A$501,0),MATCH(J$1,Orders!$A$1:$G$1,0))</f>
        <v>Rajasthan</v>
      </c>
      <c r="K852" s="3" t="str">
        <f>INDEX(Orders!$A$1:$G$501,MATCH($A852,Orders!$A$1:$A$501,0),MATCH(K$1,Orders!$A$1:$G$1,0))</f>
        <v>Jaipur</v>
      </c>
      <c r="L852" s="1" t="str">
        <f t="shared" si="13"/>
        <v>Jun</v>
      </c>
      <c r="M852" s="8">
        <f>IF(Sales[[#This Row],[Profit]]&gt;0,Sales[[#This Row],[Profit]],0)</f>
        <v>43</v>
      </c>
      <c r="N852" s="8">
        <f>IF(Sales[[#This Row],[Profit]]&lt;0,Sales[[#This Row],[Profit]],0)</f>
        <v>0</v>
      </c>
    </row>
    <row r="853" spans="1:14" x14ac:dyDescent="0.3">
      <c r="A853" t="s">
        <v>427</v>
      </c>
      <c r="B853" s="6">
        <v>123</v>
      </c>
      <c r="C853" s="6">
        <v>17</v>
      </c>
      <c r="D853">
        <v>3</v>
      </c>
      <c r="E853" t="s">
        <v>12</v>
      </c>
      <c r="F853" t="s">
        <v>131</v>
      </c>
      <c r="G853" t="s">
        <v>10</v>
      </c>
      <c r="H853" s="3">
        <f>INDEX(Orders!$A$1:$G$501,MATCH($A853,Orders!$A$1:$A$501,0),MATCH(H$1,Orders!$A$1:$G$1,0))</f>
        <v>43244</v>
      </c>
      <c r="I853" s="3" t="str">
        <f>INDEX(Orders!$A$1:$G$501,MATCH($A853,Orders!$A$1:$A$501,0),MATCH(I$1,Orders!$A$1:$G$1,0))</f>
        <v>Rhea</v>
      </c>
      <c r="J853" s="3" t="str">
        <f>INDEX(Orders!$A$1:$G$501,MATCH($A853,Orders!$A$1:$A$501,0),MATCH(J$1,Orders!$A$1:$G$1,0))</f>
        <v>Himachal Pradesh</v>
      </c>
      <c r="K853" s="3" t="str">
        <f>INDEX(Orders!$A$1:$G$501,MATCH($A853,Orders!$A$1:$A$501,0),MATCH(K$1,Orders!$A$1:$G$1,0))</f>
        <v>Simla</v>
      </c>
      <c r="L853" s="1" t="str">
        <f t="shared" si="13"/>
        <v>May</v>
      </c>
      <c r="M853" s="8">
        <f>IF(Sales[[#This Row],[Profit]]&gt;0,Sales[[#This Row],[Profit]],0)</f>
        <v>17</v>
      </c>
      <c r="N853" s="8">
        <f>IF(Sales[[#This Row],[Profit]]&lt;0,Sales[[#This Row],[Profit]],0)</f>
        <v>0</v>
      </c>
    </row>
    <row r="854" spans="1:14" x14ac:dyDescent="0.3">
      <c r="A854" t="s">
        <v>125</v>
      </c>
      <c r="B854" s="6">
        <v>63</v>
      </c>
      <c r="C854" s="6">
        <v>14</v>
      </c>
      <c r="D854">
        <v>2</v>
      </c>
      <c r="E854" t="s">
        <v>23</v>
      </c>
      <c r="F854" t="s">
        <v>142</v>
      </c>
      <c r="G854" t="s">
        <v>10</v>
      </c>
      <c r="H854" s="3">
        <f>INDEX(Orders!$A$1:$G$501,MATCH($A854,Orders!$A$1:$A$501,0),MATCH(H$1,Orders!$A$1:$G$1,0))</f>
        <v>43405</v>
      </c>
      <c r="I854" s="3" t="str">
        <f>INDEX(Orders!$A$1:$G$501,MATCH($A854,Orders!$A$1:$A$501,0),MATCH(I$1,Orders!$A$1:$G$1,0))</f>
        <v>Mhatre</v>
      </c>
      <c r="J854" s="3" t="str">
        <f>INDEX(Orders!$A$1:$G$501,MATCH($A854,Orders!$A$1:$A$501,0),MATCH(J$1,Orders!$A$1:$G$1,0))</f>
        <v>Madhya Pradesh</v>
      </c>
      <c r="K854" s="3" t="str">
        <f>INDEX(Orders!$A$1:$G$501,MATCH($A854,Orders!$A$1:$A$501,0),MATCH(K$1,Orders!$A$1:$G$1,0))</f>
        <v>Indore</v>
      </c>
      <c r="L854" s="1" t="str">
        <f t="shared" si="13"/>
        <v>Nov</v>
      </c>
      <c r="M854" s="8">
        <f>IF(Sales[[#This Row],[Profit]]&gt;0,Sales[[#This Row],[Profit]],0)</f>
        <v>14</v>
      </c>
      <c r="N854" s="8">
        <f>IF(Sales[[#This Row],[Profit]]&lt;0,Sales[[#This Row],[Profit]],0)</f>
        <v>0</v>
      </c>
    </row>
    <row r="855" spans="1:14" x14ac:dyDescent="0.3">
      <c r="A855" t="s">
        <v>328</v>
      </c>
      <c r="B855" s="6">
        <v>891</v>
      </c>
      <c r="C855" s="6">
        <v>0</v>
      </c>
      <c r="D855">
        <v>5</v>
      </c>
      <c r="E855" t="s">
        <v>23</v>
      </c>
      <c r="F855" t="s">
        <v>26</v>
      </c>
      <c r="G855" t="s">
        <v>10</v>
      </c>
      <c r="H855" s="3">
        <f>INDEX(Orders!$A$1:$G$501,MATCH($A855,Orders!$A$1:$A$501,0),MATCH(H$1,Orders!$A$1:$G$1,0))</f>
        <v>43114</v>
      </c>
      <c r="I855" s="3" t="str">
        <f>INDEX(Orders!$A$1:$G$501,MATCH($A855,Orders!$A$1:$A$501,0),MATCH(I$1,Orders!$A$1:$G$1,0))</f>
        <v>Trupti</v>
      </c>
      <c r="J855" s="3" t="str">
        <f>INDEX(Orders!$A$1:$G$501,MATCH($A855,Orders!$A$1:$A$501,0),MATCH(J$1,Orders!$A$1:$G$1,0))</f>
        <v>Gujarat</v>
      </c>
      <c r="K855" s="3" t="str">
        <f>INDEX(Orders!$A$1:$G$501,MATCH($A855,Orders!$A$1:$A$501,0),MATCH(K$1,Orders!$A$1:$G$1,0))</f>
        <v>Ahmedabad</v>
      </c>
      <c r="L855" s="1" t="str">
        <f t="shared" si="13"/>
        <v>Jan</v>
      </c>
      <c r="M855" s="8">
        <f>IF(Sales[[#This Row],[Profit]]&gt;0,Sales[[#This Row],[Profit]],0)</f>
        <v>0</v>
      </c>
      <c r="N855" s="8">
        <f>IF(Sales[[#This Row],[Profit]]&lt;0,Sales[[#This Row],[Profit]],0)</f>
        <v>0</v>
      </c>
    </row>
    <row r="856" spans="1:14" x14ac:dyDescent="0.3">
      <c r="A856" t="s">
        <v>198</v>
      </c>
      <c r="B856" s="6">
        <v>75</v>
      </c>
      <c r="C856" s="6">
        <v>28</v>
      </c>
      <c r="D856">
        <v>9</v>
      </c>
      <c r="E856" t="s">
        <v>23</v>
      </c>
      <c r="F856" t="s">
        <v>30</v>
      </c>
      <c r="G856" t="s">
        <v>28</v>
      </c>
      <c r="H856" s="3">
        <f>INDEX(Orders!$A$1:$G$501,MATCH($A856,Orders!$A$1:$A$501,0),MATCH(H$1,Orders!$A$1:$G$1,0))</f>
        <v>43387</v>
      </c>
      <c r="I856" s="3" t="str">
        <f>INDEX(Orders!$A$1:$G$501,MATCH($A856,Orders!$A$1:$A$501,0),MATCH(I$1,Orders!$A$1:$G$1,0))</f>
        <v>Sandeep</v>
      </c>
      <c r="J856" s="3" t="str">
        <f>INDEX(Orders!$A$1:$G$501,MATCH($A856,Orders!$A$1:$A$501,0),MATCH(J$1,Orders!$A$1:$G$1,0))</f>
        <v>Madhya Pradesh</v>
      </c>
      <c r="K856" s="3" t="str">
        <f>INDEX(Orders!$A$1:$G$501,MATCH($A856,Orders!$A$1:$A$501,0),MATCH(K$1,Orders!$A$1:$G$1,0))</f>
        <v>Indore</v>
      </c>
      <c r="L856" s="1" t="str">
        <f t="shared" si="13"/>
        <v>Oct</v>
      </c>
      <c r="M856" s="8">
        <f>IF(Sales[[#This Row],[Profit]]&gt;0,Sales[[#This Row],[Profit]],0)</f>
        <v>28</v>
      </c>
      <c r="N856" s="8">
        <f>IF(Sales[[#This Row],[Profit]]&lt;0,Sales[[#This Row],[Profit]],0)</f>
        <v>0</v>
      </c>
    </row>
    <row r="857" spans="1:14" x14ac:dyDescent="0.3">
      <c r="A857" t="s">
        <v>271</v>
      </c>
      <c r="B857" s="6">
        <v>62</v>
      </c>
      <c r="C857" s="6">
        <v>6</v>
      </c>
      <c r="D857">
        <v>5</v>
      </c>
      <c r="E857" t="s">
        <v>23</v>
      </c>
      <c r="F857" t="s">
        <v>30</v>
      </c>
      <c r="G857" t="s">
        <v>10</v>
      </c>
      <c r="H857" s="3">
        <f>INDEX(Orders!$A$1:$G$501,MATCH($A857,Orders!$A$1:$A$501,0),MATCH(H$1,Orders!$A$1:$G$1,0))</f>
        <v>43419</v>
      </c>
      <c r="I857" s="3" t="str">
        <f>INDEX(Orders!$A$1:$G$501,MATCH($A857,Orders!$A$1:$A$501,0),MATCH(I$1,Orders!$A$1:$G$1,0))</f>
        <v>Aayush</v>
      </c>
      <c r="J857" s="3" t="str">
        <f>INDEX(Orders!$A$1:$G$501,MATCH($A857,Orders!$A$1:$A$501,0),MATCH(J$1,Orders!$A$1:$G$1,0))</f>
        <v>Uttar Pradesh</v>
      </c>
      <c r="K857" s="3" t="str">
        <f>INDEX(Orders!$A$1:$G$501,MATCH($A857,Orders!$A$1:$A$501,0),MATCH(K$1,Orders!$A$1:$G$1,0))</f>
        <v>Lucknow</v>
      </c>
      <c r="L857" s="1" t="str">
        <f t="shared" si="13"/>
        <v>Nov</v>
      </c>
      <c r="M857" s="8">
        <f>IF(Sales[[#This Row],[Profit]]&gt;0,Sales[[#This Row],[Profit]],0)</f>
        <v>6</v>
      </c>
      <c r="N857" s="8">
        <f>IF(Sales[[#This Row],[Profit]]&lt;0,Sales[[#This Row],[Profit]],0)</f>
        <v>0</v>
      </c>
    </row>
    <row r="858" spans="1:14" x14ac:dyDescent="0.3">
      <c r="A858" t="s">
        <v>340</v>
      </c>
      <c r="B858" s="6">
        <v>29</v>
      </c>
      <c r="C858" s="6">
        <v>-18</v>
      </c>
      <c r="D858">
        <v>7</v>
      </c>
      <c r="E858" t="s">
        <v>23</v>
      </c>
      <c r="F858" t="s">
        <v>43</v>
      </c>
      <c r="G858" t="s">
        <v>28</v>
      </c>
      <c r="H858" s="3">
        <f>INDEX(Orders!$A$1:$G$501,MATCH($A858,Orders!$A$1:$A$501,0),MATCH(H$1,Orders!$A$1:$G$1,0))</f>
        <v>43297</v>
      </c>
      <c r="I858" s="3" t="str">
        <f>INDEX(Orders!$A$1:$G$501,MATCH($A858,Orders!$A$1:$A$501,0),MATCH(I$1,Orders!$A$1:$G$1,0))</f>
        <v>Anchal</v>
      </c>
      <c r="J858" s="3" t="str">
        <f>INDEX(Orders!$A$1:$G$501,MATCH($A858,Orders!$A$1:$A$501,0),MATCH(J$1,Orders!$A$1:$G$1,0))</f>
        <v>Haryana</v>
      </c>
      <c r="K858" s="3" t="str">
        <f>INDEX(Orders!$A$1:$G$501,MATCH($A858,Orders!$A$1:$A$501,0),MATCH(K$1,Orders!$A$1:$G$1,0))</f>
        <v>Chandigarh</v>
      </c>
      <c r="L858" s="1" t="str">
        <f t="shared" si="13"/>
        <v>Jul</v>
      </c>
      <c r="M858" s="8">
        <f>IF(Sales[[#This Row],[Profit]]&gt;0,Sales[[#This Row],[Profit]],0)</f>
        <v>0</v>
      </c>
      <c r="N858" s="8">
        <f>IF(Sales[[#This Row],[Profit]]&lt;0,Sales[[#This Row],[Profit]],0)</f>
        <v>-18</v>
      </c>
    </row>
    <row r="859" spans="1:14" x14ac:dyDescent="0.3">
      <c r="A859" t="s">
        <v>428</v>
      </c>
      <c r="B859" s="6">
        <v>168</v>
      </c>
      <c r="C859" s="6">
        <v>18</v>
      </c>
      <c r="D859">
        <v>6</v>
      </c>
      <c r="E859" t="s">
        <v>23</v>
      </c>
      <c r="F859" t="s">
        <v>57</v>
      </c>
      <c r="G859" t="s">
        <v>82</v>
      </c>
      <c r="H859" s="3">
        <f>INDEX(Orders!$A$1:$G$501,MATCH($A859,Orders!$A$1:$A$501,0),MATCH(H$1,Orders!$A$1:$G$1,0))</f>
        <v>43150</v>
      </c>
      <c r="I859" s="3" t="str">
        <f>INDEX(Orders!$A$1:$G$501,MATCH($A859,Orders!$A$1:$A$501,0),MATCH(I$1,Orders!$A$1:$G$1,0))</f>
        <v>Vandana</v>
      </c>
      <c r="J859" s="3" t="str">
        <f>INDEX(Orders!$A$1:$G$501,MATCH($A859,Orders!$A$1:$A$501,0),MATCH(J$1,Orders!$A$1:$G$1,0))</f>
        <v>Himachal Pradesh</v>
      </c>
      <c r="K859" s="3" t="str">
        <f>INDEX(Orders!$A$1:$G$501,MATCH($A859,Orders!$A$1:$A$501,0),MATCH(K$1,Orders!$A$1:$G$1,0))</f>
        <v>Simla</v>
      </c>
      <c r="L859" s="1" t="str">
        <f t="shared" si="13"/>
        <v>Feb</v>
      </c>
      <c r="M859" s="8">
        <f>IF(Sales[[#This Row],[Profit]]&gt;0,Sales[[#This Row],[Profit]],0)</f>
        <v>18</v>
      </c>
      <c r="N859" s="8">
        <f>IF(Sales[[#This Row],[Profit]]&lt;0,Sales[[#This Row],[Profit]],0)</f>
        <v>0</v>
      </c>
    </row>
    <row r="860" spans="1:14" x14ac:dyDescent="0.3">
      <c r="A860" t="s">
        <v>211</v>
      </c>
      <c r="B860" s="6">
        <v>70</v>
      </c>
      <c r="C860" s="6">
        <v>24</v>
      </c>
      <c r="D860">
        <v>3</v>
      </c>
      <c r="E860" t="s">
        <v>23</v>
      </c>
      <c r="F860" t="s">
        <v>57</v>
      </c>
      <c r="G860" t="s">
        <v>28</v>
      </c>
      <c r="H860" s="3">
        <f>INDEX(Orders!$A$1:$G$501,MATCH($A860,Orders!$A$1:$A$501,0),MATCH(H$1,Orders!$A$1:$G$1,0))</f>
        <v>43376</v>
      </c>
      <c r="I860" s="3" t="str">
        <f>INDEX(Orders!$A$1:$G$501,MATCH($A860,Orders!$A$1:$A$501,0),MATCH(I$1,Orders!$A$1:$G$1,0))</f>
        <v>Sonal</v>
      </c>
      <c r="J860" s="3" t="str">
        <f>INDEX(Orders!$A$1:$G$501,MATCH($A860,Orders!$A$1:$A$501,0),MATCH(J$1,Orders!$A$1:$G$1,0))</f>
        <v>Bihar</v>
      </c>
      <c r="K860" s="3" t="str">
        <f>INDEX(Orders!$A$1:$G$501,MATCH($A860,Orders!$A$1:$A$501,0),MATCH(K$1,Orders!$A$1:$G$1,0))</f>
        <v>Patna</v>
      </c>
      <c r="L860" s="1" t="str">
        <f t="shared" si="13"/>
        <v>Oct</v>
      </c>
      <c r="M860" s="8">
        <f>IF(Sales[[#This Row],[Profit]]&gt;0,Sales[[#This Row],[Profit]],0)</f>
        <v>24</v>
      </c>
      <c r="N860" s="8">
        <f>IF(Sales[[#This Row],[Profit]]&lt;0,Sales[[#This Row],[Profit]],0)</f>
        <v>0</v>
      </c>
    </row>
    <row r="861" spans="1:14" x14ac:dyDescent="0.3">
      <c r="A861" t="s">
        <v>230</v>
      </c>
      <c r="B861" s="6">
        <v>169</v>
      </c>
      <c r="C861" s="6">
        <v>55</v>
      </c>
      <c r="D861">
        <v>4</v>
      </c>
      <c r="E861" t="s">
        <v>23</v>
      </c>
      <c r="F861" t="s">
        <v>26</v>
      </c>
      <c r="G861" t="s">
        <v>82</v>
      </c>
      <c r="H861" s="3">
        <f>INDEX(Orders!$A$1:$G$501,MATCH($A861,Orders!$A$1:$A$501,0),MATCH(H$1,Orders!$A$1:$G$1,0))</f>
        <v>43254</v>
      </c>
      <c r="I861" s="3" t="str">
        <f>INDEX(Orders!$A$1:$G$501,MATCH($A861,Orders!$A$1:$A$501,0),MATCH(I$1,Orders!$A$1:$G$1,0))</f>
        <v>Paridhi</v>
      </c>
      <c r="J861" s="3" t="str">
        <f>INDEX(Orders!$A$1:$G$501,MATCH($A861,Orders!$A$1:$A$501,0),MATCH(J$1,Orders!$A$1:$G$1,0))</f>
        <v>Rajasthan</v>
      </c>
      <c r="K861" s="3" t="str">
        <f>INDEX(Orders!$A$1:$G$501,MATCH($A861,Orders!$A$1:$A$501,0),MATCH(K$1,Orders!$A$1:$G$1,0))</f>
        <v>Jaipur</v>
      </c>
      <c r="L861" s="1" t="str">
        <f t="shared" si="13"/>
        <v>Jun</v>
      </c>
      <c r="M861" s="8">
        <f>IF(Sales[[#This Row],[Profit]]&gt;0,Sales[[#This Row],[Profit]],0)</f>
        <v>55</v>
      </c>
      <c r="N861" s="8">
        <f>IF(Sales[[#This Row],[Profit]]&lt;0,Sales[[#This Row],[Profit]],0)</f>
        <v>0</v>
      </c>
    </row>
    <row r="862" spans="1:14" x14ac:dyDescent="0.3">
      <c r="A862" t="s">
        <v>152</v>
      </c>
      <c r="B862" s="6">
        <v>32</v>
      </c>
      <c r="C862" s="6">
        <v>-8</v>
      </c>
      <c r="D862">
        <v>2</v>
      </c>
      <c r="E862" t="s">
        <v>23</v>
      </c>
      <c r="F862" t="s">
        <v>57</v>
      </c>
      <c r="G862" t="s">
        <v>10</v>
      </c>
      <c r="H862" s="3">
        <f>INDEX(Orders!$A$1:$G$501,MATCH($A862,Orders!$A$1:$A$501,0),MATCH(H$1,Orders!$A$1:$G$1,0))</f>
        <v>43107</v>
      </c>
      <c r="I862" s="3" t="str">
        <f>INDEX(Orders!$A$1:$G$501,MATCH($A862,Orders!$A$1:$A$501,0),MATCH(I$1,Orders!$A$1:$G$1,0))</f>
        <v>Kishwar</v>
      </c>
      <c r="J862" s="3" t="str">
        <f>INDEX(Orders!$A$1:$G$501,MATCH($A862,Orders!$A$1:$A$501,0),MATCH(J$1,Orders!$A$1:$G$1,0))</f>
        <v>Madhya Pradesh</v>
      </c>
      <c r="K862" s="3" t="str">
        <f>INDEX(Orders!$A$1:$G$501,MATCH($A862,Orders!$A$1:$A$501,0),MATCH(K$1,Orders!$A$1:$G$1,0))</f>
        <v>Indore</v>
      </c>
      <c r="L862" s="1" t="str">
        <f t="shared" si="13"/>
        <v>Jan</v>
      </c>
      <c r="M862" s="8">
        <f>IF(Sales[[#This Row],[Profit]]&gt;0,Sales[[#This Row],[Profit]],0)</f>
        <v>0</v>
      </c>
      <c r="N862" s="8">
        <f>IF(Sales[[#This Row],[Profit]]&lt;0,Sales[[#This Row],[Profit]],0)</f>
        <v>-8</v>
      </c>
    </row>
    <row r="863" spans="1:14" x14ac:dyDescent="0.3">
      <c r="A863" t="s">
        <v>119</v>
      </c>
      <c r="B863" s="6">
        <v>44</v>
      </c>
      <c r="C863" s="6">
        <v>-8</v>
      </c>
      <c r="D863">
        <v>3</v>
      </c>
      <c r="E863" t="s">
        <v>23</v>
      </c>
      <c r="F863" t="s">
        <v>57</v>
      </c>
      <c r="G863" t="s">
        <v>28</v>
      </c>
      <c r="H863" s="3">
        <f>INDEX(Orders!$A$1:$G$501,MATCH($A863,Orders!$A$1:$A$501,0),MATCH(H$1,Orders!$A$1:$G$1,0))</f>
        <v>43286</v>
      </c>
      <c r="I863" s="3" t="str">
        <f>INDEX(Orders!$A$1:$G$501,MATCH($A863,Orders!$A$1:$A$501,0),MATCH(I$1,Orders!$A$1:$G$1,0))</f>
        <v>Anurag</v>
      </c>
      <c r="J863" s="3" t="str">
        <f>INDEX(Orders!$A$1:$G$501,MATCH($A863,Orders!$A$1:$A$501,0),MATCH(J$1,Orders!$A$1:$G$1,0))</f>
        <v>Madhya Pradesh</v>
      </c>
      <c r="K863" s="3" t="str">
        <f>INDEX(Orders!$A$1:$G$501,MATCH($A863,Orders!$A$1:$A$501,0),MATCH(K$1,Orders!$A$1:$G$1,0))</f>
        <v>Indore</v>
      </c>
      <c r="L863" s="1" t="str">
        <f t="shared" si="13"/>
        <v>Jul</v>
      </c>
      <c r="M863" s="8">
        <f>IF(Sales[[#This Row],[Profit]]&gt;0,Sales[[#This Row],[Profit]],0)</f>
        <v>0</v>
      </c>
      <c r="N863" s="8">
        <f>IF(Sales[[#This Row],[Profit]]&lt;0,Sales[[#This Row],[Profit]],0)</f>
        <v>-8</v>
      </c>
    </row>
    <row r="864" spans="1:14" x14ac:dyDescent="0.3">
      <c r="A864" t="s">
        <v>107</v>
      </c>
      <c r="B864" s="6">
        <v>116</v>
      </c>
      <c r="C864" s="6">
        <v>-56</v>
      </c>
      <c r="D864">
        <v>5</v>
      </c>
      <c r="E864" t="s">
        <v>23</v>
      </c>
      <c r="F864" t="s">
        <v>57</v>
      </c>
      <c r="G864" t="s">
        <v>19</v>
      </c>
      <c r="H864" s="3">
        <f>INDEX(Orders!$A$1:$G$501,MATCH($A864,Orders!$A$1:$A$501,0),MATCH(H$1,Orders!$A$1:$G$1,0))</f>
        <v>43205</v>
      </c>
      <c r="I864" s="3" t="str">
        <f>INDEX(Orders!$A$1:$G$501,MATCH($A864,Orders!$A$1:$A$501,0),MATCH(I$1,Orders!$A$1:$G$1,0))</f>
        <v>Kanak</v>
      </c>
      <c r="J864" s="3" t="str">
        <f>INDEX(Orders!$A$1:$G$501,MATCH($A864,Orders!$A$1:$A$501,0),MATCH(J$1,Orders!$A$1:$G$1,0))</f>
        <v>Goa</v>
      </c>
      <c r="K864" s="3" t="str">
        <f>INDEX(Orders!$A$1:$G$501,MATCH($A864,Orders!$A$1:$A$501,0),MATCH(K$1,Orders!$A$1:$G$1,0))</f>
        <v>Goa</v>
      </c>
      <c r="L864" s="1" t="str">
        <f t="shared" si="13"/>
        <v>Apr</v>
      </c>
      <c r="M864" s="8">
        <f>IF(Sales[[#This Row],[Profit]]&gt;0,Sales[[#This Row],[Profit]],0)</f>
        <v>0</v>
      </c>
      <c r="N864" s="8">
        <f>IF(Sales[[#This Row],[Profit]]&lt;0,Sales[[#This Row],[Profit]],0)</f>
        <v>-56</v>
      </c>
    </row>
    <row r="865" spans="1:14" x14ac:dyDescent="0.3">
      <c r="A865" t="s">
        <v>429</v>
      </c>
      <c r="B865" s="6">
        <v>156</v>
      </c>
      <c r="C865" s="6">
        <v>21</v>
      </c>
      <c r="D865">
        <v>3</v>
      </c>
      <c r="E865" t="s">
        <v>12</v>
      </c>
      <c r="F865" t="s">
        <v>13</v>
      </c>
      <c r="G865" t="s">
        <v>10</v>
      </c>
      <c r="H865" s="3">
        <f>INDEX(Orders!$A$1:$G$501,MATCH($A865,Orders!$A$1:$A$501,0),MATCH(H$1,Orders!$A$1:$G$1,0))</f>
        <v>43396</v>
      </c>
      <c r="I865" s="3" t="str">
        <f>INDEX(Orders!$A$1:$G$501,MATCH($A865,Orders!$A$1:$A$501,0),MATCH(I$1,Orders!$A$1:$G$1,0))</f>
        <v>Sheetal</v>
      </c>
      <c r="J865" s="3" t="str">
        <f>INDEX(Orders!$A$1:$G$501,MATCH($A865,Orders!$A$1:$A$501,0),MATCH(J$1,Orders!$A$1:$G$1,0))</f>
        <v>Madhya Pradesh</v>
      </c>
      <c r="K865" s="3" t="str">
        <f>INDEX(Orders!$A$1:$G$501,MATCH($A865,Orders!$A$1:$A$501,0),MATCH(K$1,Orders!$A$1:$G$1,0))</f>
        <v>Indore</v>
      </c>
      <c r="L865" s="1" t="str">
        <f t="shared" si="13"/>
        <v>Oct</v>
      </c>
      <c r="M865" s="8">
        <f>IF(Sales[[#This Row],[Profit]]&gt;0,Sales[[#This Row],[Profit]],0)</f>
        <v>21</v>
      </c>
      <c r="N865" s="8">
        <f>IF(Sales[[#This Row],[Profit]]&lt;0,Sales[[#This Row],[Profit]],0)</f>
        <v>0</v>
      </c>
    </row>
    <row r="866" spans="1:14" x14ac:dyDescent="0.3">
      <c r="A866" t="s">
        <v>173</v>
      </c>
      <c r="B866" s="6">
        <v>62</v>
      </c>
      <c r="C866" s="6">
        <v>6</v>
      </c>
      <c r="D866">
        <v>6</v>
      </c>
      <c r="E866" t="s">
        <v>23</v>
      </c>
      <c r="F866" t="s">
        <v>43</v>
      </c>
      <c r="G866" t="s">
        <v>10</v>
      </c>
      <c r="H866" s="3">
        <f>INDEX(Orders!$A$1:$G$501,MATCH($A866,Orders!$A$1:$A$501,0),MATCH(H$1,Orders!$A$1:$G$1,0))</f>
        <v>43192</v>
      </c>
      <c r="I866" s="3" t="str">
        <f>INDEX(Orders!$A$1:$G$501,MATCH($A866,Orders!$A$1:$A$501,0),MATCH(I$1,Orders!$A$1:$G$1,0))</f>
        <v>Prashant</v>
      </c>
      <c r="J866" s="3" t="str">
        <f>INDEX(Orders!$A$1:$G$501,MATCH($A866,Orders!$A$1:$A$501,0),MATCH(J$1,Orders!$A$1:$G$1,0))</f>
        <v>Delhi</v>
      </c>
      <c r="K866" s="3" t="str">
        <f>INDEX(Orders!$A$1:$G$501,MATCH($A866,Orders!$A$1:$A$501,0),MATCH(K$1,Orders!$A$1:$G$1,0))</f>
        <v>Delhi</v>
      </c>
      <c r="L866" s="1" t="str">
        <f t="shared" si="13"/>
        <v>Apr</v>
      </c>
      <c r="M866" s="8">
        <f>IF(Sales[[#This Row],[Profit]]&gt;0,Sales[[#This Row],[Profit]],0)</f>
        <v>6</v>
      </c>
      <c r="N866" s="8">
        <f>IF(Sales[[#This Row],[Profit]]&lt;0,Sales[[#This Row],[Profit]],0)</f>
        <v>0</v>
      </c>
    </row>
    <row r="867" spans="1:14" x14ac:dyDescent="0.3">
      <c r="A867" t="s">
        <v>50</v>
      </c>
      <c r="B867" s="6">
        <v>54</v>
      </c>
      <c r="C867" s="6">
        <v>1</v>
      </c>
      <c r="D867">
        <v>2</v>
      </c>
      <c r="E867" t="s">
        <v>23</v>
      </c>
      <c r="F867" t="s">
        <v>26</v>
      </c>
      <c r="G867" t="s">
        <v>28</v>
      </c>
      <c r="H867" s="3">
        <f>INDEX(Orders!$A$1:$G$501,MATCH($A867,Orders!$A$1:$A$501,0),MATCH(H$1,Orders!$A$1:$G$1,0))</f>
        <v>43399</v>
      </c>
      <c r="I867" s="3" t="str">
        <f>INDEX(Orders!$A$1:$G$501,MATCH($A867,Orders!$A$1:$A$501,0),MATCH(I$1,Orders!$A$1:$G$1,0))</f>
        <v>Aastha</v>
      </c>
      <c r="J867" s="3" t="str">
        <f>INDEX(Orders!$A$1:$G$501,MATCH($A867,Orders!$A$1:$A$501,0),MATCH(J$1,Orders!$A$1:$G$1,0))</f>
        <v>Himachal Pradesh</v>
      </c>
      <c r="K867" s="3" t="str">
        <f>INDEX(Orders!$A$1:$G$501,MATCH($A867,Orders!$A$1:$A$501,0),MATCH(K$1,Orders!$A$1:$G$1,0))</f>
        <v>Simla</v>
      </c>
      <c r="L867" s="1" t="str">
        <f t="shared" si="13"/>
        <v>Oct</v>
      </c>
      <c r="M867" s="8">
        <f>IF(Sales[[#This Row],[Profit]]&gt;0,Sales[[#This Row],[Profit]],0)</f>
        <v>1</v>
      </c>
      <c r="N867" s="8">
        <f>IF(Sales[[#This Row],[Profit]]&lt;0,Sales[[#This Row],[Profit]],0)</f>
        <v>0</v>
      </c>
    </row>
    <row r="868" spans="1:14" x14ac:dyDescent="0.3">
      <c r="A868" t="s">
        <v>179</v>
      </c>
      <c r="B868" s="6">
        <v>111</v>
      </c>
      <c r="C868" s="6">
        <v>11</v>
      </c>
      <c r="D868">
        <v>9</v>
      </c>
      <c r="E868" t="s">
        <v>23</v>
      </c>
      <c r="F868" t="s">
        <v>30</v>
      </c>
      <c r="G868" t="s">
        <v>19</v>
      </c>
      <c r="H868" s="3">
        <f>INDEX(Orders!$A$1:$G$501,MATCH($A868,Orders!$A$1:$A$501,0),MATCH(H$1,Orders!$A$1:$G$1,0))</f>
        <v>43113</v>
      </c>
      <c r="I868" s="3" t="str">
        <f>INDEX(Orders!$A$1:$G$501,MATCH($A868,Orders!$A$1:$A$501,0),MATCH(I$1,Orders!$A$1:$G$1,0))</f>
        <v>Jesal</v>
      </c>
      <c r="J868" s="3" t="str">
        <f>INDEX(Orders!$A$1:$G$501,MATCH($A868,Orders!$A$1:$A$501,0),MATCH(J$1,Orders!$A$1:$G$1,0))</f>
        <v>West Bengal</v>
      </c>
      <c r="K868" s="3" t="str">
        <f>INDEX(Orders!$A$1:$G$501,MATCH($A868,Orders!$A$1:$A$501,0),MATCH(K$1,Orders!$A$1:$G$1,0))</f>
        <v>Kolkata</v>
      </c>
      <c r="L868" s="1" t="str">
        <f t="shared" si="13"/>
        <v>Jan</v>
      </c>
      <c r="M868" s="8">
        <f>IF(Sales[[#This Row],[Profit]]&gt;0,Sales[[#This Row],[Profit]],0)</f>
        <v>11</v>
      </c>
      <c r="N868" s="8">
        <f>IF(Sales[[#This Row],[Profit]]&lt;0,Sales[[#This Row],[Profit]],0)</f>
        <v>0</v>
      </c>
    </row>
    <row r="869" spans="1:14" x14ac:dyDescent="0.3">
      <c r="A869" t="s">
        <v>430</v>
      </c>
      <c r="B869" s="6">
        <v>158</v>
      </c>
      <c r="C869" s="6">
        <v>-63</v>
      </c>
      <c r="D869">
        <v>4</v>
      </c>
      <c r="E869" t="s">
        <v>12</v>
      </c>
      <c r="F869" t="s">
        <v>13</v>
      </c>
      <c r="G869" t="s">
        <v>28</v>
      </c>
      <c r="H869" s="3">
        <f>INDEX(Orders!$A$1:$G$501,MATCH($A869,Orders!$A$1:$A$501,0),MATCH(H$1,Orders!$A$1:$G$1,0))</f>
        <v>43319</v>
      </c>
      <c r="I869" s="3" t="str">
        <f>INDEX(Orders!$A$1:$G$501,MATCH($A869,Orders!$A$1:$A$501,0),MATCH(I$1,Orders!$A$1:$G$1,0))</f>
        <v>Raksha</v>
      </c>
      <c r="J869" s="3" t="str">
        <f>INDEX(Orders!$A$1:$G$501,MATCH($A869,Orders!$A$1:$A$501,0),MATCH(J$1,Orders!$A$1:$G$1,0))</f>
        <v>West Bengal</v>
      </c>
      <c r="K869" s="3" t="str">
        <f>INDEX(Orders!$A$1:$G$501,MATCH($A869,Orders!$A$1:$A$501,0),MATCH(K$1,Orders!$A$1:$G$1,0))</f>
        <v>Kolkata</v>
      </c>
      <c r="L869" s="1" t="str">
        <f t="shared" si="13"/>
        <v>Aug</v>
      </c>
      <c r="M869" s="8">
        <f>IF(Sales[[#This Row],[Profit]]&gt;0,Sales[[#This Row],[Profit]],0)</f>
        <v>0</v>
      </c>
      <c r="N869" s="8">
        <f>IF(Sales[[#This Row],[Profit]]&lt;0,Sales[[#This Row],[Profit]],0)</f>
        <v>-63</v>
      </c>
    </row>
    <row r="870" spans="1:14" x14ac:dyDescent="0.3">
      <c r="A870" t="s">
        <v>215</v>
      </c>
      <c r="B870" s="6">
        <v>7</v>
      </c>
      <c r="C870" s="6">
        <v>-3</v>
      </c>
      <c r="D870">
        <v>2</v>
      </c>
      <c r="E870" t="s">
        <v>23</v>
      </c>
      <c r="F870" t="s">
        <v>43</v>
      </c>
      <c r="G870" t="s">
        <v>28</v>
      </c>
      <c r="H870" s="3">
        <f>INDEX(Orders!$A$1:$G$501,MATCH($A870,Orders!$A$1:$A$501,0),MATCH(H$1,Orders!$A$1:$G$1,0))</f>
        <v>43165</v>
      </c>
      <c r="I870" s="3" t="str">
        <f>INDEX(Orders!$A$1:$G$501,MATCH($A870,Orders!$A$1:$A$501,0),MATCH(I$1,Orders!$A$1:$G$1,0))</f>
        <v>Bathina</v>
      </c>
      <c r="J870" s="3" t="str">
        <f>INDEX(Orders!$A$1:$G$501,MATCH($A870,Orders!$A$1:$A$501,0),MATCH(J$1,Orders!$A$1:$G$1,0))</f>
        <v>Karnataka</v>
      </c>
      <c r="K870" s="3" t="str">
        <f>INDEX(Orders!$A$1:$G$501,MATCH($A870,Orders!$A$1:$A$501,0),MATCH(K$1,Orders!$A$1:$G$1,0))</f>
        <v>Bangalore</v>
      </c>
      <c r="L870" s="1" t="str">
        <f t="shared" si="13"/>
        <v>Mar</v>
      </c>
      <c r="M870" s="8">
        <f>IF(Sales[[#This Row],[Profit]]&gt;0,Sales[[#This Row],[Profit]],0)</f>
        <v>0</v>
      </c>
      <c r="N870" s="8">
        <f>IF(Sales[[#This Row],[Profit]]&lt;0,Sales[[#This Row],[Profit]],0)</f>
        <v>-3</v>
      </c>
    </row>
    <row r="871" spans="1:14" x14ac:dyDescent="0.3">
      <c r="A871" t="s">
        <v>378</v>
      </c>
      <c r="B871" s="6">
        <v>61</v>
      </c>
      <c r="C871" s="6">
        <v>28</v>
      </c>
      <c r="D871">
        <v>2</v>
      </c>
      <c r="E871" t="s">
        <v>23</v>
      </c>
      <c r="F871" t="s">
        <v>30</v>
      </c>
      <c r="G871" t="s">
        <v>28</v>
      </c>
      <c r="H871" s="3">
        <f>INDEX(Orders!$A$1:$G$501,MATCH($A871,Orders!$A$1:$A$501,0),MATCH(H$1,Orders!$A$1:$G$1,0))</f>
        <v>43385</v>
      </c>
      <c r="I871" s="3" t="str">
        <f>INDEX(Orders!$A$1:$G$501,MATCH($A871,Orders!$A$1:$A$501,0),MATCH(I$1,Orders!$A$1:$G$1,0))</f>
        <v>Suraj</v>
      </c>
      <c r="J871" s="3" t="str">
        <f>INDEX(Orders!$A$1:$G$501,MATCH($A871,Orders!$A$1:$A$501,0),MATCH(J$1,Orders!$A$1:$G$1,0))</f>
        <v>Gujarat</v>
      </c>
      <c r="K871" s="3" t="str">
        <f>INDEX(Orders!$A$1:$G$501,MATCH($A871,Orders!$A$1:$A$501,0),MATCH(K$1,Orders!$A$1:$G$1,0))</f>
        <v>Surat</v>
      </c>
      <c r="L871" s="1" t="str">
        <f t="shared" si="13"/>
        <v>Oct</v>
      </c>
      <c r="M871" s="8">
        <f>IF(Sales[[#This Row],[Profit]]&gt;0,Sales[[#This Row],[Profit]],0)</f>
        <v>28</v>
      </c>
      <c r="N871" s="8">
        <f>IF(Sales[[#This Row],[Profit]]&lt;0,Sales[[#This Row],[Profit]],0)</f>
        <v>0</v>
      </c>
    </row>
    <row r="872" spans="1:14" x14ac:dyDescent="0.3">
      <c r="A872" t="s">
        <v>208</v>
      </c>
      <c r="B872" s="6">
        <v>61</v>
      </c>
      <c r="C872" s="6">
        <v>-50</v>
      </c>
      <c r="D872">
        <v>4</v>
      </c>
      <c r="E872" t="s">
        <v>23</v>
      </c>
      <c r="F872" t="s">
        <v>30</v>
      </c>
      <c r="G872" t="s">
        <v>10</v>
      </c>
      <c r="H872" s="3">
        <f>INDEX(Orders!$A$1:$G$501,MATCH($A872,Orders!$A$1:$A$501,0),MATCH(H$1,Orders!$A$1:$G$1,0))</f>
        <v>43110</v>
      </c>
      <c r="I872" s="3" t="str">
        <f>INDEX(Orders!$A$1:$G$501,MATCH($A872,Orders!$A$1:$A$501,0),MATCH(I$1,Orders!$A$1:$G$1,0))</f>
        <v>Shishu</v>
      </c>
      <c r="J872" s="3" t="str">
        <f>INDEX(Orders!$A$1:$G$501,MATCH($A872,Orders!$A$1:$A$501,0),MATCH(J$1,Orders!$A$1:$G$1,0))</f>
        <v>Andhra Pradesh</v>
      </c>
      <c r="K872" s="3" t="str">
        <f>INDEX(Orders!$A$1:$G$501,MATCH($A872,Orders!$A$1:$A$501,0),MATCH(K$1,Orders!$A$1:$G$1,0))</f>
        <v>Hyderabad</v>
      </c>
      <c r="L872" s="1" t="str">
        <f t="shared" si="13"/>
        <v>Jan</v>
      </c>
      <c r="M872" s="8">
        <f>IF(Sales[[#This Row],[Profit]]&gt;0,Sales[[#This Row],[Profit]],0)</f>
        <v>0</v>
      </c>
      <c r="N872" s="8">
        <f>IF(Sales[[#This Row],[Profit]]&lt;0,Sales[[#This Row],[Profit]],0)</f>
        <v>-50</v>
      </c>
    </row>
    <row r="873" spans="1:14" x14ac:dyDescent="0.3">
      <c r="A873" t="s">
        <v>306</v>
      </c>
      <c r="B873" s="6">
        <v>154</v>
      </c>
      <c r="C873" s="6">
        <v>26</v>
      </c>
      <c r="D873">
        <v>4</v>
      </c>
      <c r="E873" t="s">
        <v>8</v>
      </c>
      <c r="F873" t="s">
        <v>73</v>
      </c>
      <c r="G873" t="s">
        <v>10</v>
      </c>
      <c r="H873" s="3">
        <f>INDEX(Orders!$A$1:$G$501,MATCH($A873,Orders!$A$1:$A$501,0),MATCH(H$1,Orders!$A$1:$G$1,0))</f>
        <v>43385</v>
      </c>
      <c r="I873" s="3" t="str">
        <f>INDEX(Orders!$A$1:$G$501,MATCH($A873,Orders!$A$1:$A$501,0),MATCH(I$1,Orders!$A$1:$G$1,0))</f>
        <v>Ishpreet</v>
      </c>
      <c r="J873" s="3" t="str">
        <f>INDEX(Orders!$A$1:$G$501,MATCH($A873,Orders!$A$1:$A$501,0),MATCH(J$1,Orders!$A$1:$G$1,0))</f>
        <v>Maharashtra</v>
      </c>
      <c r="K873" s="3" t="str">
        <f>INDEX(Orders!$A$1:$G$501,MATCH($A873,Orders!$A$1:$A$501,0),MATCH(K$1,Orders!$A$1:$G$1,0))</f>
        <v>Mumbai</v>
      </c>
      <c r="L873" s="1" t="str">
        <f t="shared" si="13"/>
        <v>Oct</v>
      </c>
      <c r="M873" s="8">
        <f>IF(Sales[[#This Row],[Profit]]&gt;0,Sales[[#This Row],[Profit]],0)</f>
        <v>26</v>
      </c>
      <c r="N873" s="8">
        <f>IF(Sales[[#This Row],[Profit]]&lt;0,Sales[[#This Row],[Profit]],0)</f>
        <v>0</v>
      </c>
    </row>
    <row r="874" spans="1:14" x14ac:dyDescent="0.3">
      <c r="A874" t="s">
        <v>31</v>
      </c>
      <c r="B874" s="6">
        <v>62</v>
      </c>
      <c r="C874" s="6">
        <v>1</v>
      </c>
      <c r="D874">
        <v>3</v>
      </c>
      <c r="E874" t="s">
        <v>23</v>
      </c>
      <c r="F874" t="s">
        <v>26</v>
      </c>
      <c r="G874" t="s">
        <v>10</v>
      </c>
      <c r="H874" s="3">
        <f>INDEX(Orders!$A$1:$G$501,MATCH($A874,Orders!$A$1:$A$501,0),MATCH(H$1,Orders!$A$1:$G$1,0))</f>
        <v>43262</v>
      </c>
      <c r="I874" s="3" t="str">
        <f>INDEX(Orders!$A$1:$G$501,MATCH($A874,Orders!$A$1:$A$501,0),MATCH(I$1,Orders!$A$1:$G$1,0))</f>
        <v>Kushal</v>
      </c>
      <c r="J874" s="3" t="str">
        <f>INDEX(Orders!$A$1:$G$501,MATCH($A874,Orders!$A$1:$A$501,0),MATCH(J$1,Orders!$A$1:$G$1,0))</f>
        <v>Nagaland</v>
      </c>
      <c r="K874" s="3" t="str">
        <f>INDEX(Orders!$A$1:$G$501,MATCH($A874,Orders!$A$1:$A$501,0),MATCH(K$1,Orders!$A$1:$G$1,0))</f>
        <v>Kohima</v>
      </c>
      <c r="L874" s="1" t="str">
        <f t="shared" si="13"/>
        <v>Jun</v>
      </c>
      <c r="M874" s="8">
        <f>IF(Sales[[#This Row],[Profit]]&gt;0,Sales[[#This Row],[Profit]],0)</f>
        <v>1</v>
      </c>
      <c r="N874" s="8">
        <f>IF(Sales[[#This Row],[Profit]]&lt;0,Sales[[#This Row],[Profit]],0)</f>
        <v>0</v>
      </c>
    </row>
    <row r="875" spans="1:14" x14ac:dyDescent="0.3">
      <c r="A875" t="s">
        <v>431</v>
      </c>
      <c r="B875" s="6">
        <v>169</v>
      </c>
      <c r="C875" s="6">
        <v>38</v>
      </c>
      <c r="D875">
        <v>3</v>
      </c>
      <c r="E875" t="s">
        <v>23</v>
      </c>
      <c r="F875" t="s">
        <v>26</v>
      </c>
      <c r="G875" t="s">
        <v>82</v>
      </c>
      <c r="H875" s="3">
        <f>INDEX(Orders!$A$1:$G$501,MATCH($A875,Orders!$A$1:$A$501,0),MATCH(H$1,Orders!$A$1:$G$1,0))</f>
        <v>43374</v>
      </c>
      <c r="I875" s="3" t="str">
        <f>INDEX(Orders!$A$1:$G$501,MATCH($A875,Orders!$A$1:$A$501,0),MATCH(I$1,Orders!$A$1:$G$1,0))</f>
        <v>Syed</v>
      </c>
      <c r="J875" s="3" t="str">
        <f>INDEX(Orders!$A$1:$G$501,MATCH($A875,Orders!$A$1:$A$501,0),MATCH(J$1,Orders!$A$1:$G$1,0))</f>
        <v>Maharashtra</v>
      </c>
      <c r="K875" s="3" t="str">
        <f>INDEX(Orders!$A$1:$G$501,MATCH($A875,Orders!$A$1:$A$501,0),MATCH(K$1,Orders!$A$1:$G$1,0))</f>
        <v>Pune</v>
      </c>
      <c r="L875" s="1" t="str">
        <f t="shared" si="13"/>
        <v>Oct</v>
      </c>
      <c r="M875" s="8">
        <f>IF(Sales[[#This Row],[Profit]]&gt;0,Sales[[#This Row],[Profit]],0)</f>
        <v>38</v>
      </c>
      <c r="N875" s="8">
        <f>IF(Sales[[#This Row],[Profit]]&lt;0,Sales[[#This Row],[Profit]],0)</f>
        <v>0</v>
      </c>
    </row>
    <row r="876" spans="1:14" x14ac:dyDescent="0.3">
      <c r="A876" t="s">
        <v>408</v>
      </c>
      <c r="B876" s="6">
        <v>61</v>
      </c>
      <c r="C876" s="6">
        <v>18</v>
      </c>
      <c r="D876">
        <v>2</v>
      </c>
      <c r="E876" t="s">
        <v>8</v>
      </c>
      <c r="F876" t="s">
        <v>73</v>
      </c>
      <c r="G876" t="s">
        <v>10</v>
      </c>
      <c r="H876" s="3">
        <f>INDEX(Orders!$A$1:$G$501,MATCH($A876,Orders!$A$1:$A$501,0),MATCH(H$1,Orders!$A$1:$G$1,0))</f>
        <v>43221</v>
      </c>
      <c r="I876" s="3" t="str">
        <f>INDEX(Orders!$A$1:$G$501,MATCH($A876,Orders!$A$1:$A$501,0),MATCH(I$1,Orders!$A$1:$G$1,0))</f>
        <v>Vineet</v>
      </c>
      <c r="J876" s="3" t="str">
        <f>INDEX(Orders!$A$1:$G$501,MATCH($A876,Orders!$A$1:$A$501,0),MATCH(J$1,Orders!$A$1:$G$1,0))</f>
        <v>Sikkim</v>
      </c>
      <c r="K876" s="3" t="str">
        <f>INDEX(Orders!$A$1:$G$501,MATCH($A876,Orders!$A$1:$A$501,0),MATCH(K$1,Orders!$A$1:$G$1,0))</f>
        <v>Gangtok</v>
      </c>
      <c r="L876" s="1" t="str">
        <f t="shared" si="13"/>
        <v>May</v>
      </c>
      <c r="M876" s="8">
        <f>IF(Sales[[#This Row],[Profit]]&gt;0,Sales[[#This Row],[Profit]],0)</f>
        <v>18</v>
      </c>
      <c r="N876" s="8">
        <f>IF(Sales[[#This Row],[Profit]]&lt;0,Sales[[#This Row],[Profit]],0)</f>
        <v>0</v>
      </c>
    </row>
    <row r="877" spans="1:14" x14ac:dyDescent="0.3">
      <c r="A877" t="s">
        <v>123</v>
      </c>
      <c r="B877" s="6">
        <v>61</v>
      </c>
      <c r="C877" s="6">
        <v>-23</v>
      </c>
      <c r="D877">
        <v>2</v>
      </c>
      <c r="E877" t="s">
        <v>23</v>
      </c>
      <c r="F877" t="s">
        <v>26</v>
      </c>
      <c r="G877" t="s">
        <v>10</v>
      </c>
      <c r="H877" s="3">
        <f>INDEX(Orders!$A$1:$G$501,MATCH($A877,Orders!$A$1:$A$501,0),MATCH(H$1,Orders!$A$1:$G$1,0))</f>
        <v>43409</v>
      </c>
      <c r="I877" s="3" t="str">
        <f>INDEX(Orders!$A$1:$G$501,MATCH($A877,Orders!$A$1:$A$501,0),MATCH(I$1,Orders!$A$1:$G$1,0))</f>
        <v>Priyanka</v>
      </c>
      <c r="J877" s="3" t="str">
        <f>INDEX(Orders!$A$1:$G$501,MATCH($A877,Orders!$A$1:$A$501,0),MATCH(J$1,Orders!$A$1:$G$1,0))</f>
        <v>Maharashtra</v>
      </c>
      <c r="K877" s="3" t="str">
        <f>INDEX(Orders!$A$1:$G$501,MATCH($A877,Orders!$A$1:$A$501,0),MATCH(K$1,Orders!$A$1:$G$1,0))</f>
        <v>Pune</v>
      </c>
      <c r="L877" s="1" t="str">
        <f t="shared" si="13"/>
        <v>Nov</v>
      </c>
      <c r="M877" s="8">
        <f>IF(Sales[[#This Row],[Profit]]&gt;0,Sales[[#This Row],[Profit]],0)</f>
        <v>0</v>
      </c>
      <c r="N877" s="8">
        <f>IF(Sales[[#This Row],[Profit]]&lt;0,Sales[[#This Row],[Profit]],0)</f>
        <v>-23</v>
      </c>
    </row>
    <row r="878" spans="1:14" x14ac:dyDescent="0.3">
      <c r="A878" t="s">
        <v>432</v>
      </c>
      <c r="B878" s="6">
        <v>171</v>
      </c>
      <c r="C878" s="6">
        <v>14</v>
      </c>
      <c r="D878">
        <v>9</v>
      </c>
      <c r="E878" t="s">
        <v>23</v>
      </c>
      <c r="F878" t="s">
        <v>142</v>
      </c>
      <c r="G878" t="s">
        <v>82</v>
      </c>
      <c r="H878" s="3">
        <f>INDEX(Orders!$A$1:$G$501,MATCH($A878,Orders!$A$1:$A$501,0),MATCH(H$1,Orders!$A$1:$G$1,0))</f>
        <v>43269</v>
      </c>
      <c r="I878" s="3" t="str">
        <f>INDEX(Orders!$A$1:$G$501,MATCH($A878,Orders!$A$1:$A$501,0),MATCH(I$1,Orders!$A$1:$G$1,0))</f>
        <v>Suhani</v>
      </c>
      <c r="J878" s="3" t="str">
        <f>INDEX(Orders!$A$1:$G$501,MATCH($A878,Orders!$A$1:$A$501,0),MATCH(J$1,Orders!$A$1:$G$1,0))</f>
        <v>West Bengal</v>
      </c>
      <c r="K878" s="3" t="str">
        <f>INDEX(Orders!$A$1:$G$501,MATCH($A878,Orders!$A$1:$A$501,0),MATCH(K$1,Orders!$A$1:$G$1,0))</f>
        <v>Kolkata</v>
      </c>
      <c r="L878" s="1" t="str">
        <f t="shared" si="13"/>
        <v>Jun</v>
      </c>
      <c r="M878" s="8">
        <f>IF(Sales[[#This Row],[Profit]]&gt;0,Sales[[#This Row],[Profit]],0)</f>
        <v>14</v>
      </c>
      <c r="N878" s="8">
        <f>IF(Sales[[#This Row],[Profit]]&lt;0,Sales[[#This Row],[Profit]],0)</f>
        <v>0</v>
      </c>
    </row>
    <row r="879" spans="1:14" x14ac:dyDescent="0.3">
      <c r="A879" t="s">
        <v>276</v>
      </c>
      <c r="B879" s="6">
        <v>60</v>
      </c>
      <c r="C879" s="6">
        <v>-49</v>
      </c>
      <c r="D879">
        <v>8</v>
      </c>
      <c r="E879" t="s">
        <v>23</v>
      </c>
      <c r="F879" t="s">
        <v>30</v>
      </c>
      <c r="G879" t="s">
        <v>10</v>
      </c>
      <c r="H879" s="3">
        <f>INDEX(Orders!$A$1:$G$501,MATCH($A879,Orders!$A$1:$A$501,0),MATCH(H$1,Orders!$A$1:$G$1,0))</f>
        <v>43357</v>
      </c>
      <c r="I879" s="3" t="str">
        <f>INDEX(Orders!$A$1:$G$501,MATCH($A879,Orders!$A$1:$A$501,0),MATCH(I$1,Orders!$A$1:$G$1,0))</f>
        <v>Rutuja</v>
      </c>
      <c r="J879" s="3" t="str">
        <f>INDEX(Orders!$A$1:$G$501,MATCH($A879,Orders!$A$1:$A$501,0),MATCH(J$1,Orders!$A$1:$G$1,0))</f>
        <v>Gujarat</v>
      </c>
      <c r="K879" s="3" t="str">
        <f>INDEX(Orders!$A$1:$G$501,MATCH($A879,Orders!$A$1:$A$501,0),MATCH(K$1,Orders!$A$1:$G$1,0))</f>
        <v>Ahmedabad</v>
      </c>
      <c r="L879" s="1" t="str">
        <f t="shared" si="13"/>
        <v>Sep</v>
      </c>
      <c r="M879" s="8">
        <f>IF(Sales[[#This Row],[Profit]]&gt;0,Sales[[#This Row],[Profit]],0)</f>
        <v>0</v>
      </c>
      <c r="N879" s="8">
        <f>IF(Sales[[#This Row],[Profit]]&lt;0,Sales[[#This Row],[Profit]],0)</f>
        <v>-49</v>
      </c>
    </row>
    <row r="880" spans="1:14" x14ac:dyDescent="0.3">
      <c r="A880" t="s">
        <v>388</v>
      </c>
      <c r="B880" s="6">
        <v>25</v>
      </c>
      <c r="C880" s="6">
        <v>-11</v>
      </c>
      <c r="D880">
        <v>1</v>
      </c>
      <c r="E880" t="s">
        <v>23</v>
      </c>
      <c r="F880" t="s">
        <v>57</v>
      </c>
      <c r="G880" t="s">
        <v>28</v>
      </c>
      <c r="H880" s="3">
        <f>INDEX(Orders!$A$1:$G$501,MATCH($A880,Orders!$A$1:$A$501,0),MATCH(H$1,Orders!$A$1:$G$1,0))</f>
        <v>43358</v>
      </c>
      <c r="I880" s="3" t="str">
        <f>INDEX(Orders!$A$1:$G$501,MATCH($A880,Orders!$A$1:$A$501,0),MATCH(I$1,Orders!$A$1:$G$1,0))</f>
        <v>Shivangi</v>
      </c>
      <c r="J880" s="3" t="str">
        <f>INDEX(Orders!$A$1:$G$501,MATCH($A880,Orders!$A$1:$A$501,0),MATCH(J$1,Orders!$A$1:$G$1,0))</f>
        <v>Madhya Pradesh</v>
      </c>
      <c r="K880" s="3" t="str">
        <f>INDEX(Orders!$A$1:$G$501,MATCH($A880,Orders!$A$1:$A$501,0),MATCH(K$1,Orders!$A$1:$G$1,0))</f>
        <v>Indore</v>
      </c>
      <c r="L880" s="1" t="str">
        <f t="shared" si="13"/>
        <v>Sep</v>
      </c>
      <c r="M880" s="8">
        <f>IF(Sales[[#This Row],[Profit]]&gt;0,Sales[[#This Row],[Profit]],0)</f>
        <v>0</v>
      </c>
      <c r="N880" s="8">
        <f>IF(Sales[[#This Row],[Profit]]&lt;0,Sales[[#This Row],[Profit]],0)</f>
        <v>-11</v>
      </c>
    </row>
    <row r="881" spans="1:14" x14ac:dyDescent="0.3">
      <c r="A881" t="s">
        <v>188</v>
      </c>
      <c r="B881" s="6">
        <v>163</v>
      </c>
      <c r="C881" s="6">
        <v>26</v>
      </c>
      <c r="D881">
        <v>4</v>
      </c>
      <c r="E881" t="s">
        <v>23</v>
      </c>
      <c r="F881" t="s">
        <v>142</v>
      </c>
      <c r="G881" t="s">
        <v>10</v>
      </c>
      <c r="H881" s="3">
        <f>INDEX(Orders!$A$1:$G$501,MATCH($A881,Orders!$A$1:$A$501,0),MATCH(H$1,Orders!$A$1:$G$1,0))</f>
        <v>43421</v>
      </c>
      <c r="I881" s="3" t="str">
        <f>INDEX(Orders!$A$1:$G$501,MATCH($A881,Orders!$A$1:$A$501,0),MATCH(I$1,Orders!$A$1:$G$1,0))</f>
        <v>Ankit</v>
      </c>
      <c r="J881" s="3" t="str">
        <f>INDEX(Orders!$A$1:$G$501,MATCH($A881,Orders!$A$1:$A$501,0),MATCH(J$1,Orders!$A$1:$G$1,0))</f>
        <v>Sikkim</v>
      </c>
      <c r="K881" s="3" t="str">
        <f>INDEX(Orders!$A$1:$G$501,MATCH($A881,Orders!$A$1:$A$501,0),MATCH(K$1,Orders!$A$1:$G$1,0))</f>
        <v>Gangtok</v>
      </c>
      <c r="L881" s="1" t="str">
        <f t="shared" si="13"/>
        <v>Nov</v>
      </c>
      <c r="M881" s="8">
        <f>IF(Sales[[#This Row],[Profit]]&gt;0,Sales[[#This Row],[Profit]],0)</f>
        <v>26</v>
      </c>
      <c r="N881" s="8">
        <f>IF(Sales[[#This Row],[Profit]]&lt;0,Sales[[#This Row],[Profit]],0)</f>
        <v>0</v>
      </c>
    </row>
    <row r="882" spans="1:14" x14ac:dyDescent="0.3">
      <c r="A882" t="s">
        <v>164</v>
      </c>
      <c r="B882" s="6">
        <v>173</v>
      </c>
      <c r="C882" s="6">
        <v>86</v>
      </c>
      <c r="D882">
        <v>1</v>
      </c>
      <c r="E882" t="s">
        <v>8</v>
      </c>
      <c r="F882" t="s">
        <v>18</v>
      </c>
      <c r="G882" t="s">
        <v>82</v>
      </c>
      <c r="H882" s="3">
        <f>INDEX(Orders!$A$1:$G$501,MATCH($A882,Orders!$A$1:$A$501,0),MATCH(H$1,Orders!$A$1:$G$1,0))</f>
        <v>43161</v>
      </c>
      <c r="I882" s="3" t="str">
        <f>INDEX(Orders!$A$1:$G$501,MATCH($A882,Orders!$A$1:$A$501,0),MATCH(I$1,Orders!$A$1:$G$1,0))</f>
        <v>Madhav</v>
      </c>
      <c r="J882" s="3" t="str">
        <f>INDEX(Orders!$A$1:$G$501,MATCH($A882,Orders!$A$1:$A$501,0),MATCH(J$1,Orders!$A$1:$G$1,0))</f>
        <v>Delhi</v>
      </c>
      <c r="K882" s="3" t="str">
        <f>INDEX(Orders!$A$1:$G$501,MATCH($A882,Orders!$A$1:$A$501,0),MATCH(K$1,Orders!$A$1:$G$1,0))</f>
        <v>Delhi</v>
      </c>
      <c r="L882" s="1" t="str">
        <f t="shared" si="13"/>
        <v>Mar</v>
      </c>
      <c r="M882" s="8">
        <f>IF(Sales[[#This Row],[Profit]]&gt;0,Sales[[#This Row],[Profit]],0)</f>
        <v>86</v>
      </c>
      <c r="N882" s="8">
        <f>IF(Sales[[#This Row],[Profit]]&lt;0,Sales[[#This Row],[Profit]],0)</f>
        <v>0</v>
      </c>
    </row>
    <row r="883" spans="1:14" x14ac:dyDescent="0.3">
      <c r="A883" t="s">
        <v>67</v>
      </c>
      <c r="B883" s="6">
        <v>257</v>
      </c>
      <c r="C883" s="6">
        <v>-3</v>
      </c>
      <c r="D883">
        <v>2</v>
      </c>
      <c r="E883" t="s">
        <v>12</v>
      </c>
      <c r="F883" t="s">
        <v>16</v>
      </c>
      <c r="G883" t="s">
        <v>28</v>
      </c>
      <c r="H883" s="3">
        <f>INDEX(Orders!$A$1:$G$501,MATCH($A883,Orders!$A$1:$A$501,0),MATCH(H$1,Orders!$A$1:$G$1,0))</f>
        <v>43331</v>
      </c>
      <c r="I883" s="3" t="str">
        <f>INDEX(Orders!$A$1:$G$501,MATCH($A883,Orders!$A$1:$A$501,0),MATCH(I$1,Orders!$A$1:$G$1,0))</f>
        <v>Shourya</v>
      </c>
      <c r="J883" s="3" t="str">
        <f>INDEX(Orders!$A$1:$G$501,MATCH($A883,Orders!$A$1:$A$501,0),MATCH(J$1,Orders!$A$1:$G$1,0))</f>
        <v xml:space="preserve">Kerala </v>
      </c>
      <c r="K883" s="3" t="str">
        <f>INDEX(Orders!$A$1:$G$501,MATCH($A883,Orders!$A$1:$A$501,0),MATCH(K$1,Orders!$A$1:$G$1,0))</f>
        <v>Thiruvananthapuram</v>
      </c>
      <c r="L883" s="1" t="str">
        <f t="shared" si="13"/>
        <v>Aug</v>
      </c>
      <c r="M883" s="8">
        <f>IF(Sales[[#This Row],[Profit]]&gt;0,Sales[[#This Row],[Profit]],0)</f>
        <v>0</v>
      </c>
      <c r="N883" s="8">
        <f>IF(Sales[[#This Row],[Profit]]&lt;0,Sales[[#This Row],[Profit]],0)</f>
        <v>-3</v>
      </c>
    </row>
    <row r="884" spans="1:14" x14ac:dyDescent="0.3">
      <c r="A884" t="s">
        <v>433</v>
      </c>
      <c r="B884" s="6">
        <v>108</v>
      </c>
      <c r="C884" s="6">
        <v>37</v>
      </c>
      <c r="D884">
        <v>2</v>
      </c>
      <c r="E884" t="s">
        <v>23</v>
      </c>
      <c r="F884" t="s">
        <v>57</v>
      </c>
      <c r="G884" t="s">
        <v>19</v>
      </c>
      <c r="H884" s="3">
        <f>INDEX(Orders!$A$1:$G$501,MATCH($A884,Orders!$A$1:$A$501,0),MATCH(H$1,Orders!$A$1:$G$1,0))</f>
        <v>43428</v>
      </c>
      <c r="I884" s="3" t="str">
        <f>INDEX(Orders!$A$1:$G$501,MATCH($A884,Orders!$A$1:$A$501,0),MATCH(I$1,Orders!$A$1:$G$1,0))</f>
        <v>Apoorv</v>
      </c>
      <c r="J884" s="3" t="str">
        <f>INDEX(Orders!$A$1:$G$501,MATCH($A884,Orders!$A$1:$A$501,0),MATCH(J$1,Orders!$A$1:$G$1,0))</f>
        <v>Rajasthan</v>
      </c>
      <c r="K884" s="3" t="str">
        <f>INDEX(Orders!$A$1:$G$501,MATCH($A884,Orders!$A$1:$A$501,0),MATCH(K$1,Orders!$A$1:$G$1,0))</f>
        <v>Udaipur</v>
      </c>
      <c r="L884" s="1" t="str">
        <f t="shared" si="13"/>
        <v>Nov</v>
      </c>
      <c r="M884" s="8">
        <f>IF(Sales[[#This Row],[Profit]]&gt;0,Sales[[#This Row],[Profit]],0)</f>
        <v>37</v>
      </c>
      <c r="N884" s="8">
        <f>IF(Sales[[#This Row],[Profit]]&lt;0,Sales[[#This Row],[Profit]],0)</f>
        <v>0</v>
      </c>
    </row>
    <row r="885" spans="1:14" x14ac:dyDescent="0.3">
      <c r="A885" t="s">
        <v>434</v>
      </c>
      <c r="B885" s="6">
        <v>177</v>
      </c>
      <c r="C885" s="6">
        <v>41</v>
      </c>
      <c r="D885">
        <v>4</v>
      </c>
      <c r="E885" t="s">
        <v>23</v>
      </c>
      <c r="F885" t="s">
        <v>142</v>
      </c>
      <c r="G885" t="s">
        <v>82</v>
      </c>
      <c r="H885" s="3">
        <f>INDEX(Orders!$A$1:$G$501,MATCH($A885,Orders!$A$1:$A$501,0),MATCH(H$1,Orders!$A$1:$G$1,0))</f>
        <v>43282</v>
      </c>
      <c r="I885" s="3" t="str">
        <f>INDEX(Orders!$A$1:$G$501,MATCH($A885,Orders!$A$1:$A$501,0),MATCH(I$1,Orders!$A$1:$G$1,0))</f>
        <v>Jaideep</v>
      </c>
      <c r="J885" s="3" t="str">
        <f>INDEX(Orders!$A$1:$G$501,MATCH($A885,Orders!$A$1:$A$501,0),MATCH(J$1,Orders!$A$1:$G$1,0))</f>
        <v>Nagaland</v>
      </c>
      <c r="K885" s="3" t="str">
        <f>INDEX(Orders!$A$1:$G$501,MATCH($A885,Orders!$A$1:$A$501,0),MATCH(K$1,Orders!$A$1:$G$1,0))</f>
        <v>Kohima</v>
      </c>
      <c r="L885" s="1" t="str">
        <f t="shared" si="13"/>
        <v>Jul</v>
      </c>
      <c r="M885" s="8">
        <f>IF(Sales[[#This Row],[Profit]]&gt;0,Sales[[#This Row],[Profit]],0)</f>
        <v>41</v>
      </c>
      <c r="N885" s="8">
        <f>IF(Sales[[#This Row],[Profit]]&lt;0,Sales[[#This Row],[Profit]],0)</f>
        <v>0</v>
      </c>
    </row>
    <row r="886" spans="1:14" x14ac:dyDescent="0.3">
      <c r="A886" t="s">
        <v>104</v>
      </c>
      <c r="B886" s="6">
        <v>106</v>
      </c>
      <c r="C886" s="6">
        <v>15</v>
      </c>
      <c r="D886">
        <v>7</v>
      </c>
      <c r="E886" t="s">
        <v>23</v>
      </c>
      <c r="F886" t="s">
        <v>30</v>
      </c>
      <c r="G886" t="s">
        <v>19</v>
      </c>
      <c r="H886" s="3">
        <f>INDEX(Orders!$A$1:$G$501,MATCH($A886,Orders!$A$1:$A$501,0),MATCH(H$1,Orders!$A$1:$G$1,0))</f>
        <v>43333</v>
      </c>
      <c r="I886" s="3" t="str">
        <f>INDEX(Orders!$A$1:$G$501,MATCH($A886,Orders!$A$1:$A$501,0),MATCH(I$1,Orders!$A$1:$G$1,0))</f>
        <v>Vishakha</v>
      </c>
      <c r="J886" s="3" t="str">
        <f>INDEX(Orders!$A$1:$G$501,MATCH($A886,Orders!$A$1:$A$501,0),MATCH(J$1,Orders!$A$1:$G$1,0))</f>
        <v>Madhya Pradesh</v>
      </c>
      <c r="K886" s="3" t="str">
        <f>INDEX(Orders!$A$1:$G$501,MATCH($A886,Orders!$A$1:$A$501,0),MATCH(K$1,Orders!$A$1:$G$1,0))</f>
        <v>Indore</v>
      </c>
      <c r="L886" s="1" t="str">
        <f t="shared" si="13"/>
        <v>Aug</v>
      </c>
      <c r="M886" s="8">
        <f>IF(Sales[[#This Row],[Profit]]&gt;0,Sales[[#This Row],[Profit]],0)</f>
        <v>15</v>
      </c>
      <c r="N886" s="8">
        <f>IF(Sales[[#This Row],[Profit]]&lt;0,Sales[[#This Row],[Profit]],0)</f>
        <v>0</v>
      </c>
    </row>
    <row r="887" spans="1:14" x14ac:dyDescent="0.3">
      <c r="A887" t="s">
        <v>54</v>
      </c>
      <c r="B887" s="6">
        <v>41</v>
      </c>
      <c r="C887" s="6">
        <v>-14</v>
      </c>
      <c r="D887">
        <v>5</v>
      </c>
      <c r="E887" t="s">
        <v>23</v>
      </c>
      <c r="F887" t="s">
        <v>63</v>
      </c>
      <c r="G887" t="s">
        <v>28</v>
      </c>
      <c r="H887" s="3">
        <f>INDEX(Orders!$A$1:$G$501,MATCH($A887,Orders!$A$1:$A$501,0),MATCH(H$1,Orders!$A$1:$G$1,0))</f>
        <v>43330</v>
      </c>
      <c r="I887" s="3" t="str">
        <f>INDEX(Orders!$A$1:$G$501,MATCH($A887,Orders!$A$1:$A$501,0),MATCH(I$1,Orders!$A$1:$G$1,0))</f>
        <v>Akshay</v>
      </c>
      <c r="J887" s="3" t="str">
        <f>INDEX(Orders!$A$1:$G$501,MATCH($A887,Orders!$A$1:$A$501,0),MATCH(J$1,Orders!$A$1:$G$1,0))</f>
        <v>Bihar</v>
      </c>
      <c r="K887" s="3" t="str">
        <f>INDEX(Orders!$A$1:$G$501,MATCH($A887,Orders!$A$1:$A$501,0),MATCH(K$1,Orders!$A$1:$G$1,0))</f>
        <v>Patna</v>
      </c>
      <c r="L887" s="1" t="str">
        <f t="shared" si="13"/>
        <v>Aug</v>
      </c>
      <c r="M887" s="8">
        <f>IF(Sales[[#This Row],[Profit]]&gt;0,Sales[[#This Row],[Profit]],0)</f>
        <v>0</v>
      </c>
      <c r="N887" s="8">
        <f>IF(Sales[[#This Row],[Profit]]&lt;0,Sales[[#This Row],[Profit]],0)</f>
        <v>-14</v>
      </c>
    </row>
    <row r="888" spans="1:14" x14ac:dyDescent="0.3">
      <c r="A888" t="s">
        <v>117</v>
      </c>
      <c r="B888" s="6">
        <v>168</v>
      </c>
      <c r="C888" s="6">
        <v>-10</v>
      </c>
      <c r="D888">
        <v>3</v>
      </c>
      <c r="E888" t="s">
        <v>8</v>
      </c>
      <c r="F888" t="s">
        <v>73</v>
      </c>
      <c r="G888" t="s">
        <v>28</v>
      </c>
      <c r="H888" s="3">
        <f>INDEX(Orders!$A$1:$G$501,MATCH($A888,Orders!$A$1:$A$501,0),MATCH(H$1,Orders!$A$1:$G$1,0))</f>
        <v>43317</v>
      </c>
      <c r="I888" s="3" t="str">
        <f>INDEX(Orders!$A$1:$G$501,MATCH($A888,Orders!$A$1:$A$501,0),MATCH(I$1,Orders!$A$1:$G$1,0))</f>
        <v>Farah</v>
      </c>
      <c r="J888" s="3" t="str">
        <f>INDEX(Orders!$A$1:$G$501,MATCH($A888,Orders!$A$1:$A$501,0),MATCH(J$1,Orders!$A$1:$G$1,0))</f>
        <v>Nagaland</v>
      </c>
      <c r="K888" s="3" t="str">
        <f>INDEX(Orders!$A$1:$G$501,MATCH($A888,Orders!$A$1:$A$501,0),MATCH(K$1,Orders!$A$1:$G$1,0))</f>
        <v>Kohima</v>
      </c>
      <c r="L888" s="1" t="str">
        <f t="shared" si="13"/>
        <v>Aug</v>
      </c>
      <c r="M888" s="8">
        <f>IF(Sales[[#This Row],[Profit]]&gt;0,Sales[[#This Row],[Profit]],0)</f>
        <v>0</v>
      </c>
      <c r="N888" s="8">
        <f>IF(Sales[[#This Row],[Profit]]&lt;0,Sales[[#This Row],[Profit]],0)</f>
        <v>-10</v>
      </c>
    </row>
    <row r="889" spans="1:14" x14ac:dyDescent="0.3">
      <c r="A889" t="s">
        <v>139</v>
      </c>
      <c r="B889" s="6">
        <v>60</v>
      </c>
      <c r="C889" s="6">
        <v>21</v>
      </c>
      <c r="D889">
        <v>4</v>
      </c>
      <c r="E889" t="s">
        <v>23</v>
      </c>
      <c r="F889" t="s">
        <v>57</v>
      </c>
      <c r="G889" t="s">
        <v>10</v>
      </c>
      <c r="H889" s="3">
        <f>INDEX(Orders!$A$1:$G$501,MATCH($A889,Orders!$A$1:$A$501,0),MATCH(H$1,Orders!$A$1:$G$1,0))</f>
        <v>43389</v>
      </c>
      <c r="I889" s="3" t="str">
        <f>INDEX(Orders!$A$1:$G$501,MATCH($A889,Orders!$A$1:$A$501,0),MATCH(I$1,Orders!$A$1:$G$1,0))</f>
        <v>Ajay</v>
      </c>
      <c r="J889" s="3" t="str">
        <f>INDEX(Orders!$A$1:$G$501,MATCH($A889,Orders!$A$1:$A$501,0),MATCH(J$1,Orders!$A$1:$G$1,0))</f>
        <v>West Bengal</v>
      </c>
      <c r="K889" s="3" t="str">
        <f>INDEX(Orders!$A$1:$G$501,MATCH($A889,Orders!$A$1:$A$501,0),MATCH(K$1,Orders!$A$1:$G$1,0))</f>
        <v>Kolkata</v>
      </c>
      <c r="L889" s="1" t="str">
        <f t="shared" si="13"/>
        <v>Oct</v>
      </c>
      <c r="M889" s="8">
        <f>IF(Sales[[#This Row],[Profit]]&gt;0,Sales[[#This Row],[Profit]],0)</f>
        <v>21</v>
      </c>
      <c r="N889" s="8">
        <f>IF(Sales[[#This Row],[Profit]]&lt;0,Sales[[#This Row],[Profit]],0)</f>
        <v>0</v>
      </c>
    </row>
    <row r="890" spans="1:14" x14ac:dyDescent="0.3">
      <c r="A890" t="s">
        <v>435</v>
      </c>
      <c r="B890" s="6">
        <v>31</v>
      </c>
      <c r="C890" s="6">
        <v>-11</v>
      </c>
      <c r="D890">
        <v>4</v>
      </c>
      <c r="E890" t="s">
        <v>23</v>
      </c>
      <c r="F890" t="s">
        <v>57</v>
      </c>
      <c r="G890" t="s">
        <v>10</v>
      </c>
      <c r="H890" s="3">
        <f>INDEX(Orders!$A$1:$G$501,MATCH($A890,Orders!$A$1:$A$501,0),MATCH(H$1,Orders!$A$1:$G$1,0))</f>
        <v>43107</v>
      </c>
      <c r="I890" s="3" t="str">
        <f>INDEX(Orders!$A$1:$G$501,MATCH($A890,Orders!$A$1:$A$501,0),MATCH(I$1,Orders!$A$1:$G$1,0))</f>
        <v>Swetlana</v>
      </c>
      <c r="J890" s="3" t="str">
        <f>INDEX(Orders!$A$1:$G$501,MATCH($A890,Orders!$A$1:$A$501,0),MATCH(J$1,Orders!$A$1:$G$1,0))</f>
        <v>Goa</v>
      </c>
      <c r="K890" s="3" t="str">
        <f>INDEX(Orders!$A$1:$G$501,MATCH($A890,Orders!$A$1:$A$501,0),MATCH(K$1,Orders!$A$1:$G$1,0))</f>
        <v>Goa</v>
      </c>
      <c r="L890" s="1" t="str">
        <f t="shared" si="13"/>
        <v>Jan</v>
      </c>
      <c r="M890" s="8">
        <f>IF(Sales[[#This Row],[Profit]]&gt;0,Sales[[#This Row],[Profit]],0)</f>
        <v>0</v>
      </c>
      <c r="N890" s="8">
        <f>IF(Sales[[#This Row],[Profit]]&lt;0,Sales[[#This Row],[Profit]],0)</f>
        <v>-11</v>
      </c>
    </row>
    <row r="891" spans="1:14" x14ac:dyDescent="0.3">
      <c r="A891" t="s">
        <v>228</v>
      </c>
      <c r="B891" s="6">
        <v>179</v>
      </c>
      <c r="C891" s="6">
        <v>0</v>
      </c>
      <c r="D891">
        <v>2</v>
      </c>
      <c r="E891" t="s">
        <v>23</v>
      </c>
      <c r="F891" t="s">
        <v>26</v>
      </c>
      <c r="G891" t="s">
        <v>82</v>
      </c>
      <c r="H891" s="3">
        <f>INDEX(Orders!$A$1:$G$501,MATCH($A891,Orders!$A$1:$A$501,0),MATCH(H$1,Orders!$A$1:$G$1,0))</f>
        <v>43175</v>
      </c>
      <c r="I891" s="3" t="str">
        <f>INDEX(Orders!$A$1:$G$501,MATCH($A891,Orders!$A$1:$A$501,0),MATCH(I$1,Orders!$A$1:$G$1,0))</f>
        <v>Ankita</v>
      </c>
      <c r="J891" s="3" t="str">
        <f>INDEX(Orders!$A$1:$G$501,MATCH($A891,Orders!$A$1:$A$501,0),MATCH(J$1,Orders!$A$1:$G$1,0))</f>
        <v>Maharashtra</v>
      </c>
      <c r="K891" s="3" t="str">
        <f>INDEX(Orders!$A$1:$G$501,MATCH($A891,Orders!$A$1:$A$501,0),MATCH(K$1,Orders!$A$1:$G$1,0))</f>
        <v>Mumbai</v>
      </c>
      <c r="L891" s="1" t="str">
        <f t="shared" si="13"/>
        <v>Mar</v>
      </c>
      <c r="M891" s="8">
        <f>IF(Sales[[#This Row],[Profit]]&gt;0,Sales[[#This Row],[Profit]],0)</f>
        <v>0</v>
      </c>
      <c r="N891" s="8">
        <f>IF(Sales[[#This Row],[Profit]]&lt;0,Sales[[#This Row],[Profit]],0)</f>
        <v>0</v>
      </c>
    </row>
    <row r="892" spans="1:14" x14ac:dyDescent="0.3">
      <c r="A892" t="s">
        <v>172</v>
      </c>
      <c r="B892" s="6">
        <v>106</v>
      </c>
      <c r="C892" s="6">
        <v>12</v>
      </c>
      <c r="D892">
        <v>3</v>
      </c>
      <c r="E892" t="s">
        <v>23</v>
      </c>
      <c r="F892" t="s">
        <v>24</v>
      </c>
      <c r="G892" t="s">
        <v>19</v>
      </c>
      <c r="H892" s="3">
        <f>INDEX(Orders!$A$1:$G$501,MATCH($A892,Orders!$A$1:$A$501,0),MATCH(H$1,Orders!$A$1:$G$1,0))</f>
        <v>43230</v>
      </c>
      <c r="I892" s="3" t="str">
        <f>INDEX(Orders!$A$1:$G$501,MATCH($A892,Orders!$A$1:$A$501,0),MATCH(I$1,Orders!$A$1:$G$1,0))</f>
        <v>Shivanshu</v>
      </c>
      <c r="J892" s="3" t="str">
        <f>INDEX(Orders!$A$1:$G$501,MATCH($A892,Orders!$A$1:$A$501,0),MATCH(J$1,Orders!$A$1:$G$1,0))</f>
        <v>Madhya Pradesh</v>
      </c>
      <c r="K892" s="3" t="str">
        <f>INDEX(Orders!$A$1:$G$501,MATCH($A892,Orders!$A$1:$A$501,0),MATCH(K$1,Orders!$A$1:$G$1,0))</f>
        <v>Indore</v>
      </c>
      <c r="L892" s="1" t="str">
        <f t="shared" si="13"/>
        <v>May</v>
      </c>
      <c r="M892" s="8">
        <f>IF(Sales[[#This Row],[Profit]]&gt;0,Sales[[#This Row],[Profit]],0)</f>
        <v>12</v>
      </c>
      <c r="N892" s="8">
        <f>IF(Sales[[#This Row],[Profit]]&lt;0,Sales[[#This Row],[Profit]],0)</f>
        <v>0</v>
      </c>
    </row>
    <row r="893" spans="1:14" x14ac:dyDescent="0.3">
      <c r="A893" t="s">
        <v>294</v>
      </c>
      <c r="B893" s="6">
        <v>60</v>
      </c>
      <c r="C893" s="6">
        <v>13</v>
      </c>
      <c r="D893">
        <v>2</v>
      </c>
      <c r="E893" t="s">
        <v>23</v>
      </c>
      <c r="F893" t="s">
        <v>81</v>
      </c>
      <c r="G893" t="s">
        <v>10</v>
      </c>
      <c r="H893" s="3">
        <f>INDEX(Orders!$A$1:$G$501,MATCH($A893,Orders!$A$1:$A$501,0),MATCH(H$1,Orders!$A$1:$G$1,0))</f>
        <v>43180</v>
      </c>
      <c r="I893" s="3" t="str">
        <f>INDEX(Orders!$A$1:$G$501,MATCH($A893,Orders!$A$1:$A$501,0),MATCH(I$1,Orders!$A$1:$G$1,0))</f>
        <v>Jahan</v>
      </c>
      <c r="J893" s="3" t="str">
        <f>INDEX(Orders!$A$1:$G$501,MATCH($A893,Orders!$A$1:$A$501,0),MATCH(J$1,Orders!$A$1:$G$1,0))</f>
        <v>Madhya Pradesh</v>
      </c>
      <c r="K893" s="3" t="str">
        <f>INDEX(Orders!$A$1:$G$501,MATCH($A893,Orders!$A$1:$A$501,0),MATCH(K$1,Orders!$A$1:$G$1,0))</f>
        <v>Bhopal</v>
      </c>
      <c r="L893" s="1" t="str">
        <f t="shared" si="13"/>
        <v>Mar</v>
      </c>
      <c r="M893" s="8">
        <f>IF(Sales[[#This Row],[Profit]]&gt;0,Sales[[#This Row],[Profit]],0)</f>
        <v>13</v>
      </c>
      <c r="N893" s="8">
        <f>IF(Sales[[#This Row],[Profit]]&lt;0,Sales[[#This Row],[Profit]],0)</f>
        <v>0</v>
      </c>
    </row>
    <row r="894" spans="1:14" x14ac:dyDescent="0.3">
      <c r="A894" t="s">
        <v>149</v>
      </c>
      <c r="B894" s="6">
        <v>180</v>
      </c>
      <c r="C894" s="6">
        <v>5</v>
      </c>
      <c r="D894">
        <v>3</v>
      </c>
      <c r="E894" t="s">
        <v>23</v>
      </c>
      <c r="F894" t="s">
        <v>24</v>
      </c>
      <c r="G894" t="s">
        <v>82</v>
      </c>
      <c r="H894" s="3">
        <f>INDEX(Orders!$A$1:$G$501,MATCH($A894,Orders!$A$1:$A$501,0),MATCH(H$1,Orders!$A$1:$G$1,0))</f>
        <v>43163</v>
      </c>
      <c r="I894" s="3" t="str">
        <f>INDEX(Orders!$A$1:$G$501,MATCH($A894,Orders!$A$1:$A$501,0),MATCH(I$1,Orders!$A$1:$G$1,0))</f>
        <v>Jahan</v>
      </c>
      <c r="J894" s="3" t="str">
        <f>INDEX(Orders!$A$1:$G$501,MATCH($A894,Orders!$A$1:$A$501,0),MATCH(J$1,Orders!$A$1:$G$1,0))</f>
        <v>Madhya Pradesh</v>
      </c>
      <c r="K894" s="3" t="str">
        <f>INDEX(Orders!$A$1:$G$501,MATCH($A894,Orders!$A$1:$A$501,0),MATCH(K$1,Orders!$A$1:$G$1,0))</f>
        <v>Bhopal</v>
      </c>
      <c r="L894" s="1" t="str">
        <f t="shared" si="13"/>
        <v>Mar</v>
      </c>
      <c r="M894" s="8">
        <f>IF(Sales[[#This Row],[Profit]]&gt;0,Sales[[#This Row],[Profit]],0)</f>
        <v>5</v>
      </c>
      <c r="N894" s="8">
        <f>IF(Sales[[#This Row],[Profit]]&lt;0,Sales[[#This Row],[Profit]],0)</f>
        <v>0</v>
      </c>
    </row>
    <row r="895" spans="1:14" x14ac:dyDescent="0.3">
      <c r="A895" t="s">
        <v>134</v>
      </c>
      <c r="B895" s="6">
        <v>60</v>
      </c>
      <c r="C895" s="6">
        <v>-10</v>
      </c>
      <c r="D895">
        <v>2</v>
      </c>
      <c r="E895" t="s">
        <v>12</v>
      </c>
      <c r="F895" t="s">
        <v>131</v>
      </c>
      <c r="G895" t="s">
        <v>10</v>
      </c>
      <c r="H895" s="3">
        <f>INDEX(Orders!$A$1:$G$501,MATCH($A895,Orders!$A$1:$A$501,0),MATCH(H$1,Orders!$A$1:$G$1,0))</f>
        <v>43385</v>
      </c>
      <c r="I895" s="3" t="str">
        <f>INDEX(Orders!$A$1:$G$501,MATCH($A895,Orders!$A$1:$A$501,0),MATCH(I$1,Orders!$A$1:$G$1,0))</f>
        <v>Amlan</v>
      </c>
      <c r="J895" s="3" t="str">
        <f>INDEX(Orders!$A$1:$G$501,MATCH($A895,Orders!$A$1:$A$501,0),MATCH(J$1,Orders!$A$1:$G$1,0))</f>
        <v>Madhya Pradesh</v>
      </c>
      <c r="K895" s="3" t="str">
        <f>INDEX(Orders!$A$1:$G$501,MATCH($A895,Orders!$A$1:$A$501,0),MATCH(K$1,Orders!$A$1:$G$1,0))</f>
        <v>Indore</v>
      </c>
      <c r="L895" s="1" t="str">
        <f t="shared" si="13"/>
        <v>Oct</v>
      </c>
      <c r="M895" s="8">
        <f>IF(Sales[[#This Row],[Profit]]&gt;0,Sales[[#This Row],[Profit]],0)</f>
        <v>0</v>
      </c>
      <c r="N895" s="8">
        <f>IF(Sales[[#This Row],[Profit]]&lt;0,Sales[[#This Row],[Profit]],0)</f>
        <v>-10</v>
      </c>
    </row>
    <row r="896" spans="1:14" x14ac:dyDescent="0.3">
      <c r="A896" t="s">
        <v>389</v>
      </c>
      <c r="B896" s="6">
        <v>59</v>
      </c>
      <c r="C896" s="6">
        <v>25</v>
      </c>
      <c r="D896">
        <v>3</v>
      </c>
      <c r="E896" t="s">
        <v>23</v>
      </c>
      <c r="F896" t="s">
        <v>57</v>
      </c>
      <c r="G896" t="s">
        <v>10</v>
      </c>
      <c r="H896" s="3">
        <f>INDEX(Orders!$A$1:$G$501,MATCH($A896,Orders!$A$1:$A$501,0),MATCH(H$1,Orders!$A$1:$G$1,0))</f>
        <v>43221</v>
      </c>
      <c r="I896" s="3" t="str">
        <f>INDEX(Orders!$A$1:$G$501,MATCH($A896,Orders!$A$1:$A$501,0),MATCH(I$1,Orders!$A$1:$G$1,0))</f>
        <v>Shikhar</v>
      </c>
      <c r="J896" s="3" t="str">
        <f>INDEX(Orders!$A$1:$G$501,MATCH($A896,Orders!$A$1:$A$501,0),MATCH(J$1,Orders!$A$1:$G$1,0))</f>
        <v>Himachal Pradesh</v>
      </c>
      <c r="K896" s="3" t="str">
        <f>INDEX(Orders!$A$1:$G$501,MATCH($A896,Orders!$A$1:$A$501,0),MATCH(K$1,Orders!$A$1:$G$1,0))</f>
        <v>Simla</v>
      </c>
      <c r="L896" s="1" t="str">
        <f t="shared" si="13"/>
        <v>May</v>
      </c>
      <c r="M896" s="8">
        <f>IF(Sales[[#This Row],[Profit]]&gt;0,Sales[[#This Row],[Profit]],0)</f>
        <v>25</v>
      </c>
      <c r="N896" s="8">
        <f>IF(Sales[[#This Row],[Profit]]&lt;0,Sales[[#This Row],[Profit]],0)</f>
        <v>0</v>
      </c>
    </row>
    <row r="897" spans="1:14" x14ac:dyDescent="0.3">
      <c r="A897" t="s">
        <v>84</v>
      </c>
      <c r="B897" s="6">
        <v>170</v>
      </c>
      <c r="C897" s="6">
        <v>73</v>
      </c>
      <c r="D897">
        <v>2</v>
      </c>
      <c r="E897" t="s">
        <v>8</v>
      </c>
      <c r="F897" t="s">
        <v>73</v>
      </c>
      <c r="G897" t="s">
        <v>28</v>
      </c>
      <c r="H897" s="3">
        <f>INDEX(Orders!$A$1:$G$501,MATCH($A897,Orders!$A$1:$A$501,0),MATCH(H$1,Orders!$A$1:$G$1,0))</f>
        <v>43422</v>
      </c>
      <c r="I897" s="3" t="str">
        <f>INDEX(Orders!$A$1:$G$501,MATCH($A897,Orders!$A$1:$A$501,0),MATCH(I$1,Orders!$A$1:$G$1,0))</f>
        <v>Vikash</v>
      </c>
      <c r="J897" s="3" t="str">
        <f>INDEX(Orders!$A$1:$G$501,MATCH($A897,Orders!$A$1:$A$501,0),MATCH(J$1,Orders!$A$1:$G$1,0))</f>
        <v>Goa</v>
      </c>
      <c r="K897" s="3" t="str">
        <f>INDEX(Orders!$A$1:$G$501,MATCH($A897,Orders!$A$1:$A$501,0),MATCH(K$1,Orders!$A$1:$G$1,0))</f>
        <v>Goa</v>
      </c>
      <c r="L897" s="1" t="str">
        <f t="shared" si="13"/>
        <v>Nov</v>
      </c>
      <c r="M897" s="8">
        <f>IF(Sales[[#This Row],[Profit]]&gt;0,Sales[[#This Row],[Profit]],0)</f>
        <v>73</v>
      </c>
      <c r="N897" s="8">
        <f>IF(Sales[[#This Row],[Profit]]&lt;0,Sales[[#This Row],[Profit]],0)</f>
        <v>0</v>
      </c>
    </row>
    <row r="898" spans="1:14" x14ac:dyDescent="0.3">
      <c r="A898" t="s">
        <v>394</v>
      </c>
      <c r="B898" s="6">
        <v>59</v>
      </c>
      <c r="C898" s="6">
        <v>10</v>
      </c>
      <c r="D898">
        <v>2</v>
      </c>
      <c r="E898" t="s">
        <v>23</v>
      </c>
      <c r="F898" t="s">
        <v>30</v>
      </c>
      <c r="G898" t="s">
        <v>10</v>
      </c>
      <c r="H898" s="3">
        <f>INDEX(Orders!$A$1:$G$501,MATCH($A898,Orders!$A$1:$A$501,0),MATCH(H$1,Orders!$A$1:$G$1,0))</f>
        <v>43117</v>
      </c>
      <c r="I898" s="3" t="str">
        <f>INDEX(Orders!$A$1:$G$501,MATCH($A898,Orders!$A$1:$A$501,0),MATCH(I$1,Orders!$A$1:$G$1,0))</f>
        <v>Shreya</v>
      </c>
      <c r="J898" s="3" t="str">
        <f>INDEX(Orders!$A$1:$G$501,MATCH($A898,Orders!$A$1:$A$501,0),MATCH(J$1,Orders!$A$1:$G$1,0))</f>
        <v>Maharashtra</v>
      </c>
      <c r="K898" s="3" t="str">
        <f>INDEX(Orders!$A$1:$G$501,MATCH($A898,Orders!$A$1:$A$501,0),MATCH(K$1,Orders!$A$1:$G$1,0))</f>
        <v>Mumbai</v>
      </c>
      <c r="L898" s="1" t="str">
        <f t="shared" ref="L898:L961" si="14">TEXT($H898,"mmm")</f>
        <v>Jan</v>
      </c>
      <c r="M898" s="8">
        <f>IF(Sales[[#This Row],[Profit]]&gt;0,Sales[[#This Row],[Profit]],0)</f>
        <v>10</v>
      </c>
      <c r="N898" s="8">
        <f>IF(Sales[[#This Row],[Profit]]&lt;0,Sales[[#This Row],[Profit]],0)</f>
        <v>0</v>
      </c>
    </row>
    <row r="899" spans="1:14" x14ac:dyDescent="0.3">
      <c r="A899" t="s">
        <v>308</v>
      </c>
      <c r="B899" s="6">
        <v>24</v>
      </c>
      <c r="C899" s="6">
        <v>-21</v>
      </c>
      <c r="D899">
        <v>7</v>
      </c>
      <c r="E899" t="s">
        <v>23</v>
      </c>
      <c r="F899" t="s">
        <v>43</v>
      </c>
      <c r="G899" t="s">
        <v>10</v>
      </c>
      <c r="H899" s="3">
        <f>INDEX(Orders!$A$1:$G$501,MATCH($A899,Orders!$A$1:$A$501,0),MATCH(H$1,Orders!$A$1:$G$1,0))</f>
        <v>43317</v>
      </c>
      <c r="I899" s="3" t="str">
        <f>INDEX(Orders!$A$1:$G$501,MATCH($A899,Orders!$A$1:$A$501,0),MATCH(I$1,Orders!$A$1:$G$1,0))</f>
        <v>Tushina</v>
      </c>
      <c r="J899" s="3" t="str">
        <f>INDEX(Orders!$A$1:$G$501,MATCH($A899,Orders!$A$1:$A$501,0),MATCH(J$1,Orders!$A$1:$G$1,0))</f>
        <v>Goa</v>
      </c>
      <c r="K899" s="3" t="str">
        <f>INDEX(Orders!$A$1:$G$501,MATCH($A899,Orders!$A$1:$A$501,0),MATCH(K$1,Orders!$A$1:$G$1,0))</f>
        <v>Goa</v>
      </c>
      <c r="L899" s="1" t="str">
        <f t="shared" si="14"/>
        <v>Aug</v>
      </c>
      <c r="M899" s="8">
        <f>IF(Sales[[#This Row],[Profit]]&gt;0,Sales[[#This Row],[Profit]],0)</f>
        <v>0</v>
      </c>
      <c r="N899" s="8">
        <f>IF(Sales[[#This Row],[Profit]]&lt;0,Sales[[#This Row],[Profit]],0)</f>
        <v>-21</v>
      </c>
    </row>
    <row r="900" spans="1:14" x14ac:dyDescent="0.3">
      <c r="A900" t="s">
        <v>59</v>
      </c>
      <c r="B900" s="6">
        <v>105</v>
      </c>
      <c r="C900" s="6">
        <v>-26</v>
      </c>
      <c r="D900">
        <v>8</v>
      </c>
      <c r="E900" t="s">
        <v>23</v>
      </c>
      <c r="F900" t="s">
        <v>63</v>
      </c>
      <c r="G900" t="s">
        <v>19</v>
      </c>
      <c r="H900" s="3">
        <f>INDEX(Orders!$A$1:$G$501,MATCH($A900,Orders!$A$1:$A$501,0),MATCH(H$1,Orders!$A$1:$G$1,0))</f>
        <v>43431</v>
      </c>
      <c r="I900" s="3" t="str">
        <f>INDEX(Orders!$A$1:$G$501,MATCH($A900,Orders!$A$1:$A$501,0),MATCH(I$1,Orders!$A$1:$G$1,0))</f>
        <v>Saptadeep</v>
      </c>
      <c r="J900" s="3" t="str">
        <f>INDEX(Orders!$A$1:$G$501,MATCH($A900,Orders!$A$1:$A$501,0),MATCH(J$1,Orders!$A$1:$G$1,0))</f>
        <v>Gujarat</v>
      </c>
      <c r="K900" s="3" t="str">
        <f>INDEX(Orders!$A$1:$G$501,MATCH($A900,Orders!$A$1:$A$501,0),MATCH(K$1,Orders!$A$1:$G$1,0))</f>
        <v>Surat</v>
      </c>
      <c r="L900" s="1" t="str">
        <f t="shared" si="14"/>
        <v>Nov</v>
      </c>
      <c r="M900" s="8">
        <f>IF(Sales[[#This Row],[Profit]]&gt;0,Sales[[#This Row],[Profit]],0)</f>
        <v>0</v>
      </c>
      <c r="N900" s="8">
        <f>IF(Sales[[#This Row],[Profit]]&lt;0,Sales[[#This Row],[Profit]],0)</f>
        <v>-26</v>
      </c>
    </row>
    <row r="901" spans="1:14" x14ac:dyDescent="0.3">
      <c r="A901" t="s">
        <v>243</v>
      </c>
      <c r="B901" s="6">
        <v>103</v>
      </c>
      <c r="C901" s="6">
        <v>46</v>
      </c>
      <c r="D901">
        <v>2</v>
      </c>
      <c r="E901" t="s">
        <v>23</v>
      </c>
      <c r="F901" t="s">
        <v>26</v>
      </c>
      <c r="G901" t="s">
        <v>19</v>
      </c>
      <c r="H901" s="3">
        <f>INDEX(Orders!$A$1:$G$501,MATCH($A901,Orders!$A$1:$A$501,0),MATCH(H$1,Orders!$A$1:$G$1,0))</f>
        <v>43187</v>
      </c>
      <c r="I901" s="3" t="str">
        <f>INDEX(Orders!$A$1:$G$501,MATCH($A901,Orders!$A$1:$A$501,0),MATCH(I$1,Orders!$A$1:$G$1,0))</f>
        <v>Atharv</v>
      </c>
      <c r="J901" s="3" t="str">
        <f>INDEX(Orders!$A$1:$G$501,MATCH($A901,Orders!$A$1:$A$501,0),MATCH(J$1,Orders!$A$1:$G$1,0))</f>
        <v>West Bengal</v>
      </c>
      <c r="K901" s="3" t="str">
        <f>INDEX(Orders!$A$1:$G$501,MATCH($A901,Orders!$A$1:$A$501,0),MATCH(K$1,Orders!$A$1:$G$1,0))</f>
        <v>Kolkata</v>
      </c>
      <c r="L901" s="1" t="str">
        <f t="shared" si="14"/>
        <v>Mar</v>
      </c>
      <c r="M901" s="8">
        <f>IF(Sales[[#This Row],[Profit]]&gt;0,Sales[[#This Row],[Profit]],0)</f>
        <v>46</v>
      </c>
      <c r="N901" s="8">
        <f>IF(Sales[[#This Row],[Profit]]&lt;0,Sales[[#This Row],[Profit]],0)</f>
        <v>0</v>
      </c>
    </row>
    <row r="902" spans="1:14" x14ac:dyDescent="0.3">
      <c r="A902" t="s">
        <v>436</v>
      </c>
      <c r="B902" s="6">
        <v>171</v>
      </c>
      <c r="C902" s="6">
        <v>17</v>
      </c>
      <c r="D902">
        <v>6</v>
      </c>
      <c r="E902" t="s">
        <v>23</v>
      </c>
      <c r="F902" t="s">
        <v>81</v>
      </c>
      <c r="G902" t="s">
        <v>28</v>
      </c>
      <c r="H902" s="3">
        <f>INDEX(Orders!$A$1:$G$501,MATCH($A902,Orders!$A$1:$A$501,0),MATCH(H$1,Orders!$A$1:$G$1,0))</f>
        <v>43121</v>
      </c>
      <c r="I902" s="3" t="str">
        <f>INDEX(Orders!$A$1:$G$501,MATCH($A902,Orders!$A$1:$A$501,0),MATCH(I$1,Orders!$A$1:$G$1,0))</f>
        <v>Shreyshi</v>
      </c>
      <c r="J902" s="3" t="str">
        <f>INDEX(Orders!$A$1:$G$501,MATCH($A902,Orders!$A$1:$A$501,0),MATCH(J$1,Orders!$A$1:$G$1,0))</f>
        <v>Gujarat</v>
      </c>
      <c r="K902" s="3" t="str">
        <f>INDEX(Orders!$A$1:$G$501,MATCH($A902,Orders!$A$1:$A$501,0),MATCH(K$1,Orders!$A$1:$G$1,0))</f>
        <v>Surat</v>
      </c>
      <c r="L902" s="1" t="str">
        <f t="shared" si="14"/>
        <v>Jan</v>
      </c>
      <c r="M902" s="8">
        <f>IF(Sales[[#This Row],[Profit]]&gt;0,Sales[[#This Row],[Profit]],0)</f>
        <v>17</v>
      </c>
      <c r="N902" s="8">
        <f>IF(Sales[[#This Row],[Profit]]&lt;0,Sales[[#This Row],[Profit]],0)</f>
        <v>0</v>
      </c>
    </row>
    <row r="903" spans="1:14" x14ac:dyDescent="0.3">
      <c r="A903" t="s">
        <v>179</v>
      </c>
      <c r="B903" s="6">
        <v>102</v>
      </c>
      <c r="C903" s="6">
        <v>13</v>
      </c>
      <c r="D903">
        <v>2</v>
      </c>
      <c r="E903" t="s">
        <v>23</v>
      </c>
      <c r="F903" t="s">
        <v>57</v>
      </c>
      <c r="G903" t="s">
        <v>19</v>
      </c>
      <c r="H903" s="3">
        <f>INDEX(Orders!$A$1:$G$501,MATCH($A903,Orders!$A$1:$A$501,0),MATCH(H$1,Orders!$A$1:$G$1,0))</f>
        <v>43113</v>
      </c>
      <c r="I903" s="3" t="str">
        <f>INDEX(Orders!$A$1:$G$501,MATCH($A903,Orders!$A$1:$A$501,0),MATCH(I$1,Orders!$A$1:$G$1,0))</f>
        <v>Jesal</v>
      </c>
      <c r="J903" s="3" t="str">
        <f>INDEX(Orders!$A$1:$G$501,MATCH($A903,Orders!$A$1:$A$501,0),MATCH(J$1,Orders!$A$1:$G$1,0))</f>
        <v>West Bengal</v>
      </c>
      <c r="K903" s="3" t="str">
        <f>INDEX(Orders!$A$1:$G$501,MATCH($A903,Orders!$A$1:$A$501,0),MATCH(K$1,Orders!$A$1:$G$1,0))</f>
        <v>Kolkata</v>
      </c>
      <c r="L903" s="1" t="str">
        <f t="shared" si="14"/>
        <v>Jan</v>
      </c>
      <c r="M903" s="8">
        <f>IF(Sales[[#This Row],[Profit]]&gt;0,Sales[[#This Row],[Profit]],0)</f>
        <v>13</v>
      </c>
      <c r="N903" s="8">
        <f>IF(Sales[[#This Row],[Profit]]&lt;0,Sales[[#This Row],[Profit]],0)</f>
        <v>0</v>
      </c>
    </row>
    <row r="904" spans="1:14" x14ac:dyDescent="0.3">
      <c r="A904" t="s">
        <v>171</v>
      </c>
      <c r="B904" s="6">
        <v>98</v>
      </c>
      <c r="C904" s="6">
        <v>12</v>
      </c>
      <c r="D904">
        <v>2</v>
      </c>
      <c r="E904" t="s">
        <v>23</v>
      </c>
      <c r="F904" t="s">
        <v>30</v>
      </c>
      <c r="G904" t="s">
        <v>19</v>
      </c>
      <c r="H904" s="3">
        <f>INDEX(Orders!$A$1:$G$501,MATCH($A904,Orders!$A$1:$A$501,0),MATCH(H$1,Orders!$A$1:$G$1,0))</f>
        <v>43323</v>
      </c>
      <c r="I904" s="3" t="str">
        <f>INDEX(Orders!$A$1:$G$501,MATCH($A904,Orders!$A$1:$A$501,0),MATCH(I$1,Orders!$A$1:$G$1,0))</f>
        <v>Abhijeet</v>
      </c>
      <c r="J904" s="3" t="str">
        <f>INDEX(Orders!$A$1:$G$501,MATCH($A904,Orders!$A$1:$A$501,0),MATCH(J$1,Orders!$A$1:$G$1,0))</f>
        <v>Madhya Pradesh</v>
      </c>
      <c r="K904" s="3" t="str">
        <f>INDEX(Orders!$A$1:$G$501,MATCH($A904,Orders!$A$1:$A$501,0),MATCH(K$1,Orders!$A$1:$G$1,0))</f>
        <v>Bhopal</v>
      </c>
      <c r="L904" s="1" t="str">
        <f t="shared" si="14"/>
        <v>Aug</v>
      </c>
      <c r="M904" s="8">
        <f>IF(Sales[[#This Row],[Profit]]&gt;0,Sales[[#This Row],[Profit]],0)</f>
        <v>12</v>
      </c>
      <c r="N904" s="8">
        <f>IF(Sales[[#This Row],[Profit]]&lt;0,Sales[[#This Row],[Profit]],0)</f>
        <v>0</v>
      </c>
    </row>
    <row r="905" spans="1:14" x14ac:dyDescent="0.3">
      <c r="A905" t="s">
        <v>323</v>
      </c>
      <c r="B905" s="6">
        <v>59</v>
      </c>
      <c r="C905" s="6">
        <v>10</v>
      </c>
      <c r="D905">
        <v>4</v>
      </c>
      <c r="E905" t="s">
        <v>23</v>
      </c>
      <c r="F905" t="s">
        <v>63</v>
      </c>
      <c r="G905" t="s">
        <v>10</v>
      </c>
      <c r="H905" s="3">
        <f>INDEX(Orders!$A$1:$G$501,MATCH($A905,Orders!$A$1:$A$501,0),MATCH(H$1,Orders!$A$1:$G$1,0))</f>
        <v>43186</v>
      </c>
      <c r="I905" s="3" t="str">
        <f>INDEX(Orders!$A$1:$G$501,MATCH($A905,Orders!$A$1:$A$501,0),MATCH(I$1,Orders!$A$1:$G$1,0))</f>
        <v>Manju</v>
      </c>
      <c r="J905" s="3" t="str">
        <f>INDEX(Orders!$A$1:$G$501,MATCH($A905,Orders!$A$1:$A$501,0),MATCH(J$1,Orders!$A$1:$G$1,0))</f>
        <v>Andhra Pradesh</v>
      </c>
      <c r="K905" s="3" t="str">
        <f>INDEX(Orders!$A$1:$G$501,MATCH($A905,Orders!$A$1:$A$501,0),MATCH(K$1,Orders!$A$1:$G$1,0))</f>
        <v>Hyderabad</v>
      </c>
      <c r="L905" s="1" t="str">
        <f t="shared" si="14"/>
        <v>Mar</v>
      </c>
      <c r="M905" s="8">
        <f>IF(Sales[[#This Row],[Profit]]&gt;0,Sales[[#This Row],[Profit]],0)</f>
        <v>10</v>
      </c>
      <c r="N905" s="8">
        <f>IF(Sales[[#This Row],[Profit]]&lt;0,Sales[[#This Row],[Profit]],0)</f>
        <v>0</v>
      </c>
    </row>
    <row r="906" spans="1:14" x14ac:dyDescent="0.3">
      <c r="A906" t="s">
        <v>328</v>
      </c>
      <c r="B906" s="6">
        <v>189</v>
      </c>
      <c r="C906" s="6">
        <v>60</v>
      </c>
      <c r="D906">
        <v>4</v>
      </c>
      <c r="E906" t="s">
        <v>12</v>
      </c>
      <c r="F906" t="s">
        <v>131</v>
      </c>
      <c r="G906" t="s">
        <v>82</v>
      </c>
      <c r="H906" s="3">
        <f>INDEX(Orders!$A$1:$G$501,MATCH($A906,Orders!$A$1:$A$501,0),MATCH(H$1,Orders!$A$1:$G$1,0))</f>
        <v>43114</v>
      </c>
      <c r="I906" s="3" t="str">
        <f>INDEX(Orders!$A$1:$G$501,MATCH($A906,Orders!$A$1:$A$501,0),MATCH(I$1,Orders!$A$1:$G$1,0))</f>
        <v>Trupti</v>
      </c>
      <c r="J906" s="3" t="str">
        <f>INDEX(Orders!$A$1:$G$501,MATCH($A906,Orders!$A$1:$A$501,0),MATCH(J$1,Orders!$A$1:$G$1,0))</f>
        <v>Gujarat</v>
      </c>
      <c r="K906" s="3" t="str">
        <f>INDEX(Orders!$A$1:$G$501,MATCH($A906,Orders!$A$1:$A$501,0),MATCH(K$1,Orders!$A$1:$G$1,0))</f>
        <v>Ahmedabad</v>
      </c>
      <c r="L906" s="1" t="str">
        <f t="shared" si="14"/>
        <v>Jan</v>
      </c>
      <c r="M906" s="8">
        <f>IF(Sales[[#This Row],[Profit]]&gt;0,Sales[[#This Row],[Profit]],0)</f>
        <v>60</v>
      </c>
      <c r="N906" s="8">
        <f>IF(Sales[[#This Row],[Profit]]&lt;0,Sales[[#This Row],[Profit]],0)</f>
        <v>0</v>
      </c>
    </row>
    <row r="907" spans="1:14" x14ac:dyDescent="0.3">
      <c r="A907" t="s">
        <v>437</v>
      </c>
      <c r="B907" s="6">
        <v>58</v>
      </c>
      <c r="C907" s="6">
        <v>-52</v>
      </c>
      <c r="D907">
        <v>3</v>
      </c>
      <c r="E907" t="s">
        <v>12</v>
      </c>
      <c r="F907" t="s">
        <v>13</v>
      </c>
      <c r="G907" t="s">
        <v>10</v>
      </c>
      <c r="H907" s="3">
        <f>INDEX(Orders!$A$1:$G$501,MATCH($A907,Orders!$A$1:$A$501,0),MATCH(H$1,Orders!$A$1:$G$1,0))</f>
        <v>43339</v>
      </c>
      <c r="I907" s="3" t="str">
        <f>INDEX(Orders!$A$1:$G$501,MATCH($A907,Orders!$A$1:$A$501,0),MATCH(I$1,Orders!$A$1:$G$1,0))</f>
        <v>Noshiba</v>
      </c>
      <c r="J907" s="3" t="str">
        <f>INDEX(Orders!$A$1:$G$501,MATCH($A907,Orders!$A$1:$A$501,0),MATCH(J$1,Orders!$A$1:$G$1,0))</f>
        <v>Gujarat</v>
      </c>
      <c r="K907" s="3" t="str">
        <f>INDEX(Orders!$A$1:$G$501,MATCH($A907,Orders!$A$1:$A$501,0),MATCH(K$1,Orders!$A$1:$G$1,0))</f>
        <v>Ahmedabad</v>
      </c>
      <c r="L907" s="1" t="str">
        <f t="shared" si="14"/>
        <v>Aug</v>
      </c>
      <c r="M907" s="8">
        <f>IF(Sales[[#This Row],[Profit]]&gt;0,Sales[[#This Row],[Profit]],0)</f>
        <v>0</v>
      </c>
      <c r="N907" s="8">
        <f>IF(Sales[[#This Row],[Profit]]&lt;0,Sales[[#This Row],[Profit]],0)</f>
        <v>-52</v>
      </c>
    </row>
    <row r="908" spans="1:14" x14ac:dyDescent="0.3">
      <c r="A908" t="s">
        <v>125</v>
      </c>
      <c r="B908" s="6">
        <v>60</v>
      </c>
      <c r="C908" s="6">
        <v>3</v>
      </c>
      <c r="D908">
        <v>3</v>
      </c>
      <c r="E908" t="s">
        <v>23</v>
      </c>
      <c r="F908" t="s">
        <v>26</v>
      </c>
      <c r="G908" t="s">
        <v>28</v>
      </c>
      <c r="H908" s="3">
        <f>INDEX(Orders!$A$1:$G$501,MATCH($A908,Orders!$A$1:$A$501,0),MATCH(H$1,Orders!$A$1:$G$1,0))</f>
        <v>43405</v>
      </c>
      <c r="I908" s="3" t="str">
        <f>INDEX(Orders!$A$1:$G$501,MATCH($A908,Orders!$A$1:$A$501,0),MATCH(I$1,Orders!$A$1:$G$1,0))</f>
        <v>Mhatre</v>
      </c>
      <c r="J908" s="3" t="str">
        <f>INDEX(Orders!$A$1:$G$501,MATCH($A908,Orders!$A$1:$A$501,0),MATCH(J$1,Orders!$A$1:$G$1,0))</f>
        <v>Madhya Pradesh</v>
      </c>
      <c r="K908" s="3" t="str">
        <f>INDEX(Orders!$A$1:$G$501,MATCH($A908,Orders!$A$1:$A$501,0),MATCH(K$1,Orders!$A$1:$G$1,0))</f>
        <v>Indore</v>
      </c>
      <c r="L908" s="1" t="str">
        <f t="shared" si="14"/>
        <v>Nov</v>
      </c>
      <c r="M908" s="8">
        <f>IF(Sales[[#This Row],[Profit]]&gt;0,Sales[[#This Row],[Profit]],0)</f>
        <v>3</v>
      </c>
      <c r="N908" s="8">
        <f>IF(Sales[[#This Row],[Profit]]&lt;0,Sales[[#This Row],[Profit]],0)</f>
        <v>0</v>
      </c>
    </row>
    <row r="909" spans="1:14" x14ac:dyDescent="0.3">
      <c r="A909" t="s">
        <v>438</v>
      </c>
      <c r="B909" s="6">
        <v>58</v>
      </c>
      <c r="C909" s="6">
        <v>-8</v>
      </c>
      <c r="D909">
        <v>2</v>
      </c>
      <c r="E909" t="s">
        <v>23</v>
      </c>
      <c r="F909" t="s">
        <v>26</v>
      </c>
      <c r="G909" t="s">
        <v>10</v>
      </c>
      <c r="H909" s="3">
        <f>INDEX(Orders!$A$1:$G$501,MATCH($A909,Orders!$A$1:$A$501,0),MATCH(H$1,Orders!$A$1:$G$1,0))</f>
        <v>43167</v>
      </c>
      <c r="I909" s="3" t="str">
        <f>INDEX(Orders!$A$1:$G$501,MATCH($A909,Orders!$A$1:$A$501,0),MATCH(I$1,Orders!$A$1:$G$1,0))</f>
        <v>Rane</v>
      </c>
      <c r="J909" s="3" t="str">
        <f>INDEX(Orders!$A$1:$G$501,MATCH($A909,Orders!$A$1:$A$501,0),MATCH(J$1,Orders!$A$1:$G$1,0))</f>
        <v>Maharashtra</v>
      </c>
      <c r="K909" s="3" t="str">
        <f>INDEX(Orders!$A$1:$G$501,MATCH($A909,Orders!$A$1:$A$501,0),MATCH(K$1,Orders!$A$1:$G$1,0))</f>
        <v>Mumbai</v>
      </c>
      <c r="L909" s="1" t="str">
        <f t="shared" si="14"/>
        <v>Mar</v>
      </c>
      <c r="M909" s="8">
        <f>IF(Sales[[#This Row],[Profit]]&gt;0,Sales[[#This Row],[Profit]],0)</f>
        <v>0</v>
      </c>
      <c r="N909" s="8">
        <f>IF(Sales[[#This Row],[Profit]]&lt;0,Sales[[#This Row],[Profit]],0)</f>
        <v>-8</v>
      </c>
    </row>
    <row r="910" spans="1:14" x14ac:dyDescent="0.3">
      <c r="A910" t="s">
        <v>198</v>
      </c>
      <c r="B910" s="6">
        <v>94</v>
      </c>
      <c r="C910" s="6">
        <v>20</v>
      </c>
      <c r="D910">
        <v>2</v>
      </c>
      <c r="E910" t="s">
        <v>12</v>
      </c>
      <c r="F910" t="s">
        <v>131</v>
      </c>
      <c r="G910" t="s">
        <v>28</v>
      </c>
      <c r="H910" s="3">
        <f>INDEX(Orders!$A$1:$G$501,MATCH($A910,Orders!$A$1:$A$501,0),MATCH(H$1,Orders!$A$1:$G$1,0))</f>
        <v>43387</v>
      </c>
      <c r="I910" s="3" t="str">
        <f>INDEX(Orders!$A$1:$G$501,MATCH($A910,Orders!$A$1:$A$501,0),MATCH(I$1,Orders!$A$1:$G$1,0))</f>
        <v>Sandeep</v>
      </c>
      <c r="J910" s="3" t="str">
        <f>INDEX(Orders!$A$1:$G$501,MATCH($A910,Orders!$A$1:$A$501,0),MATCH(J$1,Orders!$A$1:$G$1,0))</f>
        <v>Madhya Pradesh</v>
      </c>
      <c r="K910" s="3" t="str">
        <f>INDEX(Orders!$A$1:$G$501,MATCH($A910,Orders!$A$1:$A$501,0),MATCH(K$1,Orders!$A$1:$G$1,0))</f>
        <v>Indore</v>
      </c>
      <c r="L910" s="1" t="str">
        <f t="shared" si="14"/>
        <v>Oct</v>
      </c>
      <c r="M910" s="8">
        <f>IF(Sales[[#This Row],[Profit]]&gt;0,Sales[[#This Row],[Profit]],0)</f>
        <v>20</v>
      </c>
      <c r="N910" s="8">
        <f>IF(Sales[[#This Row],[Profit]]&lt;0,Sales[[#This Row],[Profit]],0)</f>
        <v>0</v>
      </c>
    </row>
    <row r="911" spans="1:14" x14ac:dyDescent="0.3">
      <c r="A911" t="s">
        <v>149</v>
      </c>
      <c r="B911" s="6">
        <v>193</v>
      </c>
      <c r="C911" s="6">
        <v>-166</v>
      </c>
      <c r="D911">
        <v>3</v>
      </c>
      <c r="E911" t="s">
        <v>23</v>
      </c>
      <c r="F911" t="s">
        <v>26</v>
      </c>
      <c r="G911" t="s">
        <v>14</v>
      </c>
      <c r="H911" s="3">
        <f>INDEX(Orders!$A$1:$G$501,MATCH($A911,Orders!$A$1:$A$501,0),MATCH(H$1,Orders!$A$1:$G$1,0))</f>
        <v>43163</v>
      </c>
      <c r="I911" s="3" t="str">
        <f>INDEX(Orders!$A$1:$G$501,MATCH($A911,Orders!$A$1:$A$501,0),MATCH(I$1,Orders!$A$1:$G$1,0))</f>
        <v>Jahan</v>
      </c>
      <c r="J911" s="3" t="str">
        <f>INDEX(Orders!$A$1:$G$501,MATCH($A911,Orders!$A$1:$A$501,0),MATCH(J$1,Orders!$A$1:$G$1,0))</f>
        <v>Madhya Pradesh</v>
      </c>
      <c r="K911" s="3" t="str">
        <f>INDEX(Orders!$A$1:$G$501,MATCH($A911,Orders!$A$1:$A$501,0),MATCH(K$1,Orders!$A$1:$G$1,0))</f>
        <v>Bhopal</v>
      </c>
      <c r="L911" s="1" t="str">
        <f t="shared" si="14"/>
        <v>Mar</v>
      </c>
      <c r="M911" s="8">
        <f>IF(Sales[[#This Row],[Profit]]&gt;0,Sales[[#This Row],[Profit]],0)</f>
        <v>0</v>
      </c>
      <c r="N911" s="8">
        <f>IF(Sales[[#This Row],[Profit]]&lt;0,Sales[[#This Row],[Profit]],0)</f>
        <v>-166</v>
      </c>
    </row>
    <row r="912" spans="1:14" x14ac:dyDescent="0.3">
      <c r="A912" t="s">
        <v>235</v>
      </c>
      <c r="B912" s="6">
        <v>199</v>
      </c>
      <c r="C912" s="6">
        <v>0</v>
      </c>
      <c r="D912">
        <v>4</v>
      </c>
      <c r="E912" t="s">
        <v>23</v>
      </c>
      <c r="F912" t="s">
        <v>57</v>
      </c>
      <c r="G912" t="s">
        <v>14</v>
      </c>
      <c r="H912" s="3">
        <f>INDEX(Orders!$A$1:$G$501,MATCH($A912,Orders!$A$1:$A$501,0),MATCH(H$1,Orders!$A$1:$G$1,0))</f>
        <v>43120</v>
      </c>
      <c r="I912" s="3" t="str">
        <f>INDEX(Orders!$A$1:$G$501,MATCH($A912,Orders!$A$1:$A$501,0),MATCH(I$1,Orders!$A$1:$G$1,0))</f>
        <v>Oshin</v>
      </c>
      <c r="J912" s="3" t="str">
        <f>INDEX(Orders!$A$1:$G$501,MATCH($A912,Orders!$A$1:$A$501,0),MATCH(J$1,Orders!$A$1:$G$1,0))</f>
        <v>Maharashtra</v>
      </c>
      <c r="K912" s="3" t="str">
        <f>INDEX(Orders!$A$1:$G$501,MATCH($A912,Orders!$A$1:$A$501,0),MATCH(K$1,Orders!$A$1:$G$1,0))</f>
        <v>Pune</v>
      </c>
      <c r="L912" s="1" t="str">
        <f t="shared" si="14"/>
        <v>Jan</v>
      </c>
      <c r="M912" s="8">
        <f>IF(Sales[[#This Row],[Profit]]&gt;0,Sales[[#This Row],[Profit]],0)</f>
        <v>0</v>
      </c>
      <c r="N912" s="8">
        <f>IF(Sales[[#This Row],[Profit]]&lt;0,Sales[[#This Row],[Profit]],0)</f>
        <v>0</v>
      </c>
    </row>
    <row r="913" spans="1:14" x14ac:dyDescent="0.3">
      <c r="A913" t="s">
        <v>165</v>
      </c>
      <c r="B913" s="6">
        <v>202</v>
      </c>
      <c r="C913" s="6">
        <v>89</v>
      </c>
      <c r="D913">
        <v>9</v>
      </c>
      <c r="E913" t="s">
        <v>23</v>
      </c>
      <c r="F913" t="s">
        <v>81</v>
      </c>
      <c r="G913" t="s">
        <v>14</v>
      </c>
      <c r="H913" s="3">
        <f>INDEX(Orders!$A$1:$G$501,MATCH($A913,Orders!$A$1:$A$501,0),MATCH(H$1,Orders!$A$1:$G$1,0))</f>
        <v>43160</v>
      </c>
      <c r="I913" s="3" t="str">
        <f>INDEX(Orders!$A$1:$G$501,MATCH($A913,Orders!$A$1:$A$501,0),MATCH(I$1,Orders!$A$1:$G$1,0))</f>
        <v>Monica</v>
      </c>
      <c r="J913" s="3" t="str">
        <f>INDEX(Orders!$A$1:$G$501,MATCH($A913,Orders!$A$1:$A$501,0),MATCH(J$1,Orders!$A$1:$G$1,0))</f>
        <v>Punjab</v>
      </c>
      <c r="K913" s="3" t="str">
        <f>INDEX(Orders!$A$1:$G$501,MATCH($A913,Orders!$A$1:$A$501,0),MATCH(K$1,Orders!$A$1:$G$1,0))</f>
        <v>Chandigarh</v>
      </c>
      <c r="L913" s="1" t="str">
        <f t="shared" si="14"/>
        <v>Mar</v>
      </c>
      <c r="M913" s="8">
        <f>IF(Sales[[#This Row],[Profit]]&gt;0,Sales[[#This Row],[Profit]],0)</f>
        <v>89</v>
      </c>
      <c r="N913" s="8">
        <f>IF(Sales[[#This Row],[Profit]]&lt;0,Sales[[#This Row],[Profit]],0)</f>
        <v>0</v>
      </c>
    </row>
    <row r="914" spans="1:14" x14ac:dyDescent="0.3">
      <c r="A914" t="s">
        <v>165</v>
      </c>
      <c r="B914" s="6">
        <v>58</v>
      </c>
      <c r="C914" s="6">
        <v>17</v>
      </c>
      <c r="D914">
        <v>2</v>
      </c>
      <c r="E914" t="s">
        <v>23</v>
      </c>
      <c r="F914" t="s">
        <v>30</v>
      </c>
      <c r="G914" t="s">
        <v>10</v>
      </c>
      <c r="H914" s="3">
        <f>INDEX(Orders!$A$1:$G$501,MATCH($A914,Orders!$A$1:$A$501,0),MATCH(H$1,Orders!$A$1:$G$1,0))</f>
        <v>43160</v>
      </c>
      <c r="I914" s="3" t="str">
        <f>INDEX(Orders!$A$1:$G$501,MATCH($A914,Orders!$A$1:$A$501,0),MATCH(I$1,Orders!$A$1:$G$1,0))</f>
        <v>Monica</v>
      </c>
      <c r="J914" s="3" t="str">
        <f>INDEX(Orders!$A$1:$G$501,MATCH($A914,Orders!$A$1:$A$501,0),MATCH(J$1,Orders!$A$1:$G$1,0))</f>
        <v>Punjab</v>
      </c>
      <c r="K914" s="3" t="str">
        <f>INDEX(Orders!$A$1:$G$501,MATCH($A914,Orders!$A$1:$A$501,0),MATCH(K$1,Orders!$A$1:$G$1,0))</f>
        <v>Chandigarh</v>
      </c>
      <c r="L914" s="1" t="str">
        <f t="shared" si="14"/>
        <v>Mar</v>
      </c>
      <c r="M914" s="8">
        <f>IF(Sales[[#This Row],[Profit]]&gt;0,Sales[[#This Row],[Profit]],0)</f>
        <v>17</v>
      </c>
      <c r="N914" s="8">
        <f>IF(Sales[[#This Row],[Profit]]&lt;0,Sales[[#This Row],[Profit]],0)</f>
        <v>0</v>
      </c>
    </row>
    <row r="915" spans="1:14" x14ac:dyDescent="0.3">
      <c r="A915" t="s">
        <v>439</v>
      </c>
      <c r="B915" s="6">
        <v>57</v>
      </c>
      <c r="C915" s="6">
        <v>-28</v>
      </c>
      <c r="D915">
        <v>2</v>
      </c>
      <c r="E915" t="s">
        <v>23</v>
      </c>
      <c r="F915" t="s">
        <v>32</v>
      </c>
      <c r="G915" t="s">
        <v>10</v>
      </c>
      <c r="H915" s="3">
        <f>INDEX(Orders!$A$1:$G$501,MATCH($A915,Orders!$A$1:$A$501,0),MATCH(H$1,Orders!$A$1:$G$1,0))</f>
        <v>43428</v>
      </c>
      <c r="I915" s="3" t="str">
        <f>INDEX(Orders!$A$1:$G$501,MATCH($A915,Orders!$A$1:$A$501,0),MATCH(I$1,Orders!$A$1:$G$1,0))</f>
        <v>Siddharth</v>
      </c>
      <c r="J915" s="3" t="str">
        <f>INDEX(Orders!$A$1:$G$501,MATCH($A915,Orders!$A$1:$A$501,0),MATCH(J$1,Orders!$A$1:$G$1,0))</f>
        <v>Madhya Pradesh</v>
      </c>
      <c r="K915" s="3" t="str">
        <f>INDEX(Orders!$A$1:$G$501,MATCH($A915,Orders!$A$1:$A$501,0),MATCH(K$1,Orders!$A$1:$G$1,0))</f>
        <v>Indore</v>
      </c>
      <c r="L915" s="1" t="str">
        <f t="shared" si="14"/>
        <v>Nov</v>
      </c>
      <c r="M915" s="8">
        <f>IF(Sales[[#This Row],[Profit]]&gt;0,Sales[[#This Row],[Profit]],0)</f>
        <v>0</v>
      </c>
      <c r="N915" s="8">
        <f>IF(Sales[[#This Row],[Profit]]&lt;0,Sales[[#This Row],[Profit]],0)</f>
        <v>-28</v>
      </c>
    </row>
    <row r="916" spans="1:14" x14ac:dyDescent="0.3">
      <c r="A916" t="s">
        <v>134</v>
      </c>
      <c r="B916" s="6">
        <v>204</v>
      </c>
      <c r="C916" s="6">
        <v>-94</v>
      </c>
      <c r="D916">
        <v>4</v>
      </c>
      <c r="E916" t="s">
        <v>23</v>
      </c>
      <c r="F916" t="s">
        <v>30</v>
      </c>
      <c r="G916" t="s">
        <v>14</v>
      </c>
      <c r="H916" s="3">
        <f>INDEX(Orders!$A$1:$G$501,MATCH($A916,Orders!$A$1:$A$501,0),MATCH(H$1,Orders!$A$1:$G$1,0))</f>
        <v>43385</v>
      </c>
      <c r="I916" s="3" t="str">
        <f>INDEX(Orders!$A$1:$G$501,MATCH($A916,Orders!$A$1:$A$501,0),MATCH(I$1,Orders!$A$1:$G$1,0))</f>
        <v>Amlan</v>
      </c>
      <c r="J916" s="3" t="str">
        <f>INDEX(Orders!$A$1:$G$501,MATCH($A916,Orders!$A$1:$A$501,0),MATCH(J$1,Orders!$A$1:$G$1,0))</f>
        <v>Madhya Pradesh</v>
      </c>
      <c r="K916" s="3" t="str">
        <f>INDEX(Orders!$A$1:$G$501,MATCH($A916,Orders!$A$1:$A$501,0),MATCH(K$1,Orders!$A$1:$G$1,0))</f>
        <v>Indore</v>
      </c>
      <c r="L916" s="1" t="str">
        <f t="shared" si="14"/>
        <v>Oct</v>
      </c>
      <c r="M916" s="8">
        <f>IF(Sales[[#This Row],[Profit]]&gt;0,Sales[[#This Row],[Profit]],0)</f>
        <v>0</v>
      </c>
      <c r="N916" s="8">
        <f>IF(Sales[[#This Row],[Profit]]&lt;0,Sales[[#This Row],[Profit]],0)</f>
        <v>-94</v>
      </c>
    </row>
    <row r="917" spans="1:14" x14ac:dyDescent="0.3">
      <c r="A917" t="s">
        <v>440</v>
      </c>
      <c r="B917" s="6">
        <v>98</v>
      </c>
      <c r="C917" s="6">
        <v>-12</v>
      </c>
      <c r="D917">
        <v>2</v>
      </c>
      <c r="E917" t="s">
        <v>8</v>
      </c>
      <c r="F917" t="s">
        <v>9</v>
      </c>
      <c r="G917" t="s">
        <v>19</v>
      </c>
      <c r="H917" s="3">
        <f>INDEX(Orders!$A$1:$G$501,MATCH($A917,Orders!$A$1:$A$501,0),MATCH(H$1,Orders!$A$1:$G$1,0))</f>
        <v>43203</v>
      </c>
      <c r="I917" s="3" t="str">
        <f>INDEX(Orders!$A$1:$G$501,MATCH($A917,Orders!$A$1:$A$501,0),MATCH(I$1,Orders!$A$1:$G$1,0))</f>
        <v>Vandana</v>
      </c>
      <c r="J917" s="3" t="str">
        <f>INDEX(Orders!$A$1:$G$501,MATCH($A917,Orders!$A$1:$A$501,0),MATCH(J$1,Orders!$A$1:$G$1,0))</f>
        <v>Himachal Pradesh</v>
      </c>
      <c r="K917" s="3" t="str">
        <f>INDEX(Orders!$A$1:$G$501,MATCH($A917,Orders!$A$1:$A$501,0),MATCH(K$1,Orders!$A$1:$G$1,0))</f>
        <v>Simla</v>
      </c>
      <c r="L917" s="1" t="str">
        <f t="shared" si="14"/>
        <v>Apr</v>
      </c>
      <c r="M917" s="8">
        <f>IF(Sales[[#This Row],[Profit]]&gt;0,Sales[[#This Row],[Profit]],0)</f>
        <v>0</v>
      </c>
      <c r="N917" s="8">
        <f>IF(Sales[[#This Row],[Profit]]&lt;0,Sales[[#This Row],[Profit]],0)</f>
        <v>-12</v>
      </c>
    </row>
    <row r="918" spans="1:14" x14ac:dyDescent="0.3">
      <c r="A918" t="s">
        <v>141</v>
      </c>
      <c r="B918" s="6">
        <v>22</v>
      </c>
      <c r="C918" s="6">
        <v>-12</v>
      </c>
      <c r="D918">
        <v>3</v>
      </c>
      <c r="E918" t="s">
        <v>23</v>
      </c>
      <c r="F918" t="s">
        <v>57</v>
      </c>
      <c r="G918" t="s">
        <v>10</v>
      </c>
      <c r="H918" s="3">
        <f>INDEX(Orders!$A$1:$G$501,MATCH($A918,Orders!$A$1:$A$501,0),MATCH(H$1,Orders!$A$1:$G$1,0))</f>
        <v>43326</v>
      </c>
      <c r="I918" s="3" t="str">
        <f>INDEX(Orders!$A$1:$G$501,MATCH($A918,Orders!$A$1:$A$501,0),MATCH(I$1,Orders!$A$1:$G$1,0))</f>
        <v>Priyanshu</v>
      </c>
      <c r="J918" s="3" t="str">
        <f>INDEX(Orders!$A$1:$G$501,MATCH($A918,Orders!$A$1:$A$501,0),MATCH(J$1,Orders!$A$1:$G$1,0))</f>
        <v>Madhya Pradesh</v>
      </c>
      <c r="K918" s="3" t="str">
        <f>INDEX(Orders!$A$1:$G$501,MATCH($A918,Orders!$A$1:$A$501,0),MATCH(K$1,Orders!$A$1:$G$1,0))</f>
        <v>Indore</v>
      </c>
      <c r="L918" s="1" t="str">
        <f t="shared" si="14"/>
        <v>Aug</v>
      </c>
      <c r="M918" s="8">
        <f>IF(Sales[[#This Row],[Profit]]&gt;0,Sales[[#This Row],[Profit]],0)</f>
        <v>0</v>
      </c>
      <c r="N918" s="8">
        <f>IF(Sales[[#This Row],[Profit]]&lt;0,Sales[[#This Row],[Profit]],0)</f>
        <v>-12</v>
      </c>
    </row>
    <row r="919" spans="1:14" x14ac:dyDescent="0.3">
      <c r="A919" t="s">
        <v>113</v>
      </c>
      <c r="B919" s="6">
        <v>97</v>
      </c>
      <c r="C919" s="6">
        <v>17</v>
      </c>
      <c r="D919">
        <v>2</v>
      </c>
      <c r="E919" t="s">
        <v>23</v>
      </c>
      <c r="F919" t="s">
        <v>57</v>
      </c>
      <c r="G919" t="s">
        <v>19</v>
      </c>
      <c r="H919" s="3">
        <f>INDEX(Orders!$A$1:$G$501,MATCH($A919,Orders!$A$1:$A$501,0),MATCH(H$1,Orders!$A$1:$G$1,0))</f>
        <v>43292</v>
      </c>
      <c r="I919" s="3" t="str">
        <f>INDEX(Orders!$A$1:$G$501,MATCH($A919,Orders!$A$1:$A$501,0),MATCH(I$1,Orders!$A$1:$G$1,0))</f>
        <v>Soumyabrata</v>
      </c>
      <c r="J919" s="3" t="str">
        <f>INDEX(Orders!$A$1:$G$501,MATCH($A919,Orders!$A$1:$A$501,0),MATCH(J$1,Orders!$A$1:$G$1,0))</f>
        <v>Andhra Pradesh</v>
      </c>
      <c r="K919" s="3" t="str">
        <f>INDEX(Orders!$A$1:$G$501,MATCH($A919,Orders!$A$1:$A$501,0),MATCH(K$1,Orders!$A$1:$G$1,0))</f>
        <v>Hyderabad</v>
      </c>
      <c r="L919" s="1" t="str">
        <f t="shared" si="14"/>
        <v>Jul</v>
      </c>
      <c r="M919" s="8">
        <f>IF(Sales[[#This Row],[Profit]]&gt;0,Sales[[#This Row],[Profit]],0)</f>
        <v>17</v>
      </c>
      <c r="N919" s="8">
        <f>IF(Sales[[#This Row],[Profit]]&lt;0,Sales[[#This Row],[Profit]],0)</f>
        <v>0</v>
      </c>
    </row>
    <row r="920" spans="1:14" x14ac:dyDescent="0.3">
      <c r="A920" t="s">
        <v>332</v>
      </c>
      <c r="B920" s="6">
        <v>57</v>
      </c>
      <c r="C920" s="6">
        <v>24</v>
      </c>
      <c r="D920">
        <v>5</v>
      </c>
      <c r="E920" t="s">
        <v>23</v>
      </c>
      <c r="F920" t="s">
        <v>63</v>
      </c>
      <c r="G920" t="s">
        <v>10</v>
      </c>
      <c r="H920" s="3">
        <f>INDEX(Orders!$A$1:$G$501,MATCH($A920,Orders!$A$1:$A$501,0),MATCH(H$1,Orders!$A$1:$G$1,0))</f>
        <v>43345</v>
      </c>
      <c r="I920" s="3" t="str">
        <f>INDEX(Orders!$A$1:$G$501,MATCH($A920,Orders!$A$1:$A$501,0),MATCH(I$1,Orders!$A$1:$G$1,0))</f>
        <v>Kalyani</v>
      </c>
      <c r="J920" s="3" t="str">
        <f>INDEX(Orders!$A$1:$G$501,MATCH($A920,Orders!$A$1:$A$501,0),MATCH(J$1,Orders!$A$1:$G$1,0))</f>
        <v>Tamil Nadu</v>
      </c>
      <c r="K920" s="3" t="str">
        <f>INDEX(Orders!$A$1:$G$501,MATCH($A920,Orders!$A$1:$A$501,0),MATCH(K$1,Orders!$A$1:$G$1,0))</f>
        <v>Chennai</v>
      </c>
      <c r="L920" s="1" t="str">
        <f t="shared" si="14"/>
        <v>Sep</v>
      </c>
      <c r="M920" s="8">
        <f>IF(Sales[[#This Row],[Profit]]&gt;0,Sales[[#This Row],[Profit]],0)</f>
        <v>24</v>
      </c>
      <c r="N920" s="8">
        <f>IF(Sales[[#This Row],[Profit]]&lt;0,Sales[[#This Row],[Profit]],0)</f>
        <v>0</v>
      </c>
    </row>
    <row r="921" spans="1:14" x14ac:dyDescent="0.3">
      <c r="A921" t="s">
        <v>441</v>
      </c>
      <c r="B921" s="6">
        <v>97</v>
      </c>
      <c r="C921" s="6">
        <v>14</v>
      </c>
      <c r="D921">
        <v>2</v>
      </c>
      <c r="E921" t="s">
        <v>23</v>
      </c>
      <c r="F921" t="s">
        <v>81</v>
      </c>
      <c r="G921" t="s">
        <v>19</v>
      </c>
      <c r="H921" s="3">
        <f>INDEX(Orders!$A$1:$G$501,MATCH($A921,Orders!$A$1:$A$501,0),MATCH(H$1,Orders!$A$1:$G$1,0))</f>
        <v>43186</v>
      </c>
      <c r="I921" s="3" t="str">
        <f>INDEX(Orders!$A$1:$G$501,MATCH($A921,Orders!$A$1:$A$501,0),MATCH(I$1,Orders!$A$1:$G$1,0))</f>
        <v>Ramesh</v>
      </c>
      <c r="J921" s="3" t="str">
        <f>INDEX(Orders!$A$1:$G$501,MATCH($A921,Orders!$A$1:$A$501,0),MATCH(J$1,Orders!$A$1:$G$1,0))</f>
        <v>Gujarat</v>
      </c>
      <c r="K921" s="3" t="str">
        <f>INDEX(Orders!$A$1:$G$501,MATCH($A921,Orders!$A$1:$A$501,0),MATCH(K$1,Orders!$A$1:$G$1,0))</f>
        <v>Ahmedabad</v>
      </c>
      <c r="L921" s="1" t="str">
        <f t="shared" si="14"/>
        <v>Mar</v>
      </c>
      <c r="M921" s="8">
        <f>IF(Sales[[#This Row],[Profit]]&gt;0,Sales[[#This Row],[Profit]],0)</f>
        <v>14</v>
      </c>
      <c r="N921" s="8">
        <f>IF(Sales[[#This Row],[Profit]]&lt;0,Sales[[#This Row],[Profit]],0)</f>
        <v>0</v>
      </c>
    </row>
    <row r="922" spans="1:14" x14ac:dyDescent="0.3">
      <c r="A922" t="s">
        <v>203</v>
      </c>
      <c r="B922" s="6">
        <v>97</v>
      </c>
      <c r="C922" s="6">
        <v>17</v>
      </c>
      <c r="D922">
        <v>2</v>
      </c>
      <c r="E922" t="s">
        <v>23</v>
      </c>
      <c r="F922" t="s">
        <v>57</v>
      </c>
      <c r="G922" t="s">
        <v>19</v>
      </c>
      <c r="H922" s="3">
        <f>INDEX(Orders!$A$1:$G$501,MATCH($A922,Orders!$A$1:$A$501,0),MATCH(H$1,Orders!$A$1:$G$1,0))</f>
        <v>43265</v>
      </c>
      <c r="I922" s="3" t="str">
        <f>INDEX(Orders!$A$1:$G$501,MATCH($A922,Orders!$A$1:$A$501,0),MATCH(I$1,Orders!$A$1:$G$1,0))</f>
        <v>Bhaggyasree</v>
      </c>
      <c r="J922" s="3" t="str">
        <f>INDEX(Orders!$A$1:$G$501,MATCH($A922,Orders!$A$1:$A$501,0),MATCH(J$1,Orders!$A$1:$G$1,0))</f>
        <v>Maharashtra</v>
      </c>
      <c r="K922" s="3" t="str">
        <f>INDEX(Orders!$A$1:$G$501,MATCH($A922,Orders!$A$1:$A$501,0),MATCH(K$1,Orders!$A$1:$G$1,0))</f>
        <v>Mumbai</v>
      </c>
      <c r="L922" s="1" t="str">
        <f t="shared" si="14"/>
        <v>Jun</v>
      </c>
      <c r="M922" s="8">
        <f>IF(Sales[[#This Row],[Profit]]&gt;0,Sales[[#This Row],[Profit]],0)</f>
        <v>17</v>
      </c>
      <c r="N922" s="8">
        <f>IF(Sales[[#This Row],[Profit]]&lt;0,Sales[[#This Row],[Profit]],0)</f>
        <v>0</v>
      </c>
    </row>
    <row r="923" spans="1:14" x14ac:dyDescent="0.3">
      <c r="A923" t="s">
        <v>121</v>
      </c>
      <c r="B923" s="6">
        <v>96</v>
      </c>
      <c r="C923" s="6">
        <v>22</v>
      </c>
      <c r="D923">
        <v>5</v>
      </c>
      <c r="E923" t="s">
        <v>23</v>
      </c>
      <c r="F923" t="s">
        <v>57</v>
      </c>
      <c r="G923" t="s">
        <v>19</v>
      </c>
      <c r="H923" s="3">
        <f>INDEX(Orders!$A$1:$G$501,MATCH($A923,Orders!$A$1:$A$501,0),MATCH(H$1,Orders!$A$1:$G$1,0))</f>
        <v>43303</v>
      </c>
      <c r="I923" s="3" t="str">
        <f>INDEX(Orders!$A$1:$G$501,MATCH($A923,Orders!$A$1:$A$501,0),MATCH(I$1,Orders!$A$1:$G$1,0))</f>
        <v>Rishabh</v>
      </c>
      <c r="J923" s="3" t="str">
        <f>INDEX(Orders!$A$1:$G$501,MATCH($A923,Orders!$A$1:$A$501,0),MATCH(J$1,Orders!$A$1:$G$1,0))</f>
        <v>Rajasthan</v>
      </c>
      <c r="K923" s="3" t="str">
        <f>INDEX(Orders!$A$1:$G$501,MATCH($A923,Orders!$A$1:$A$501,0),MATCH(K$1,Orders!$A$1:$G$1,0))</f>
        <v>Jaipur</v>
      </c>
      <c r="L923" s="1" t="str">
        <f t="shared" si="14"/>
        <v>Jul</v>
      </c>
      <c r="M923" s="8">
        <f>IF(Sales[[#This Row],[Profit]]&gt;0,Sales[[#This Row],[Profit]],0)</f>
        <v>22</v>
      </c>
      <c r="N923" s="8">
        <f>IF(Sales[[#This Row],[Profit]]&lt;0,Sales[[#This Row],[Profit]],0)</f>
        <v>0</v>
      </c>
    </row>
    <row r="924" spans="1:14" x14ac:dyDescent="0.3">
      <c r="A924" t="s">
        <v>146</v>
      </c>
      <c r="B924" s="6">
        <v>94</v>
      </c>
      <c r="C924" s="6">
        <v>27</v>
      </c>
      <c r="D924">
        <v>2</v>
      </c>
      <c r="E924" t="s">
        <v>23</v>
      </c>
      <c r="F924" t="s">
        <v>142</v>
      </c>
      <c r="G924" t="s">
        <v>19</v>
      </c>
      <c r="H924" s="3">
        <f>INDEX(Orders!$A$1:$G$501,MATCH($A924,Orders!$A$1:$A$501,0),MATCH(H$1,Orders!$A$1:$G$1,0))</f>
        <v>43432</v>
      </c>
      <c r="I924" s="3" t="str">
        <f>INDEX(Orders!$A$1:$G$501,MATCH($A924,Orders!$A$1:$A$501,0),MATCH(I$1,Orders!$A$1:$G$1,0))</f>
        <v>Shatayu</v>
      </c>
      <c r="J924" s="3" t="str">
        <f>INDEX(Orders!$A$1:$G$501,MATCH($A924,Orders!$A$1:$A$501,0),MATCH(J$1,Orders!$A$1:$G$1,0))</f>
        <v>Madhya Pradesh</v>
      </c>
      <c r="K924" s="3" t="str">
        <f>INDEX(Orders!$A$1:$G$501,MATCH($A924,Orders!$A$1:$A$501,0),MATCH(K$1,Orders!$A$1:$G$1,0))</f>
        <v>Indore</v>
      </c>
      <c r="L924" s="1" t="str">
        <f t="shared" si="14"/>
        <v>Nov</v>
      </c>
      <c r="M924" s="8">
        <f>IF(Sales[[#This Row],[Profit]]&gt;0,Sales[[#This Row],[Profit]],0)</f>
        <v>27</v>
      </c>
      <c r="N924" s="8">
        <f>IF(Sales[[#This Row],[Profit]]&lt;0,Sales[[#This Row],[Profit]],0)</f>
        <v>0</v>
      </c>
    </row>
    <row r="925" spans="1:14" x14ac:dyDescent="0.3">
      <c r="A925" t="s">
        <v>292</v>
      </c>
      <c r="B925" s="6">
        <v>26</v>
      </c>
      <c r="C925" s="6">
        <v>-17</v>
      </c>
      <c r="D925">
        <v>1</v>
      </c>
      <c r="E925" t="s">
        <v>23</v>
      </c>
      <c r="F925" t="s">
        <v>57</v>
      </c>
      <c r="G925" t="s">
        <v>10</v>
      </c>
      <c r="H925" s="3">
        <f>INDEX(Orders!$A$1:$G$501,MATCH($A925,Orders!$A$1:$A$501,0),MATCH(H$1,Orders!$A$1:$G$1,0))</f>
        <v>43222</v>
      </c>
      <c r="I925" s="3" t="str">
        <f>INDEX(Orders!$A$1:$G$501,MATCH($A925,Orders!$A$1:$A$501,0),MATCH(I$1,Orders!$A$1:$G$1,0))</f>
        <v>Diwakar</v>
      </c>
      <c r="J925" s="3" t="str">
        <f>INDEX(Orders!$A$1:$G$501,MATCH($A925,Orders!$A$1:$A$501,0),MATCH(J$1,Orders!$A$1:$G$1,0))</f>
        <v>Delhi</v>
      </c>
      <c r="K925" s="3" t="str">
        <f>INDEX(Orders!$A$1:$G$501,MATCH($A925,Orders!$A$1:$A$501,0),MATCH(K$1,Orders!$A$1:$G$1,0))</f>
        <v>Delhi</v>
      </c>
      <c r="L925" s="1" t="str">
        <f t="shared" si="14"/>
        <v>May</v>
      </c>
      <c r="M925" s="8">
        <f>IF(Sales[[#This Row],[Profit]]&gt;0,Sales[[#This Row],[Profit]],0)</f>
        <v>0</v>
      </c>
      <c r="N925" s="8">
        <f>IF(Sales[[#This Row],[Profit]]&lt;0,Sales[[#This Row],[Profit]],0)</f>
        <v>-17</v>
      </c>
    </row>
    <row r="926" spans="1:14" x14ac:dyDescent="0.3">
      <c r="A926" t="s">
        <v>442</v>
      </c>
      <c r="B926" s="6">
        <v>93</v>
      </c>
      <c r="C926" s="6">
        <v>44</v>
      </c>
      <c r="D926">
        <v>2</v>
      </c>
      <c r="E926" t="s">
        <v>23</v>
      </c>
      <c r="F926" t="s">
        <v>57</v>
      </c>
      <c r="G926" t="s">
        <v>19</v>
      </c>
      <c r="H926" s="3">
        <f>INDEX(Orders!$A$1:$G$501,MATCH($A926,Orders!$A$1:$A$501,0),MATCH(H$1,Orders!$A$1:$G$1,0))</f>
        <v>43436</v>
      </c>
      <c r="I926" s="3" t="str">
        <f>INDEX(Orders!$A$1:$G$501,MATCH($A926,Orders!$A$1:$A$501,0),MATCH(I$1,Orders!$A$1:$G$1,0))</f>
        <v>Bharat</v>
      </c>
      <c r="J926" s="3" t="str">
        <f>INDEX(Orders!$A$1:$G$501,MATCH($A926,Orders!$A$1:$A$501,0),MATCH(J$1,Orders!$A$1:$G$1,0))</f>
        <v>Gujarat</v>
      </c>
      <c r="K926" s="3" t="str">
        <f>INDEX(Orders!$A$1:$G$501,MATCH($A926,Orders!$A$1:$A$501,0),MATCH(K$1,Orders!$A$1:$G$1,0))</f>
        <v>Ahmedabad</v>
      </c>
      <c r="L926" s="1" t="str">
        <f t="shared" si="14"/>
        <v>Dec</v>
      </c>
      <c r="M926" s="8">
        <f>IF(Sales[[#This Row],[Profit]]&gt;0,Sales[[#This Row],[Profit]],0)</f>
        <v>44</v>
      </c>
      <c r="N926" s="8">
        <f>IF(Sales[[#This Row],[Profit]]&lt;0,Sales[[#This Row],[Profit]],0)</f>
        <v>0</v>
      </c>
    </row>
    <row r="927" spans="1:14" x14ac:dyDescent="0.3">
      <c r="A927" t="s">
        <v>54</v>
      </c>
      <c r="B927" s="6">
        <v>93</v>
      </c>
      <c r="C927" s="6">
        <v>-65</v>
      </c>
      <c r="D927">
        <v>4</v>
      </c>
      <c r="E927" t="s">
        <v>23</v>
      </c>
      <c r="F927" t="s">
        <v>57</v>
      </c>
      <c r="G927" t="s">
        <v>19</v>
      </c>
      <c r="H927" s="3">
        <f>INDEX(Orders!$A$1:$G$501,MATCH($A927,Orders!$A$1:$A$501,0),MATCH(H$1,Orders!$A$1:$G$1,0))</f>
        <v>43330</v>
      </c>
      <c r="I927" s="3" t="str">
        <f>INDEX(Orders!$A$1:$G$501,MATCH($A927,Orders!$A$1:$A$501,0),MATCH(I$1,Orders!$A$1:$G$1,0))</f>
        <v>Akshay</v>
      </c>
      <c r="J927" s="3" t="str">
        <f>INDEX(Orders!$A$1:$G$501,MATCH($A927,Orders!$A$1:$A$501,0),MATCH(J$1,Orders!$A$1:$G$1,0))</f>
        <v>Bihar</v>
      </c>
      <c r="K927" s="3" t="str">
        <f>INDEX(Orders!$A$1:$G$501,MATCH($A927,Orders!$A$1:$A$501,0),MATCH(K$1,Orders!$A$1:$G$1,0))</f>
        <v>Patna</v>
      </c>
      <c r="L927" s="1" t="str">
        <f t="shared" si="14"/>
        <v>Aug</v>
      </c>
      <c r="M927" s="8">
        <f>IF(Sales[[#This Row],[Profit]]&gt;0,Sales[[#This Row],[Profit]],0)</f>
        <v>0</v>
      </c>
      <c r="N927" s="8">
        <f>IF(Sales[[#This Row],[Profit]]&lt;0,Sales[[#This Row],[Profit]],0)</f>
        <v>-65</v>
      </c>
    </row>
    <row r="928" spans="1:14" x14ac:dyDescent="0.3">
      <c r="A928" t="s">
        <v>254</v>
      </c>
      <c r="B928" s="6">
        <v>92</v>
      </c>
      <c r="C928" s="6">
        <v>5</v>
      </c>
      <c r="D928">
        <v>6</v>
      </c>
      <c r="E928" t="s">
        <v>23</v>
      </c>
      <c r="F928" t="s">
        <v>30</v>
      </c>
      <c r="G928" t="s">
        <v>19</v>
      </c>
      <c r="H928" s="3">
        <f>INDEX(Orders!$A$1:$G$501,MATCH($A928,Orders!$A$1:$A$501,0),MATCH(H$1,Orders!$A$1:$G$1,0))</f>
        <v>43152</v>
      </c>
      <c r="I928" s="3" t="str">
        <f>INDEX(Orders!$A$1:$G$501,MATCH($A928,Orders!$A$1:$A$501,0),MATCH(I$1,Orders!$A$1:$G$1,0))</f>
        <v>Sarita</v>
      </c>
      <c r="J928" s="3" t="str">
        <f>INDEX(Orders!$A$1:$G$501,MATCH($A928,Orders!$A$1:$A$501,0),MATCH(J$1,Orders!$A$1:$G$1,0))</f>
        <v>Maharashtra</v>
      </c>
      <c r="K928" s="3" t="str">
        <f>INDEX(Orders!$A$1:$G$501,MATCH($A928,Orders!$A$1:$A$501,0),MATCH(K$1,Orders!$A$1:$G$1,0))</f>
        <v>Pune</v>
      </c>
      <c r="L928" s="1" t="str">
        <f t="shared" si="14"/>
        <v>Feb</v>
      </c>
      <c r="M928" s="8">
        <f>IF(Sales[[#This Row],[Profit]]&gt;0,Sales[[#This Row],[Profit]],0)</f>
        <v>5</v>
      </c>
      <c r="N928" s="8">
        <f>IF(Sales[[#This Row],[Profit]]&lt;0,Sales[[#This Row],[Profit]],0)</f>
        <v>0</v>
      </c>
    </row>
    <row r="929" spans="1:14" x14ac:dyDescent="0.3">
      <c r="A929" t="s">
        <v>31</v>
      </c>
      <c r="B929" s="6">
        <v>57</v>
      </c>
      <c r="C929" s="6">
        <v>27</v>
      </c>
      <c r="D929">
        <v>2</v>
      </c>
      <c r="E929" t="s">
        <v>23</v>
      </c>
      <c r="F929" t="s">
        <v>81</v>
      </c>
      <c r="G929" t="s">
        <v>10</v>
      </c>
      <c r="H929" s="3">
        <f>INDEX(Orders!$A$1:$G$501,MATCH($A929,Orders!$A$1:$A$501,0),MATCH(H$1,Orders!$A$1:$G$1,0))</f>
        <v>43262</v>
      </c>
      <c r="I929" s="3" t="str">
        <f>INDEX(Orders!$A$1:$G$501,MATCH($A929,Orders!$A$1:$A$501,0),MATCH(I$1,Orders!$A$1:$G$1,0))</f>
        <v>Kushal</v>
      </c>
      <c r="J929" s="3" t="str">
        <f>INDEX(Orders!$A$1:$G$501,MATCH($A929,Orders!$A$1:$A$501,0),MATCH(J$1,Orders!$A$1:$G$1,0))</f>
        <v>Nagaland</v>
      </c>
      <c r="K929" s="3" t="str">
        <f>INDEX(Orders!$A$1:$G$501,MATCH($A929,Orders!$A$1:$A$501,0),MATCH(K$1,Orders!$A$1:$G$1,0))</f>
        <v>Kohima</v>
      </c>
      <c r="L929" s="1" t="str">
        <f t="shared" si="14"/>
        <v>Jun</v>
      </c>
      <c r="M929" s="8">
        <f>IF(Sales[[#This Row],[Profit]]&gt;0,Sales[[#This Row],[Profit]],0)</f>
        <v>27</v>
      </c>
      <c r="N929" s="8">
        <f>IF(Sales[[#This Row],[Profit]]&lt;0,Sales[[#This Row],[Profit]],0)</f>
        <v>0</v>
      </c>
    </row>
    <row r="930" spans="1:14" x14ac:dyDescent="0.3">
      <c r="A930" t="s">
        <v>170</v>
      </c>
      <c r="B930" s="6">
        <v>57</v>
      </c>
      <c r="C930" s="6">
        <v>7</v>
      </c>
      <c r="D930">
        <v>3</v>
      </c>
      <c r="E930" t="s">
        <v>12</v>
      </c>
      <c r="F930" t="s">
        <v>131</v>
      </c>
      <c r="G930" t="s">
        <v>10</v>
      </c>
      <c r="H930" s="3">
        <f>INDEX(Orders!$A$1:$G$501,MATCH($A930,Orders!$A$1:$A$501,0),MATCH(H$1,Orders!$A$1:$G$1,0))</f>
        <v>43424</v>
      </c>
      <c r="I930" s="3" t="str">
        <f>INDEX(Orders!$A$1:$G$501,MATCH($A930,Orders!$A$1:$A$501,0),MATCH(I$1,Orders!$A$1:$G$1,0))</f>
        <v>Pranav</v>
      </c>
      <c r="J930" s="3" t="str">
        <f>INDEX(Orders!$A$1:$G$501,MATCH($A930,Orders!$A$1:$A$501,0),MATCH(J$1,Orders!$A$1:$G$1,0))</f>
        <v>Andhra Pradesh</v>
      </c>
      <c r="K930" s="3" t="str">
        <f>INDEX(Orders!$A$1:$G$501,MATCH($A930,Orders!$A$1:$A$501,0),MATCH(K$1,Orders!$A$1:$G$1,0))</f>
        <v>Hyderabad</v>
      </c>
      <c r="L930" s="1" t="str">
        <f t="shared" si="14"/>
        <v>Nov</v>
      </c>
      <c r="M930" s="8">
        <f>IF(Sales[[#This Row],[Profit]]&gt;0,Sales[[#This Row],[Profit]],0)</f>
        <v>7</v>
      </c>
      <c r="N930" s="8">
        <f>IF(Sales[[#This Row],[Profit]]&lt;0,Sales[[#This Row],[Profit]],0)</f>
        <v>0</v>
      </c>
    </row>
    <row r="931" spans="1:14" x14ac:dyDescent="0.3">
      <c r="A931" t="s">
        <v>443</v>
      </c>
      <c r="B931" s="6">
        <v>57</v>
      </c>
      <c r="C931" s="6">
        <v>21</v>
      </c>
      <c r="D931">
        <v>4</v>
      </c>
      <c r="E931" t="s">
        <v>23</v>
      </c>
      <c r="F931" t="s">
        <v>63</v>
      </c>
      <c r="G931" t="s">
        <v>10</v>
      </c>
      <c r="H931" s="3">
        <f>INDEX(Orders!$A$1:$G$501,MATCH($A931,Orders!$A$1:$A$501,0),MATCH(H$1,Orders!$A$1:$G$1,0))</f>
        <v>43180</v>
      </c>
      <c r="I931" s="3" t="str">
        <f>INDEX(Orders!$A$1:$G$501,MATCH($A931,Orders!$A$1:$A$501,0),MATCH(I$1,Orders!$A$1:$G$1,0))</f>
        <v>Bharat</v>
      </c>
      <c r="J931" s="3" t="str">
        <f>INDEX(Orders!$A$1:$G$501,MATCH($A931,Orders!$A$1:$A$501,0),MATCH(J$1,Orders!$A$1:$G$1,0))</f>
        <v>Gujarat</v>
      </c>
      <c r="K931" s="3" t="str">
        <f>INDEX(Orders!$A$1:$G$501,MATCH($A931,Orders!$A$1:$A$501,0),MATCH(K$1,Orders!$A$1:$G$1,0))</f>
        <v>Ahmedabad</v>
      </c>
      <c r="L931" s="1" t="str">
        <f t="shared" si="14"/>
        <v>Mar</v>
      </c>
      <c r="M931" s="8">
        <f>IF(Sales[[#This Row],[Profit]]&gt;0,Sales[[#This Row],[Profit]],0)</f>
        <v>21</v>
      </c>
      <c r="N931" s="8">
        <f>IF(Sales[[#This Row],[Profit]]&lt;0,Sales[[#This Row],[Profit]],0)</f>
        <v>0</v>
      </c>
    </row>
    <row r="932" spans="1:14" x14ac:dyDescent="0.3">
      <c r="A932" t="s">
        <v>271</v>
      </c>
      <c r="B932" s="6">
        <v>128</v>
      </c>
      <c r="C932" s="6">
        <v>4</v>
      </c>
      <c r="D932">
        <v>3</v>
      </c>
      <c r="E932" t="s">
        <v>23</v>
      </c>
      <c r="F932" t="s">
        <v>26</v>
      </c>
      <c r="G932" t="s">
        <v>10</v>
      </c>
      <c r="H932" s="3">
        <f>INDEX(Orders!$A$1:$G$501,MATCH($A932,Orders!$A$1:$A$501,0),MATCH(H$1,Orders!$A$1:$G$1,0))</f>
        <v>43419</v>
      </c>
      <c r="I932" s="3" t="str">
        <f>INDEX(Orders!$A$1:$G$501,MATCH($A932,Orders!$A$1:$A$501,0),MATCH(I$1,Orders!$A$1:$G$1,0))</f>
        <v>Aayush</v>
      </c>
      <c r="J932" s="3" t="str">
        <f>INDEX(Orders!$A$1:$G$501,MATCH($A932,Orders!$A$1:$A$501,0),MATCH(J$1,Orders!$A$1:$G$1,0))</f>
        <v>Uttar Pradesh</v>
      </c>
      <c r="K932" s="3" t="str">
        <f>INDEX(Orders!$A$1:$G$501,MATCH($A932,Orders!$A$1:$A$501,0),MATCH(K$1,Orders!$A$1:$G$1,0))</f>
        <v>Lucknow</v>
      </c>
      <c r="L932" s="1" t="str">
        <f t="shared" si="14"/>
        <v>Nov</v>
      </c>
      <c r="M932" s="8">
        <f>IF(Sales[[#This Row],[Profit]]&gt;0,Sales[[#This Row],[Profit]],0)</f>
        <v>4</v>
      </c>
      <c r="N932" s="8">
        <f>IF(Sales[[#This Row],[Profit]]&lt;0,Sales[[#This Row],[Profit]],0)</f>
        <v>0</v>
      </c>
    </row>
    <row r="933" spans="1:14" x14ac:dyDescent="0.3">
      <c r="A933" t="s">
        <v>64</v>
      </c>
      <c r="B933" s="6">
        <v>89</v>
      </c>
      <c r="C933" s="6">
        <v>-4</v>
      </c>
      <c r="D933">
        <v>5</v>
      </c>
      <c r="E933" t="s">
        <v>23</v>
      </c>
      <c r="F933" t="s">
        <v>26</v>
      </c>
      <c r="G933" t="s">
        <v>19</v>
      </c>
      <c r="H933" s="3">
        <f>INDEX(Orders!$A$1:$G$501,MATCH($A933,Orders!$A$1:$A$501,0),MATCH(H$1,Orders!$A$1:$G$1,0))</f>
        <v>43373</v>
      </c>
      <c r="I933" s="3" t="str">
        <f>INDEX(Orders!$A$1:$G$501,MATCH($A933,Orders!$A$1:$A$501,0),MATCH(I$1,Orders!$A$1:$G$1,0))</f>
        <v>Sauptik</v>
      </c>
      <c r="J933" s="3" t="str">
        <f>INDEX(Orders!$A$1:$G$501,MATCH($A933,Orders!$A$1:$A$501,0),MATCH(J$1,Orders!$A$1:$G$1,0))</f>
        <v>Madhya Pradesh</v>
      </c>
      <c r="K933" s="3" t="str">
        <f>INDEX(Orders!$A$1:$G$501,MATCH($A933,Orders!$A$1:$A$501,0),MATCH(K$1,Orders!$A$1:$G$1,0))</f>
        <v>Indore</v>
      </c>
      <c r="L933" s="1" t="str">
        <f t="shared" si="14"/>
        <v>Sep</v>
      </c>
      <c r="M933" s="8">
        <f>IF(Sales[[#This Row],[Profit]]&gt;0,Sales[[#This Row],[Profit]],0)</f>
        <v>0</v>
      </c>
      <c r="N933" s="8">
        <f>IF(Sales[[#This Row],[Profit]]&lt;0,Sales[[#This Row],[Profit]],0)</f>
        <v>-4</v>
      </c>
    </row>
    <row r="934" spans="1:14" x14ac:dyDescent="0.3">
      <c r="A934" t="s">
        <v>164</v>
      </c>
      <c r="B934" s="6">
        <v>221</v>
      </c>
      <c r="C934" s="6">
        <v>26</v>
      </c>
      <c r="D934">
        <v>7</v>
      </c>
      <c r="E934" t="s">
        <v>12</v>
      </c>
      <c r="F934" t="s">
        <v>131</v>
      </c>
      <c r="G934" t="s">
        <v>10</v>
      </c>
      <c r="H934" s="3">
        <f>INDEX(Orders!$A$1:$G$501,MATCH($A934,Orders!$A$1:$A$501,0),MATCH(H$1,Orders!$A$1:$G$1,0))</f>
        <v>43161</v>
      </c>
      <c r="I934" s="3" t="str">
        <f>INDEX(Orders!$A$1:$G$501,MATCH($A934,Orders!$A$1:$A$501,0),MATCH(I$1,Orders!$A$1:$G$1,0))</f>
        <v>Madhav</v>
      </c>
      <c r="J934" s="3" t="str">
        <f>INDEX(Orders!$A$1:$G$501,MATCH($A934,Orders!$A$1:$A$501,0),MATCH(J$1,Orders!$A$1:$G$1,0))</f>
        <v>Delhi</v>
      </c>
      <c r="K934" s="3" t="str">
        <f>INDEX(Orders!$A$1:$G$501,MATCH($A934,Orders!$A$1:$A$501,0),MATCH(K$1,Orders!$A$1:$G$1,0))</f>
        <v>Delhi</v>
      </c>
      <c r="L934" s="1" t="str">
        <f t="shared" si="14"/>
        <v>Mar</v>
      </c>
      <c r="M934" s="8">
        <f>IF(Sales[[#This Row],[Profit]]&gt;0,Sales[[#This Row],[Profit]],0)</f>
        <v>26</v>
      </c>
      <c r="N934" s="8">
        <f>IF(Sales[[#This Row],[Profit]]&lt;0,Sales[[#This Row],[Profit]],0)</f>
        <v>0</v>
      </c>
    </row>
    <row r="935" spans="1:14" x14ac:dyDescent="0.3">
      <c r="A935" t="s">
        <v>272</v>
      </c>
      <c r="B935" s="6">
        <v>205</v>
      </c>
      <c r="C935" s="6">
        <v>-119</v>
      </c>
      <c r="D935">
        <v>3</v>
      </c>
      <c r="E935" t="s">
        <v>23</v>
      </c>
      <c r="F935" t="s">
        <v>26</v>
      </c>
      <c r="G935" t="s">
        <v>82</v>
      </c>
      <c r="H935" s="3">
        <f>INDEX(Orders!$A$1:$G$501,MATCH($A935,Orders!$A$1:$A$501,0),MATCH(H$1,Orders!$A$1:$G$1,0))</f>
        <v>43110</v>
      </c>
      <c r="I935" s="3" t="str">
        <f>INDEX(Orders!$A$1:$G$501,MATCH($A935,Orders!$A$1:$A$501,0),MATCH(I$1,Orders!$A$1:$G$1,0))</f>
        <v>Divyansh</v>
      </c>
      <c r="J935" s="3" t="str">
        <f>INDEX(Orders!$A$1:$G$501,MATCH($A935,Orders!$A$1:$A$501,0),MATCH(J$1,Orders!$A$1:$G$1,0))</f>
        <v>Gujarat</v>
      </c>
      <c r="K935" s="3" t="str">
        <f>INDEX(Orders!$A$1:$G$501,MATCH($A935,Orders!$A$1:$A$501,0),MATCH(K$1,Orders!$A$1:$G$1,0))</f>
        <v>Ahmedabad</v>
      </c>
      <c r="L935" s="1" t="str">
        <f t="shared" si="14"/>
        <v>Jan</v>
      </c>
      <c r="M935" s="8">
        <f>IF(Sales[[#This Row],[Profit]]&gt;0,Sales[[#This Row],[Profit]],0)</f>
        <v>0</v>
      </c>
      <c r="N935" s="8">
        <f>IF(Sales[[#This Row],[Profit]]&lt;0,Sales[[#This Row],[Profit]],0)</f>
        <v>-119</v>
      </c>
    </row>
    <row r="936" spans="1:14" x14ac:dyDescent="0.3">
      <c r="A936" t="s">
        <v>340</v>
      </c>
      <c r="B936" s="6">
        <v>191</v>
      </c>
      <c r="C936" s="6">
        <v>51</v>
      </c>
      <c r="D936">
        <v>5</v>
      </c>
      <c r="E936" t="s">
        <v>23</v>
      </c>
      <c r="F936" t="s">
        <v>142</v>
      </c>
      <c r="G936" t="s">
        <v>28</v>
      </c>
      <c r="H936" s="3">
        <f>INDEX(Orders!$A$1:$G$501,MATCH($A936,Orders!$A$1:$A$501,0),MATCH(H$1,Orders!$A$1:$G$1,0))</f>
        <v>43297</v>
      </c>
      <c r="I936" s="3" t="str">
        <f>INDEX(Orders!$A$1:$G$501,MATCH($A936,Orders!$A$1:$A$501,0),MATCH(I$1,Orders!$A$1:$G$1,0))</f>
        <v>Anchal</v>
      </c>
      <c r="J936" s="3" t="str">
        <f>INDEX(Orders!$A$1:$G$501,MATCH($A936,Orders!$A$1:$A$501,0),MATCH(J$1,Orders!$A$1:$G$1,0))</f>
        <v>Haryana</v>
      </c>
      <c r="K936" s="3" t="str">
        <f>INDEX(Orders!$A$1:$G$501,MATCH($A936,Orders!$A$1:$A$501,0),MATCH(K$1,Orders!$A$1:$G$1,0))</f>
        <v>Chandigarh</v>
      </c>
      <c r="L936" s="1" t="str">
        <f t="shared" si="14"/>
        <v>Jul</v>
      </c>
      <c r="M936" s="8">
        <f>IF(Sales[[#This Row],[Profit]]&gt;0,Sales[[#This Row],[Profit]],0)</f>
        <v>51</v>
      </c>
      <c r="N936" s="8">
        <f>IF(Sales[[#This Row],[Profit]]&lt;0,Sales[[#This Row],[Profit]],0)</f>
        <v>0</v>
      </c>
    </row>
    <row r="937" spans="1:14" x14ac:dyDescent="0.3">
      <c r="A937" t="s">
        <v>211</v>
      </c>
      <c r="B937" s="6">
        <v>206</v>
      </c>
      <c r="C937" s="6">
        <v>18</v>
      </c>
      <c r="D937">
        <v>4</v>
      </c>
      <c r="E937" t="s">
        <v>23</v>
      </c>
      <c r="F937" t="s">
        <v>30</v>
      </c>
      <c r="G937" t="s">
        <v>82</v>
      </c>
      <c r="H937" s="3">
        <f>INDEX(Orders!$A$1:$G$501,MATCH($A937,Orders!$A$1:$A$501,0),MATCH(H$1,Orders!$A$1:$G$1,0))</f>
        <v>43376</v>
      </c>
      <c r="I937" s="3" t="str">
        <f>INDEX(Orders!$A$1:$G$501,MATCH($A937,Orders!$A$1:$A$501,0),MATCH(I$1,Orders!$A$1:$G$1,0))</f>
        <v>Sonal</v>
      </c>
      <c r="J937" s="3" t="str">
        <f>INDEX(Orders!$A$1:$G$501,MATCH($A937,Orders!$A$1:$A$501,0),MATCH(J$1,Orders!$A$1:$G$1,0))</f>
        <v>Bihar</v>
      </c>
      <c r="K937" s="3" t="str">
        <f>INDEX(Orders!$A$1:$G$501,MATCH($A937,Orders!$A$1:$A$501,0),MATCH(K$1,Orders!$A$1:$G$1,0))</f>
        <v>Patna</v>
      </c>
      <c r="L937" s="1" t="str">
        <f t="shared" si="14"/>
        <v>Oct</v>
      </c>
      <c r="M937" s="8">
        <f>IF(Sales[[#This Row],[Profit]]&gt;0,Sales[[#This Row],[Profit]],0)</f>
        <v>18</v>
      </c>
      <c r="N937" s="8">
        <f>IF(Sales[[#This Row],[Profit]]&lt;0,Sales[[#This Row],[Profit]],0)</f>
        <v>0</v>
      </c>
    </row>
    <row r="938" spans="1:14" x14ac:dyDescent="0.3">
      <c r="A938" t="s">
        <v>224</v>
      </c>
      <c r="B938" s="6">
        <v>56</v>
      </c>
      <c r="C938" s="6">
        <v>0</v>
      </c>
      <c r="D938">
        <v>4</v>
      </c>
      <c r="E938" t="s">
        <v>23</v>
      </c>
      <c r="F938" t="s">
        <v>30</v>
      </c>
      <c r="G938" t="s">
        <v>10</v>
      </c>
      <c r="H938" s="3">
        <f>INDEX(Orders!$A$1:$G$501,MATCH($A938,Orders!$A$1:$A$501,0),MATCH(H$1,Orders!$A$1:$G$1,0))</f>
        <v>43289</v>
      </c>
      <c r="I938" s="3" t="str">
        <f>INDEX(Orders!$A$1:$G$501,MATCH($A938,Orders!$A$1:$A$501,0),MATCH(I$1,Orders!$A$1:$G$1,0))</f>
        <v>Aman</v>
      </c>
      <c r="J938" s="3" t="str">
        <f>INDEX(Orders!$A$1:$G$501,MATCH($A938,Orders!$A$1:$A$501,0),MATCH(J$1,Orders!$A$1:$G$1,0))</f>
        <v>Nagaland</v>
      </c>
      <c r="K938" s="3" t="str">
        <f>INDEX(Orders!$A$1:$G$501,MATCH($A938,Orders!$A$1:$A$501,0),MATCH(K$1,Orders!$A$1:$G$1,0))</f>
        <v>Kohima</v>
      </c>
      <c r="L938" s="1" t="str">
        <f t="shared" si="14"/>
        <v>Jul</v>
      </c>
      <c r="M938" s="8">
        <f>IF(Sales[[#This Row],[Profit]]&gt;0,Sales[[#This Row],[Profit]],0)</f>
        <v>0</v>
      </c>
      <c r="N938" s="8">
        <f>IF(Sales[[#This Row],[Profit]]&lt;0,Sales[[#This Row],[Profit]],0)</f>
        <v>0</v>
      </c>
    </row>
    <row r="939" spans="1:14" x14ac:dyDescent="0.3">
      <c r="A939" t="s">
        <v>234</v>
      </c>
      <c r="B939" s="6">
        <v>88</v>
      </c>
      <c r="C939" s="6">
        <v>16</v>
      </c>
      <c r="D939">
        <v>4</v>
      </c>
      <c r="E939" t="s">
        <v>23</v>
      </c>
      <c r="F939" t="s">
        <v>57</v>
      </c>
      <c r="G939" t="s">
        <v>19</v>
      </c>
      <c r="H939" s="3">
        <f>INDEX(Orders!$A$1:$G$501,MATCH($A939,Orders!$A$1:$A$501,0),MATCH(H$1,Orders!$A$1:$G$1,0))</f>
        <v>43323</v>
      </c>
      <c r="I939" s="3" t="str">
        <f>INDEX(Orders!$A$1:$G$501,MATCH($A939,Orders!$A$1:$A$501,0),MATCH(I$1,Orders!$A$1:$G$1,0))</f>
        <v>Shubham</v>
      </c>
      <c r="J939" s="3" t="str">
        <f>INDEX(Orders!$A$1:$G$501,MATCH($A939,Orders!$A$1:$A$501,0),MATCH(J$1,Orders!$A$1:$G$1,0))</f>
        <v>Maharashtra</v>
      </c>
      <c r="K939" s="3" t="str">
        <f>INDEX(Orders!$A$1:$G$501,MATCH($A939,Orders!$A$1:$A$501,0),MATCH(K$1,Orders!$A$1:$G$1,0))</f>
        <v>Pune</v>
      </c>
      <c r="L939" s="1" t="str">
        <f t="shared" si="14"/>
        <v>Aug</v>
      </c>
      <c r="M939" s="8">
        <f>IF(Sales[[#This Row],[Profit]]&gt;0,Sales[[#This Row],[Profit]],0)</f>
        <v>16</v>
      </c>
      <c r="N939" s="8">
        <f>IF(Sales[[#This Row],[Profit]]&lt;0,Sales[[#This Row],[Profit]],0)</f>
        <v>0</v>
      </c>
    </row>
    <row r="940" spans="1:14" x14ac:dyDescent="0.3">
      <c r="A940" t="s">
        <v>326</v>
      </c>
      <c r="B940" s="6">
        <v>224</v>
      </c>
      <c r="C940" s="6">
        <v>58</v>
      </c>
      <c r="D940">
        <v>3</v>
      </c>
      <c r="E940" t="s">
        <v>8</v>
      </c>
      <c r="F940" t="s">
        <v>21</v>
      </c>
      <c r="G940" t="s">
        <v>28</v>
      </c>
      <c r="H940" s="3">
        <f>INDEX(Orders!$A$1:$G$501,MATCH($A940,Orders!$A$1:$A$501,0),MATCH(H$1,Orders!$A$1:$G$1,0))</f>
        <v>43442</v>
      </c>
      <c r="I940" s="3" t="str">
        <f>INDEX(Orders!$A$1:$G$501,MATCH($A940,Orders!$A$1:$A$501,0),MATCH(I$1,Orders!$A$1:$G$1,0))</f>
        <v>Nitant</v>
      </c>
      <c r="J940" s="3" t="str">
        <f>INDEX(Orders!$A$1:$G$501,MATCH($A940,Orders!$A$1:$A$501,0),MATCH(J$1,Orders!$A$1:$G$1,0))</f>
        <v>Rajasthan</v>
      </c>
      <c r="K940" s="3" t="str">
        <f>INDEX(Orders!$A$1:$G$501,MATCH($A940,Orders!$A$1:$A$501,0),MATCH(K$1,Orders!$A$1:$G$1,0))</f>
        <v>Jaipur</v>
      </c>
      <c r="L940" s="1" t="str">
        <f t="shared" si="14"/>
        <v>Dec</v>
      </c>
      <c r="M940" s="8">
        <f>IF(Sales[[#This Row],[Profit]]&gt;0,Sales[[#This Row],[Profit]],0)</f>
        <v>58</v>
      </c>
      <c r="N940" s="8">
        <f>IF(Sales[[#This Row],[Profit]]&lt;0,Sales[[#This Row],[Profit]],0)</f>
        <v>0</v>
      </c>
    </row>
    <row r="941" spans="1:14" x14ac:dyDescent="0.3">
      <c r="A941" t="s">
        <v>444</v>
      </c>
      <c r="B941" s="6">
        <v>193</v>
      </c>
      <c r="C941" s="6">
        <v>8</v>
      </c>
      <c r="D941">
        <v>4</v>
      </c>
      <c r="E941" t="s">
        <v>23</v>
      </c>
      <c r="F941" t="s">
        <v>81</v>
      </c>
      <c r="G941" t="s">
        <v>28</v>
      </c>
      <c r="H941" s="3">
        <f>INDEX(Orders!$A$1:$G$501,MATCH($A941,Orders!$A$1:$A$501,0),MATCH(H$1,Orders!$A$1:$G$1,0))</f>
        <v>43125</v>
      </c>
      <c r="I941" s="3" t="str">
        <f>INDEX(Orders!$A$1:$G$501,MATCH($A941,Orders!$A$1:$A$501,0),MATCH(I$1,Orders!$A$1:$G$1,0))</f>
        <v>Piyam</v>
      </c>
      <c r="J941" s="3" t="str">
        <f>INDEX(Orders!$A$1:$G$501,MATCH($A941,Orders!$A$1:$A$501,0),MATCH(J$1,Orders!$A$1:$G$1,0))</f>
        <v>Punjab</v>
      </c>
      <c r="K941" s="3" t="str">
        <f>INDEX(Orders!$A$1:$G$501,MATCH($A941,Orders!$A$1:$A$501,0),MATCH(K$1,Orders!$A$1:$G$1,0))</f>
        <v>Amritsar</v>
      </c>
      <c r="L941" s="1" t="str">
        <f t="shared" si="14"/>
        <v>Jan</v>
      </c>
      <c r="M941" s="8">
        <f>IF(Sales[[#This Row],[Profit]]&gt;0,Sales[[#This Row],[Profit]],0)</f>
        <v>8</v>
      </c>
      <c r="N941" s="8">
        <f>IF(Sales[[#This Row],[Profit]]&lt;0,Sales[[#This Row],[Profit]],0)</f>
        <v>0</v>
      </c>
    </row>
    <row r="942" spans="1:14" x14ac:dyDescent="0.3">
      <c r="A942" t="s">
        <v>132</v>
      </c>
      <c r="B942" s="6">
        <v>87</v>
      </c>
      <c r="C942" s="6">
        <v>36</v>
      </c>
      <c r="D942">
        <v>5</v>
      </c>
      <c r="E942" t="s">
        <v>23</v>
      </c>
      <c r="F942" t="s">
        <v>57</v>
      </c>
      <c r="G942" t="s">
        <v>19</v>
      </c>
      <c r="H942" s="3">
        <f>INDEX(Orders!$A$1:$G$501,MATCH($A942,Orders!$A$1:$A$501,0),MATCH(H$1,Orders!$A$1:$G$1,0))</f>
        <v>43114</v>
      </c>
      <c r="I942" s="3" t="str">
        <f>INDEX(Orders!$A$1:$G$501,MATCH($A942,Orders!$A$1:$A$501,0),MATCH(I$1,Orders!$A$1:$G$1,0))</f>
        <v>Krutika</v>
      </c>
      <c r="J942" s="3" t="str">
        <f>INDEX(Orders!$A$1:$G$501,MATCH($A942,Orders!$A$1:$A$501,0),MATCH(J$1,Orders!$A$1:$G$1,0))</f>
        <v>Andhra Pradesh</v>
      </c>
      <c r="K942" s="3" t="str">
        <f>INDEX(Orders!$A$1:$G$501,MATCH($A942,Orders!$A$1:$A$501,0),MATCH(K$1,Orders!$A$1:$G$1,0))</f>
        <v>Hyderabad</v>
      </c>
      <c r="L942" s="1" t="str">
        <f t="shared" si="14"/>
        <v>Jan</v>
      </c>
      <c r="M942" s="8">
        <f>IF(Sales[[#This Row],[Profit]]&gt;0,Sales[[#This Row],[Profit]],0)</f>
        <v>36</v>
      </c>
      <c r="N942" s="8">
        <f>IF(Sales[[#This Row],[Profit]]&lt;0,Sales[[#This Row],[Profit]],0)</f>
        <v>0</v>
      </c>
    </row>
    <row r="943" spans="1:14" x14ac:dyDescent="0.3">
      <c r="A943" t="s">
        <v>173</v>
      </c>
      <c r="B943" s="6">
        <v>189</v>
      </c>
      <c r="C943" s="6">
        <v>4</v>
      </c>
      <c r="D943">
        <v>1</v>
      </c>
      <c r="E943" t="s">
        <v>23</v>
      </c>
      <c r="F943" t="s">
        <v>26</v>
      </c>
      <c r="G943" t="s">
        <v>28</v>
      </c>
      <c r="H943" s="3">
        <f>INDEX(Orders!$A$1:$G$501,MATCH($A943,Orders!$A$1:$A$501,0),MATCH(H$1,Orders!$A$1:$G$1,0))</f>
        <v>43192</v>
      </c>
      <c r="I943" s="3" t="str">
        <f>INDEX(Orders!$A$1:$G$501,MATCH($A943,Orders!$A$1:$A$501,0),MATCH(I$1,Orders!$A$1:$G$1,0))</f>
        <v>Prashant</v>
      </c>
      <c r="J943" s="3" t="str">
        <f>INDEX(Orders!$A$1:$G$501,MATCH($A943,Orders!$A$1:$A$501,0),MATCH(J$1,Orders!$A$1:$G$1,0))</f>
        <v>Delhi</v>
      </c>
      <c r="K943" s="3" t="str">
        <f>INDEX(Orders!$A$1:$G$501,MATCH($A943,Orders!$A$1:$A$501,0),MATCH(K$1,Orders!$A$1:$G$1,0))</f>
        <v>Delhi</v>
      </c>
      <c r="L943" s="1" t="str">
        <f t="shared" si="14"/>
        <v>Apr</v>
      </c>
      <c r="M943" s="8">
        <f>IF(Sales[[#This Row],[Profit]]&gt;0,Sales[[#This Row],[Profit]],0)</f>
        <v>4</v>
      </c>
      <c r="N943" s="8">
        <f>IF(Sales[[#This Row],[Profit]]&lt;0,Sales[[#This Row],[Profit]],0)</f>
        <v>0</v>
      </c>
    </row>
    <row r="944" spans="1:14" x14ac:dyDescent="0.3">
      <c r="A944" t="s">
        <v>227</v>
      </c>
      <c r="B944" s="6">
        <v>55</v>
      </c>
      <c r="C944" s="6">
        <v>-33</v>
      </c>
      <c r="D944">
        <v>2</v>
      </c>
      <c r="E944" t="s">
        <v>12</v>
      </c>
      <c r="F944" t="s">
        <v>13</v>
      </c>
      <c r="G944" t="s">
        <v>10</v>
      </c>
      <c r="H944" s="3">
        <f>INDEX(Orders!$A$1:$G$501,MATCH($A944,Orders!$A$1:$A$501,0),MATCH(H$1,Orders!$A$1:$G$1,0))</f>
        <v>43441</v>
      </c>
      <c r="I944" s="3" t="str">
        <f>INDEX(Orders!$A$1:$G$501,MATCH($A944,Orders!$A$1:$A$501,0),MATCH(I$1,Orders!$A$1:$G$1,0))</f>
        <v>Manshul</v>
      </c>
      <c r="J944" s="3" t="str">
        <f>INDEX(Orders!$A$1:$G$501,MATCH($A944,Orders!$A$1:$A$501,0),MATCH(J$1,Orders!$A$1:$G$1,0))</f>
        <v>Uttar Pradesh</v>
      </c>
      <c r="K944" s="3" t="str">
        <f>INDEX(Orders!$A$1:$G$501,MATCH($A944,Orders!$A$1:$A$501,0),MATCH(K$1,Orders!$A$1:$G$1,0))</f>
        <v>Lucknow</v>
      </c>
      <c r="L944" s="1" t="str">
        <f t="shared" si="14"/>
        <v>Dec</v>
      </c>
      <c r="M944" s="8">
        <f>IF(Sales[[#This Row],[Profit]]&gt;0,Sales[[#This Row],[Profit]],0)</f>
        <v>0</v>
      </c>
      <c r="N944" s="8">
        <f>IF(Sales[[#This Row],[Profit]]&lt;0,Sales[[#This Row],[Profit]],0)</f>
        <v>-33</v>
      </c>
    </row>
    <row r="945" spans="1:14" x14ac:dyDescent="0.3">
      <c r="A945" t="s">
        <v>445</v>
      </c>
      <c r="B945" s="6">
        <v>85</v>
      </c>
      <c r="C945" s="6">
        <v>-1</v>
      </c>
      <c r="D945">
        <v>3</v>
      </c>
      <c r="E945" t="s">
        <v>23</v>
      </c>
      <c r="F945" t="s">
        <v>26</v>
      </c>
      <c r="G945" t="s">
        <v>19</v>
      </c>
      <c r="H945" s="3">
        <f>INDEX(Orders!$A$1:$G$501,MATCH($A945,Orders!$A$1:$A$501,0),MATCH(H$1,Orders!$A$1:$G$1,0))</f>
        <v>43419</v>
      </c>
      <c r="I945" s="3" t="str">
        <f>INDEX(Orders!$A$1:$G$501,MATCH($A945,Orders!$A$1:$A$501,0),MATCH(I$1,Orders!$A$1:$G$1,0))</f>
        <v>Arun</v>
      </c>
      <c r="J945" s="3" t="str">
        <f>INDEX(Orders!$A$1:$G$501,MATCH($A945,Orders!$A$1:$A$501,0),MATCH(J$1,Orders!$A$1:$G$1,0))</f>
        <v>Madhya Pradesh</v>
      </c>
      <c r="K945" s="3" t="str">
        <f>INDEX(Orders!$A$1:$G$501,MATCH($A945,Orders!$A$1:$A$501,0),MATCH(K$1,Orders!$A$1:$G$1,0))</f>
        <v>Indore</v>
      </c>
      <c r="L945" s="1" t="str">
        <f t="shared" si="14"/>
        <v>Nov</v>
      </c>
      <c r="M945" s="8">
        <f>IF(Sales[[#This Row],[Profit]]&gt;0,Sales[[#This Row],[Profit]],0)</f>
        <v>0</v>
      </c>
      <c r="N945" s="8">
        <f>IF(Sales[[#This Row],[Profit]]&lt;0,Sales[[#This Row],[Profit]],0)</f>
        <v>-1</v>
      </c>
    </row>
    <row r="946" spans="1:14" x14ac:dyDescent="0.3">
      <c r="A946" t="s">
        <v>157</v>
      </c>
      <c r="B946" s="6">
        <v>252</v>
      </c>
      <c r="C946" s="6">
        <v>56</v>
      </c>
      <c r="D946">
        <v>2</v>
      </c>
      <c r="E946" t="s">
        <v>8</v>
      </c>
      <c r="F946" t="s">
        <v>21</v>
      </c>
      <c r="G946" t="s">
        <v>28</v>
      </c>
      <c r="H946" s="3">
        <f>INDEX(Orders!$A$1:$G$501,MATCH($A946,Orders!$A$1:$A$501,0),MATCH(H$1,Orders!$A$1:$G$1,0))</f>
        <v>43118</v>
      </c>
      <c r="I946" s="3" t="str">
        <f>INDEX(Orders!$A$1:$G$501,MATCH($A946,Orders!$A$1:$A$501,0),MATCH(I$1,Orders!$A$1:$G$1,0))</f>
        <v>Muskan</v>
      </c>
      <c r="J946" s="3" t="str">
        <f>INDEX(Orders!$A$1:$G$501,MATCH($A946,Orders!$A$1:$A$501,0),MATCH(J$1,Orders!$A$1:$G$1,0))</f>
        <v>Madhya Pradesh</v>
      </c>
      <c r="K946" s="3" t="str">
        <f>INDEX(Orders!$A$1:$G$501,MATCH($A946,Orders!$A$1:$A$501,0),MATCH(K$1,Orders!$A$1:$G$1,0))</f>
        <v>Indore</v>
      </c>
      <c r="L946" s="1" t="str">
        <f t="shared" si="14"/>
        <v>Jan</v>
      </c>
      <c r="M946" s="8">
        <f>IF(Sales[[#This Row],[Profit]]&gt;0,Sales[[#This Row],[Profit]],0)</f>
        <v>56</v>
      </c>
      <c r="N946" s="8">
        <f>IF(Sales[[#This Row],[Profit]]&lt;0,Sales[[#This Row],[Profit]],0)</f>
        <v>0</v>
      </c>
    </row>
    <row r="947" spans="1:14" x14ac:dyDescent="0.3">
      <c r="A947" t="s">
        <v>171</v>
      </c>
      <c r="B947" s="6">
        <v>197</v>
      </c>
      <c r="C947" s="6">
        <v>73</v>
      </c>
      <c r="D947">
        <v>1</v>
      </c>
      <c r="E947" t="s">
        <v>12</v>
      </c>
      <c r="F947" t="s">
        <v>16</v>
      </c>
      <c r="G947" t="s">
        <v>10</v>
      </c>
      <c r="H947" s="3">
        <f>INDEX(Orders!$A$1:$G$501,MATCH($A947,Orders!$A$1:$A$501,0),MATCH(H$1,Orders!$A$1:$G$1,0))</f>
        <v>43323</v>
      </c>
      <c r="I947" s="3" t="str">
        <f>INDEX(Orders!$A$1:$G$501,MATCH($A947,Orders!$A$1:$A$501,0),MATCH(I$1,Orders!$A$1:$G$1,0))</f>
        <v>Abhijeet</v>
      </c>
      <c r="J947" s="3" t="str">
        <f>INDEX(Orders!$A$1:$G$501,MATCH($A947,Orders!$A$1:$A$501,0),MATCH(J$1,Orders!$A$1:$G$1,0))</f>
        <v>Madhya Pradesh</v>
      </c>
      <c r="K947" s="3" t="str">
        <f>INDEX(Orders!$A$1:$G$501,MATCH($A947,Orders!$A$1:$A$501,0),MATCH(K$1,Orders!$A$1:$G$1,0))</f>
        <v>Bhopal</v>
      </c>
      <c r="L947" s="1" t="str">
        <f t="shared" si="14"/>
        <v>Aug</v>
      </c>
      <c r="M947" s="8">
        <f>IF(Sales[[#This Row],[Profit]]&gt;0,Sales[[#This Row],[Profit]],0)</f>
        <v>73</v>
      </c>
      <c r="N947" s="8">
        <f>IF(Sales[[#This Row],[Profit]]&lt;0,Sales[[#This Row],[Profit]],0)</f>
        <v>0</v>
      </c>
    </row>
    <row r="948" spans="1:14" x14ac:dyDescent="0.3">
      <c r="A948" t="s">
        <v>33</v>
      </c>
      <c r="B948" s="6">
        <v>17</v>
      </c>
      <c r="C948" s="6">
        <v>-3</v>
      </c>
      <c r="D948">
        <v>2</v>
      </c>
      <c r="E948" t="s">
        <v>23</v>
      </c>
      <c r="F948" t="s">
        <v>57</v>
      </c>
      <c r="G948" t="s">
        <v>28</v>
      </c>
      <c r="H948" s="3">
        <f>INDEX(Orders!$A$1:$G$501,MATCH($A948,Orders!$A$1:$A$501,0),MATCH(H$1,Orders!$A$1:$G$1,0))</f>
        <v>43279</v>
      </c>
      <c r="I948" s="3" t="str">
        <f>INDEX(Orders!$A$1:$G$501,MATCH($A948,Orders!$A$1:$A$501,0),MATCH(I$1,Orders!$A$1:$G$1,0))</f>
        <v>Ekta</v>
      </c>
      <c r="J948" s="3" t="str">
        <f>INDEX(Orders!$A$1:$G$501,MATCH($A948,Orders!$A$1:$A$501,0),MATCH(J$1,Orders!$A$1:$G$1,0))</f>
        <v>Madhya Pradesh</v>
      </c>
      <c r="K948" s="3" t="str">
        <f>INDEX(Orders!$A$1:$G$501,MATCH($A948,Orders!$A$1:$A$501,0),MATCH(K$1,Orders!$A$1:$G$1,0))</f>
        <v>Indore</v>
      </c>
      <c r="L948" s="1" t="str">
        <f t="shared" si="14"/>
        <v>Jun</v>
      </c>
      <c r="M948" s="8">
        <f>IF(Sales[[#This Row],[Profit]]&gt;0,Sales[[#This Row],[Profit]],0)</f>
        <v>0</v>
      </c>
      <c r="N948" s="8">
        <f>IF(Sales[[#This Row],[Profit]]&lt;0,Sales[[#This Row],[Profit]],0)</f>
        <v>-3</v>
      </c>
    </row>
    <row r="949" spans="1:14" x14ac:dyDescent="0.3">
      <c r="A949" t="s">
        <v>446</v>
      </c>
      <c r="B949" s="6">
        <v>100</v>
      </c>
      <c r="C949" s="6">
        <v>28</v>
      </c>
      <c r="D949">
        <v>2</v>
      </c>
      <c r="E949" t="s">
        <v>23</v>
      </c>
      <c r="F949" t="s">
        <v>30</v>
      </c>
      <c r="G949" t="s">
        <v>28</v>
      </c>
      <c r="H949" s="3">
        <f>INDEX(Orders!$A$1:$G$501,MATCH($A949,Orders!$A$1:$A$501,0),MATCH(H$1,Orders!$A$1:$G$1,0))</f>
        <v>43223</v>
      </c>
      <c r="I949" s="3" t="str">
        <f>INDEX(Orders!$A$1:$G$501,MATCH($A949,Orders!$A$1:$A$501,0),MATCH(I$1,Orders!$A$1:$G$1,0))</f>
        <v>Lisha</v>
      </c>
      <c r="J949" s="3" t="str">
        <f>INDEX(Orders!$A$1:$G$501,MATCH($A949,Orders!$A$1:$A$501,0),MATCH(J$1,Orders!$A$1:$G$1,0))</f>
        <v>Madhya Pradesh</v>
      </c>
      <c r="K949" s="3" t="str">
        <f>INDEX(Orders!$A$1:$G$501,MATCH($A949,Orders!$A$1:$A$501,0),MATCH(K$1,Orders!$A$1:$G$1,0))</f>
        <v>Bhopal</v>
      </c>
      <c r="L949" s="1" t="str">
        <f t="shared" si="14"/>
        <v>May</v>
      </c>
      <c r="M949" s="8">
        <f>IF(Sales[[#This Row],[Profit]]&gt;0,Sales[[#This Row],[Profit]],0)</f>
        <v>28</v>
      </c>
      <c r="N949" s="8">
        <f>IF(Sales[[#This Row],[Profit]]&lt;0,Sales[[#This Row],[Profit]],0)</f>
        <v>0</v>
      </c>
    </row>
    <row r="950" spans="1:14" x14ac:dyDescent="0.3">
      <c r="A950" t="s">
        <v>67</v>
      </c>
      <c r="B950" s="6">
        <v>80</v>
      </c>
      <c r="C950" s="6">
        <v>-19</v>
      </c>
      <c r="D950">
        <v>5</v>
      </c>
      <c r="E950" t="s">
        <v>23</v>
      </c>
      <c r="F950" t="s">
        <v>57</v>
      </c>
      <c r="G950" t="s">
        <v>28</v>
      </c>
      <c r="H950" s="3">
        <f>INDEX(Orders!$A$1:$G$501,MATCH($A950,Orders!$A$1:$A$501,0),MATCH(H$1,Orders!$A$1:$G$1,0))</f>
        <v>43331</v>
      </c>
      <c r="I950" s="3" t="str">
        <f>INDEX(Orders!$A$1:$G$501,MATCH($A950,Orders!$A$1:$A$501,0),MATCH(I$1,Orders!$A$1:$G$1,0))</f>
        <v>Shourya</v>
      </c>
      <c r="J950" s="3" t="str">
        <f>INDEX(Orders!$A$1:$G$501,MATCH($A950,Orders!$A$1:$A$501,0),MATCH(J$1,Orders!$A$1:$G$1,0))</f>
        <v xml:space="preserve">Kerala </v>
      </c>
      <c r="K950" s="3" t="str">
        <f>INDEX(Orders!$A$1:$G$501,MATCH($A950,Orders!$A$1:$A$501,0),MATCH(K$1,Orders!$A$1:$G$1,0))</f>
        <v>Thiruvananthapuram</v>
      </c>
      <c r="L950" s="1" t="str">
        <f t="shared" si="14"/>
        <v>Aug</v>
      </c>
      <c r="M950" s="8">
        <f>IF(Sales[[#This Row],[Profit]]&gt;0,Sales[[#This Row],[Profit]],0)</f>
        <v>0</v>
      </c>
      <c r="N950" s="8">
        <f>IF(Sales[[#This Row],[Profit]]&lt;0,Sales[[#This Row],[Profit]],0)</f>
        <v>-19</v>
      </c>
    </row>
    <row r="951" spans="1:14" x14ac:dyDescent="0.3">
      <c r="A951" t="s">
        <v>169</v>
      </c>
      <c r="B951" s="6">
        <v>75</v>
      </c>
      <c r="C951" s="6">
        <v>29</v>
      </c>
      <c r="D951">
        <v>1</v>
      </c>
      <c r="E951" t="s">
        <v>23</v>
      </c>
      <c r="F951" t="s">
        <v>24</v>
      </c>
      <c r="G951" t="s">
        <v>28</v>
      </c>
      <c r="H951" s="3">
        <f>INDEX(Orders!$A$1:$G$501,MATCH($A951,Orders!$A$1:$A$501,0),MATCH(H$1,Orders!$A$1:$G$1,0))</f>
        <v>43177</v>
      </c>
      <c r="I951" s="3" t="str">
        <f>INDEX(Orders!$A$1:$G$501,MATCH($A951,Orders!$A$1:$A$501,0),MATCH(I$1,Orders!$A$1:$G$1,0))</f>
        <v>Shruti</v>
      </c>
      <c r="J951" s="3" t="str">
        <f>INDEX(Orders!$A$1:$G$501,MATCH($A951,Orders!$A$1:$A$501,0),MATCH(J$1,Orders!$A$1:$G$1,0))</f>
        <v>Karnataka</v>
      </c>
      <c r="K951" s="3" t="str">
        <f>INDEX(Orders!$A$1:$G$501,MATCH($A951,Orders!$A$1:$A$501,0),MATCH(K$1,Orders!$A$1:$G$1,0))</f>
        <v>Bangalore</v>
      </c>
      <c r="L951" s="1" t="str">
        <f t="shared" si="14"/>
        <v>Mar</v>
      </c>
      <c r="M951" s="8">
        <f>IF(Sales[[#This Row],[Profit]]&gt;0,Sales[[#This Row],[Profit]],0)</f>
        <v>29</v>
      </c>
      <c r="N951" s="8">
        <f>IF(Sales[[#This Row],[Profit]]&lt;0,Sales[[#This Row],[Profit]],0)</f>
        <v>0</v>
      </c>
    </row>
    <row r="952" spans="1:14" x14ac:dyDescent="0.3">
      <c r="A952" t="s">
        <v>67</v>
      </c>
      <c r="B952" s="6">
        <v>26</v>
      </c>
      <c r="C952" s="6">
        <v>4</v>
      </c>
      <c r="D952">
        <v>2</v>
      </c>
      <c r="E952" t="s">
        <v>23</v>
      </c>
      <c r="F952" t="s">
        <v>26</v>
      </c>
      <c r="G952" t="s">
        <v>28</v>
      </c>
      <c r="H952" s="3">
        <f>INDEX(Orders!$A$1:$G$501,MATCH($A952,Orders!$A$1:$A$501,0),MATCH(H$1,Orders!$A$1:$G$1,0))</f>
        <v>43331</v>
      </c>
      <c r="I952" s="3" t="str">
        <f>INDEX(Orders!$A$1:$G$501,MATCH($A952,Orders!$A$1:$A$501,0),MATCH(I$1,Orders!$A$1:$G$1,0))</f>
        <v>Shourya</v>
      </c>
      <c r="J952" s="3" t="str">
        <f>INDEX(Orders!$A$1:$G$501,MATCH($A952,Orders!$A$1:$A$501,0),MATCH(J$1,Orders!$A$1:$G$1,0))</f>
        <v xml:space="preserve">Kerala </v>
      </c>
      <c r="K952" s="3" t="str">
        <f>INDEX(Orders!$A$1:$G$501,MATCH($A952,Orders!$A$1:$A$501,0),MATCH(K$1,Orders!$A$1:$G$1,0))</f>
        <v>Thiruvananthapuram</v>
      </c>
      <c r="L952" s="1" t="str">
        <f t="shared" si="14"/>
        <v>Aug</v>
      </c>
      <c r="M952" s="8">
        <f>IF(Sales[[#This Row],[Profit]]&gt;0,Sales[[#This Row],[Profit]],0)</f>
        <v>4</v>
      </c>
      <c r="N952" s="8">
        <f>IF(Sales[[#This Row],[Profit]]&lt;0,Sales[[#This Row],[Profit]],0)</f>
        <v>0</v>
      </c>
    </row>
    <row r="953" spans="1:14" x14ac:dyDescent="0.3">
      <c r="A953" t="s">
        <v>447</v>
      </c>
      <c r="B953" s="6">
        <v>55</v>
      </c>
      <c r="C953" s="6">
        <v>12</v>
      </c>
      <c r="D953">
        <v>5</v>
      </c>
      <c r="E953" t="s">
        <v>23</v>
      </c>
      <c r="F953" t="s">
        <v>43</v>
      </c>
      <c r="G953" t="s">
        <v>10</v>
      </c>
      <c r="H953" s="3">
        <f>INDEX(Orders!$A$1:$G$501,MATCH($A953,Orders!$A$1:$A$501,0),MATCH(H$1,Orders!$A$1:$G$1,0))</f>
        <v>43193</v>
      </c>
      <c r="I953" s="3" t="str">
        <f>INDEX(Orders!$A$1:$G$501,MATCH($A953,Orders!$A$1:$A$501,0),MATCH(I$1,Orders!$A$1:$G$1,0))</f>
        <v>Ashmi</v>
      </c>
      <c r="J953" s="3" t="str">
        <f>INDEX(Orders!$A$1:$G$501,MATCH($A953,Orders!$A$1:$A$501,0),MATCH(J$1,Orders!$A$1:$G$1,0))</f>
        <v>Madhya Pradesh</v>
      </c>
      <c r="K953" s="3" t="str">
        <f>INDEX(Orders!$A$1:$G$501,MATCH($A953,Orders!$A$1:$A$501,0),MATCH(K$1,Orders!$A$1:$G$1,0))</f>
        <v>Indore</v>
      </c>
      <c r="L953" s="1" t="str">
        <f t="shared" si="14"/>
        <v>Apr</v>
      </c>
      <c r="M953" s="8">
        <f>IF(Sales[[#This Row],[Profit]]&gt;0,Sales[[#This Row],[Profit]],0)</f>
        <v>12</v>
      </c>
      <c r="N953" s="8">
        <f>IF(Sales[[#This Row],[Profit]]&lt;0,Sales[[#This Row],[Profit]],0)</f>
        <v>0</v>
      </c>
    </row>
    <row r="954" spans="1:14" x14ac:dyDescent="0.3">
      <c r="A954" t="s">
        <v>324</v>
      </c>
      <c r="B954" s="6">
        <v>157</v>
      </c>
      <c r="C954" s="6">
        <v>5</v>
      </c>
      <c r="D954">
        <v>9</v>
      </c>
      <c r="E954" t="s">
        <v>23</v>
      </c>
      <c r="F954" t="s">
        <v>26</v>
      </c>
      <c r="G954" t="s">
        <v>28</v>
      </c>
      <c r="H954" s="3">
        <f>INDEX(Orders!$A$1:$G$501,MATCH($A954,Orders!$A$1:$A$501,0),MATCH(H$1,Orders!$A$1:$G$1,0))</f>
        <v>43163</v>
      </c>
      <c r="I954" s="3" t="str">
        <f>INDEX(Orders!$A$1:$G$501,MATCH($A954,Orders!$A$1:$A$501,0),MATCH(I$1,Orders!$A$1:$G$1,0))</f>
        <v>Divsha</v>
      </c>
      <c r="J954" s="3" t="str">
        <f>INDEX(Orders!$A$1:$G$501,MATCH($A954,Orders!$A$1:$A$501,0),MATCH(J$1,Orders!$A$1:$G$1,0))</f>
        <v>Rajasthan</v>
      </c>
      <c r="K954" s="3" t="str">
        <f>INDEX(Orders!$A$1:$G$501,MATCH($A954,Orders!$A$1:$A$501,0),MATCH(K$1,Orders!$A$1:$G$1,0))</f>
        <v>Jaipur</v>
      </c>
      <c r="L954" s="1" t="str">
        <f t="shared" si="14"/>
        <v>Mar</v>
      </c>
      <c r="M954" s="8">
        <f>IF(Sales[[#This Row],[Profit]]&gt;0,Sales[[#This Row],[Profit]],0)</f>
        <v>5</v>
      </c>
      <c r="N954" s="8">
        <f>IF(Sales[[#This Row],[Profit]]&lt;0,Sales[[#This Row],[Profit]],0)</f>
        <v>0</v>
      </c>
    </row>
    <row r="955" spans="1:14" x14ac:dyDescent="0.3">
      <c r="A955" t="s">
        <v>119</v>
      </c>
      <c r="B955" s="6">
        <v>200</v>
      </c>
      <c r="C955" s="6">
        <v>-60</v>
      </c>
      <c r="D955">
        <v>4</v>
      </c>
      <c r="E955" t="s">
        <v>12</v>
      </c>
      <c r="F955" t="s">
        <v>16</v>
      </c>
      <c r="G955" t="s">
        <v>28</v>
      </c>
      <c r="H955" s="3">
        <f>INDEX(Orders!$A$1:$G$501,MATCH($A955,Orders!$A$1:$A$501,0),MATCH(H$1,Orders!$A$1:$G$1,0))</f>
        <v>43286</v>
      </c>
      <c r="I955" s="3" t="str">
        <f>INDEX(Orders!$A$1:$G$501,MATCH($A955,Orders!$A$1:$A$501,0),MATCH(I$1,Orders!$A$1:$G$1,0))</f>
        <v>Anurag</v>
      </c>
      <c r="J955" s="3" t="str">
        <f>INDEX(Orders!$A$1:$G$501,MATCH($A955,Orders!$A$1:$A$501,0),MATCH(J$1,Orders!$A$1:$G$1,0))</f>
        <v>Madhya Pradesh</v>
      </c>
      <c r="K955" s="3" t="str">
        <f>INDEX(Orders!$A$1:$G$501,MATCH($A955,Orders!$A$1:$A$501,0),MATCH(K$1,Orders!$A$1:$G$1,0))</f>
        <v>Indore</v>
      </c>
      <c r="L955" s="1" t="str">
        <f t="shared" si="14"/>
        <v>Jul</v>
      </c>
      <c r="M955" s="8">
        <f>IF(Sales[[#This Row],[Profit]]&gt;0,Sales[[#This Row],[Profit]],0)</f>
        <v>0</v>
      </c>
      <c r="N955" s="8">
        <f>IF(Sales[[#This Row],[Profit]]&lt;0,Sales[[#This Row],[Profit]],0)</f>
        <v>-60</v>
      </c>
    </row>
    <row r="956" spans="1:14" x14ac:dyDescent="0.3">
      <c r="A956" t="s">
        <v>223</v>
      </c>
      <c r="B956" s="6">
        <v>230</v>
      </c>
      <c r="C956" s="6">
        <v>5</v>
      </c>
      <c r="D956">
        <v>2</v>
      </c>
      <c r="E956" t="s">
        <v>23</v>
      </c>
      <c r="F956" t="s">
        <v>26</v>
      </c>
      <c r="G956" t="s">
        <v>28</v>
      </c>
      <c r="H956" s="3">
        <f>INDEX(Orders!$A$1:$G$501,MATCH($A956,Orders!$A$1:$A$501,0),MATCH(H$1,Orders!$A$1:$G$1,0))</f>
        <v>43130</v>
      </c>
      <c r="I956" s="3" t="str">
        <f>INDEX(Orders!$A$1:$G$501,MATCH($A956,Orders!$A$1:$A$501,0),MATCH(I$1,Orders!$A$1:$G$1,0))</f>
        <v>Atul</v>
      </c>
      <c r="J956" s="3" t="str">
        <f>INDEX(Orders!$A$1:$G$501,MATCH($A956,Orders!$A$1:$A$501,0),MATCH(J$1,Orders!$A$1:$G$1,0))</f>
        <v>Delhi</v>
      </c>
      <c r="K956" s="3" t="str">
        <f>INDEX(Orders!$A$1:$G$501,MATCH($A956,Orders!$A$1:$A$501,0),MATCH(K$1,Orders!$A$1:$G$1,0))</f>
        <v>Delhi</v>
      </c>
      <c r="L956" s="1" t="str">
        <f t="shared" si="14"/>
        <v>Jan</v>
      </c>
      <c r="M956" s="8">
        <f>IF(Sales[[#This Row],[Profit]]&gt;0,Sales[[#This Row],[Profit]],0)</f>
        <v>5</v>
      </c>
      <c r="N956" s="8">
        <f>IF(Sales[[#This Row],[Profit]]&lt;0,Sales[[#This Row],[Profit]],0)</f>
        <v>0</v>
      </c>
    </row>
    <row r="957" spans="1:14" x14ac:dyDescent="0.3">
      <c r="A957" t="s">
        <v>211</v>
      </c>
      <c r="B957" s="6">
        <v>213</v>
      </c>
      <c r="C957" s="6">
        <v>-145</v>
      </c>
      <c r="D957">
        <v>3</v>
      </c>
      <c r="E957" t="s">
        <v>12</v>
      </c>
      <c r="F957" t="s">
        <v>16</v>
      </c>
      <c r="G957" t="s">
        <v>82</v>
      </c>
      <c r="H957" s="3">
        <f>INDEX(Orders!$A$1:$G$501,MATCH($A957,Orders!$A$1:$A$501,0),MATCH(H$1,Orders!$A$1:$G$1,0))</f>
        <v>43376</v>
      </c>
      <c r="I957" s="3" t="str">
        <f>INDEX(Orders!$A$1:$G$501,MATCH($A957,Orders!$A$1:$A$501,0),MATCH(I$1,Orders!$A$1:$G$1,0))</f>
        <v>Sonal</v>
      </c>
      <c r="J957" s="3" t="str">
        <f>INDEX(Orders!$A$1:$G$501,MATCH($A957,Orders!$A$1:$A$501,0),MATCH(J$1,Orders!$A$1:$G$1,0))</f>
        <v>Bihar</v>
      </c>
      <c r="K957" s="3" t="str">
        <f>INDEX(Orders!$A$1:$G$501,MATCH($A957,Orders!$A$1:$A$501,0),MATCH(K$1,Orders!$A$1:$G$1,0))</f>
        <v>Patna</v>
      </c>
      <c r="L957" s="1" t="str">
        <f t="shared" si="14"/>
        <v>Oct</v>
      </c>
      <c r="M957" s="8">
        <f>IF(Sales[[#This Row],[Profit]]&gt;0,Sales[[#This Row],[Profit]],0)</f>
        <v>0</v>
      </c>
      <c r="N957" s="8">
        <f>IF(Sales[[#This Row],[Profit]]&lt;0,Sales[[#This Row],[Profit]],0)</f>
        <v>-145</v>
      </c>
    </row>
    <row r="958" spans="1:14" x14ac:dyDescent="0.3">
      <c r="A958" t="s">
        <v>193</v>
      </c>
      <c r="B958" s="6">
        <v>55</v>
      </c>
      <c r="C958" s="6">
        <v>4</v>
      </c>
      <c r="D958">
        <v>2</v>
      </c>
      <c r="E958" t="s">
        <v>23</v>
      </c>
      <c r="F958" t="s">
        <v>57</v>
      </c>
      <c r="G958" t="s">
        <v>10</v>
      </c>
      <c r="H958" s="3">
        <f>INDEX(Orders!$A$1:$G$501,MATCH($A958,Orders!$A$1:$A$501,0),MATCH(H$1,Orders!$A$1:$G$1,0))</f>
        <v>43252</v>
      </c>
      <c r="I958" s="3" t="str">
        <f>INDEX(Orders!$A$1:$G$501,MATCH($A958,Orders!$A$1:$A$501,0),MATCH(I$1,Orders!$A$1:$G$1,0))</f>
        <v>Vivek</v>
      </c>
      <c r="J958" s="3" t="str">
        <f>INDEX(Orders!$A$1:$G$501,MATCH($A958,Orders!$A$1:$A$501,0),MATCH(J$1,Orders!$A$1:$G$1,0))</f>
        <v>Goa</v>
      </c>
      <c r="K958" s="3" t="str">
        <f>INDEX(Orders!$A$1:$G$501,MATCH($A958,Orders!$A$1:$A$501,0),MATCH(K$1,Orders!$A$1:$G$1,0))</f>
        <v>Goa</v>
      </c>
      <c r="L958" s="1" t="str">
        <f t="shared" si="14"/>
        <v>Jun</v>
      </c>
      <c r="M958" s="8">
        <f>IF(Sales[[#This Row],[Profit]]&gt;0,Sales[[#This Row],[Profit]],0)</f>
        <v>4</v>
      </c>
      <c r="N958" s="8">
        <f>IF(Sales[[#This Row],[Profit]]&lt;0,Sales[[#This Row],[Profit]],0)</f>
        <v>0</v>
      </c>
    </row>
    <row r="959" spans="1:14" x14ac:dyDescent="0.3">
      <c r="A959" t="s">
        <v>448</v>
      </c>
      <c r="B959" s="6">
        <v>220</v>
      </c>
      <c r="C959" s="6">
        <v>-19</v>
      </c>
      <c r="D959">
        <v>2</v>
      </c>
      <c r="E959" t="s">
        <v>23</v>
      </c>
      <c r="F959" t="s">
        <v>26</v>
      </c>
      <c r="G959" t="s">
        <v>82</v>
      </c>
      <c r="H959" s="3">
        <f>INDEX(Orders!$A$1:$G$501,MATCH($A959,Orders!$A$1:$A$501,0),MATCH(H$1,Orders!$A$1:$G$1,0))</f>
        <v>43342</v>
      </c>
      <c r="I959" s="3" t="str">
        <f>INDEX(Orders!$A$1:$G$501,MATCH($A959,Orders!$A$1:$A$501,0),MATCH(I$1,Orders!$A$1:$G$1,0))</f>
        <v>Surabhi</v>
      </c>
      <c r="J959" s="3" t="str">
        <f>INDEX(Orders!$A$1:$G$501,MATCH($A959,Orders!$A$1:$A$501,0),MATCH(J$1,Orders!$A$1:$G$1,0))</f>
        <v>Rajasthan</v>
      </c>
      <c r="K959" s="3" t="str">
        <f>INDEX(Orders!$A$1:$G$501,MATCH($A959,Orders!$A$1:$A$501,0),MATCH(K$1,Orders!$A$1:$G$1,0))</f>
        <v>Jaipur</v>
      </c>
      <c r="L959" s="1" t="str">
        <f t="shared" si="14"/>
        <v>Aug</v>
      </c>
      <c r="M959" s="8">
        <f>IF(Sales[[#This Row],[Profit]]&gt;0,Sales[[#This Row],[Profit]],0)</f>
        <v>0</v>
      </c>
      <c r="N959" s="8">
        <f>IF(Sales[[#This Row],[Profit]]&lt;0,Sales[[#This Row],[Profit]],0)</f>
        <v>-19</v>
      </c>
    </row>
    <row r="960" spans="1:14" x14ac:dyDescent="0.3">
      <c r="A960" t="s">
        <v>74</v>
      </c>
      <c r="B960" s="6">
        <v>150</v>
      </c>
      <c r="C960" s="6">
        <v>32</v>
      </c>
      <c r="D960">
        <v>3</v>
      </c>
      <c r="E960" t="s">
        <v>23</v>
      </c>
      <c r="F960" t="s">
        <v>30</v>
      </c>
      <c r="G960" t="s">
        <v>10</v>
      </c>
      <c r="H960" s="3">
        <f>INDEX(Orders!$A$1:$G$501,MATCH($A960,Orders!$A$1:$A$501,0),MATCH(H$1,Orders!$A$1:$G$1,0))</f>
        <v>43191</v>
      </c>
      <c r="I960" s="3" t="str">
        <f>INDEX(Orders!$A$1:$G$501,MATCH($A960,Orders!$A$1:$A$501,0),MATCH(I$1,Orders!$A$1:$G$1,0))</f>
        <v>Sudhir</v>
      </c>
      <c r="J960" s="3" t="str">
        <f>INDEX(Orders!$A$1:$G$501,MATCH($A960,Orders!$A$1:$A$501,0),MATCH(J$1,Orders!$A$1:$G$1,0))</f>
        <v>Nagaland</v>
      </c>
      <c r="K960" s="3" t="str">
        <f>INDEX(Orders!$A$1:$G$501,MATCH($A960,Orders!$A$1:$A$501,0),MATCH(K$1,Orders!$A$1:$G$1,0))</f>
        <v>Kohima</v>
      </c>
      <c r="L960" s="1" t="str">
        <f t="shared" si="14"/>
        <v>Apr</v>
      </c>
      <c r="M960" s="8">
        <f>IF(Sales[[#This Row],[Profit]]&gt;0,Sales[[#This Row],[Profit]],0)</f>
        <v>32</v>
      </c>
      <c r="N960" s="8">
        <f>IF(Sales[[#This Row],[Profit]]&lt;0,Sales[[#This Row],[Profit]],0)</f>
        <v>0</v>
      </c>
    </row>
    <row r="961" spans="1:14" x14ac:dyDescent="0.3">
      <c r="A961" t="s">
        <v>136</v>
      </c>
      <c r="B961" s="6">
        <v>203</v>
      </c>
      <c r="C961" s="6">
        <v>84</v>
      </c>
      <c r="D961">
        <v>2</v>
      </c>
      <c r="E961" t="s">
        <v>8</v>
      </c>
      <c r="F961" t="s">
        <v>18</v>
      </c>
      <c r="G961" t="s">
        <v>28</v>
      </c>
      <c r="H961" s="3">
        <f>INDEX(Orders!$A$1:$G$501,MATCH($A961,Orders!$A$1:$A$501,0),MATCH(H$1,Orders!$A$1:$G$1,0))</f>
        <v>43122</v>
      </c>
      <c r="I961" s="3" t="str">
        <f>INDEX(Orders!$A$1:$G$501,MATCH($A961,Orders!$A$1:$A$501,0),MATCH(I$1,Orders!$A$1:$G$1,0))</f>
        <v>Rhea</v>
      </c>
      <c r="J961" s="3" t="str">
        <f>INDEX(Orders!$A$1:$G$501,MATCH($A961,Orders!$A$1:$A$501,0),MATCH(J$1,Orders!$A$1:$G$1,0))</f>
        <v>Maharashtra</v>
      </c>
      <c r="K961" s="3" t="str">
        <f>INDEX(Orders!$A$1:$G$501,MATCH($A961,Orders!$A$1:$A$501,0),MATCH(K$1,Orders!$A$1:$G$1,0))</f>
        <v>Mumbai</v>
      </c>
      <c r="L961" s="1" t="str">
        <f t="shared" si="14"/>
        <v>Jan</v>
      </c>
      <c r="M961" s="8">
        <f>IF(Sales[[#This Row],[Profit]]&gt;0,Sales[[#This Row],[Profit]],0)</f>
        <v>84</v>
      </c>
      <c r="N961" s="8">
        <f>IF(Sales[[#This Row],[Profit]]&lt;0,Sales[[#This Row],[Profit]],0)</f>
        <v>0</v>
      </c>
    </row>
    <row r="962" spans="1:14" x14ac:dyDescent="0.3">
      <c r="A962" t="s">
        <v>167</v>
      </c>
      <c r="B962" s="6">
        <v>93</v>
      </c>
      <c r="C962" s="6">
        <v>31</v>
      </c>
      <c r="D962">
        <v>3</v>
      </c>
      <c r="E962" t="s">
        <v>8</v>
      </c>
      <c r="F962" t="s">
        <v>73</v>
      </c>
      <c r="G962" t="s">
        <v>28</v>
      </c>
      <c r="H962" s="3">
        <f>INDEX(Orders!$A$1:$G$501,MATCH($A962,Orders!$A$1:$A$501,0),MATCH(H$1,Orders!$A$1:$G$1,0))</f>
        <v>43346</v>
      </c>
      <c r="I962" s="3" t="str">
        <f>INDEX(Orders!$A$1:$G$501,MATCH($A962,Orders!$A$1:$A$501,0),MATCH(I$1,Orders!$A$1:$G$1,0))</f>
        <v>Kirti</v>
      </c>
      <c r="J962" s="3" t="str">
        <f>INDEX(Orders!$A$1:$G$501,MATCH($A962,Orders!$A$1:$A$501,0),MATCH(J$1,Orders!$A$1:$G$1,0))</f>
        <v>Jammu and Kashmir</v>
      </c>
      <c r="K962" s="3" t="str">
        <f>INDEX(Orders!$A$1:$G$501,MATCH($A962,Orders!$A$1:$A$501,0),MATCH(K$1,Orders!$A$1:$G$1,0))</f>
        <v>Kashmir</v>
      </c>
      <c r="L962" s="1" t="str">
        <f t="shared" ref="L962:L1025" si="15">TEXT($H962,"mmm")</f>
        <v>Sep</v>
      </c>
      <c r="M962" s="8">
        <f>IF(Sales[[#This Row],[Profit]]&gt;0,Sales[[#This Row],[Profit]],0)</f>
        <v>31</v>
      </c>
      <c r="N962" s="8">
        <f>IF(Sales[[#This Row],[Profit]]&lt;0,Sales[[#This Row],[Profit]],0)</f>
        <v>0</v>
      </c>
    </row>
    <row r="963" spans="1:14" x14ac:dyDescent="0.3">
      <c r="A963" t="s">
        <v>449</v>
      </c>
      <c r="B963" s="6">
        <v>290</v>
      </c>
      <c r="C963" s="6">
        <v>35</v>
      </c>
      <c r="D963">
        <v>6</v>
      </c>
      <c r="E963" t="s">
        <v>23</v>
      </c>
      <c r="F963" t="s">
        <v>30</v>
      </c>
      <c r="G963" t="s">
        <v>10</v>
      </c>
      <c r="H963" s="3">
        <f>INDEX(Orders!$A$1:$G$501,MATCH($A963,Orders!$A$1:$A$501,0),MATCH(H$1,Orders!$A$1:$G$1,0))</f>
        <v>43113</v>
      </c>
      <c r="I963" s="3" t="str">
        <f>INDEX(Orders!$A$1:$G$501,MATCH($A963,Orders!$A$1:$A$501,0),MATCH(I$1,Orders!$A$1:$G$1,0))</f>
        <v>Chetan</v>
      </c>
      <c r="J963" s="3" t="str">
        <f>INDEX(Orders!$A$1:$G$501,MATCH($A963,Orders!$A$1:$A$501,0),MATCH(J$1,Orders!$A$1:$G$1,0))</f>
        <v>Gujarat</v>
      </c>
      <c r="K963" s="3" t="str">
        <f>INDEX(Orders!$A$1:$G$501,MATCH($A963,Orders!$A$1:$A$501,0),MATCH(K$1,Orders!$A$1:$G$1,0))</f>
        <v>Ahmedabad</v>
      </c>
      <c r="L963" s="1" t="str">
        <f t="shared" si="15"/>
        <v>Jan</v>
      </c>
      <c r="M963" s="8">
        <f>IF(Sales[[#This Row],[Profit]]&gt;0,Sales[[#This Row],[Profit]],0)</f>
        <v>35</v>
      </c>
      <c r="N963" s="8">
        <f>IF(Sales[[#This Row],[Profit]]&lt;0,Sales[[#This Row],[Profit]],0)</f>
        <v>0</v>
      </c>
    </row>
    <row r="964" spans="1:14" x14ac:dyDescent="0.3">
      <c r="A964" t="s">
        <v>269</v>
      </c>
      <c r="B964" s="6">
        <v>48</v>
      </c>
      <c r="C964" s="6">
        <v>6</v>
      </c>
      <c r="D964">
        <v>1</v>
      </c>
      <c r="E964" t="s">
        <v>23</v>
      </c>
      <c r="F964" t="s">
        <v>26</v>
      </c>
      <c r="G964" t="s">
        <v>10</v>
      </c>
      <c r="H964" s="3">
        <f>INDEX(Orders!$A$1:$G$501,MATCH($A964,Orders!$A$1:$A$501,0),MATCH(H$1,Orders!$A$1:$G$1,0))</f>
        <v>43384</v>
      </c>
      <c r="I964" s="3" t="str">
        <f>INDEX(Orders!$A$1:$G$501,MATCH($A964,Orders!$A$1:$A$501,0),MATCH(I$1,Orders!$A$1:$G$1,0))</f>
        <v>Abhijeet</v>
      </c>
      <c r="J964" s="3" t="str">
        <f>INDEX(Orders!$A$1:$G$501,MATCH($A964,Orders!$A$1:$A$501,0),MATCH(J$1,Orders!$A$1:$G$1,0))</f>
        <v>Maharashtra</v>
      </c>
      <c r="K964" s="3" t="str">
        <f>INDEX(Orders!$A$1:$G$501,MATCH($A964,Orders!$A$1:$A$501,0),MATCH(K$1,Orders!$A$1:$G$1,0))</f>
        <v>Mumbai</v>
      </c>
      <c r="L964" s="1" t="str">
        <f t="shared" si="15"/>
        <v>Oct</v>
      </c>
      <c r="M964" s="8">
        <f>IF(Sales[[#This Row],[Profit]]&gt;0,Sales[[#This Row],[Profit]],0)</f>
        <v>6</v>
      </c>
      <c r="N964" s="8">
        <f>IF(Sales[[#This Row],[Profit]]&lt;0,Sales[[#This Row],[Profit]],0)</f>
        <v>0</v>
      </c>
    </row>
    <row r="965" spans="1:14" x14ac:dyDescent="0.3">
      <c r="A965" t="s">
        <v>254</v>
      </c>
      <c r="B965" s="6">
        <v>221</v>
      </c>
      <c r="C965" s="6">
        <v>35</v>
      </c>
      <c r="D965">
        <v>4</v>
      </c>
      <c r="E965" t="s">
        <v>8</v>
      </c>
      <c r="F965" t="s">
        <v>73</v>
      </c>
      <c r="G965" t="s">
        <v>82</v>
      </c>
      <c r="H965" s="3">
        <f>INDEX(Orders!$A$1:$G$501,MATCH($A965,Orders!$A$1:$A$501,0),MATCH(H$1,Orders!$A$1:$G$1,0))</f>
        <v>43152</v>
      </c>
      <c r="I965" s="3" t="str">
        <f>INDEX(Orders!$A$1:$G$501,MATCH($A965,Orders!$A$1:$A$501,0),MATCH(I$1,Orders!$A$1:$G$1,0))</f>
        <v>Sarita</v>
      </c>
      <c r="J965" s="3" t="str">
        <f>INDEX(Orders!$A$1:$G$501,MATCH($A965,Orders!$A$1:$A$501,0),MATCH(J$1,Orders!$A$1:$G$1,0))</f>
        <v>Maharashtra</v>
      </c>
      <c r="K965" s="3" t="str">
        <f>INDEX(Orders!$A$1:$G$501,MATCH($A965,Orders!$A$1:$A$501,0),MATCH(K$1,Orders!$A$1:$G$1,0))</f>
        <v>Pune</v>
      </c>
      <c r="L965" s="1" t="str">
        <f t="shared" si="15"/>
        <v>Feb</v>
      </c>
      <c r="M965" s="8">
        <f>IF(Sales[[#This Row],[Profit]]&gt;0,Sales[[#This Row],[Profit]],0)</f>
        <v>35</v>
      </c>
      <c r="N965" s="8">
        <f>IF(Sales[[#This Row],[Profit]]&lt;0,Sales[[#This Row],[Profit]],0)</f>
        <v>0</v>
      </c>
    </row>
    <row r="966" spans="1:14" x14ac:dyDescent="0.3">
      <c r="A966" t="s">
        <v>450</v>
      </c>
      <c r="B966" s="6">
        <v>55</v>
      </c>
      <c r="C966" s="6">
        <v>18</v>
      </c>
      <c r="D966">
        <v>2</v>
      </c>
      <c r="E966" t="s">
        <v>23</v>
      </c>
      <c r="F966" t="s">
        <v>32</v>
      </c>
      <c r="G966" t="s">
        <v>10</v>
      </c>
      <c r="H966" s="3">
        <f>INDEX(Orders!$A$1:$G$501,MATCH($A966,Orders!$A$1:$A$501,0),MATCH(H$1,Orders!$A$1:$G$1,0))</f>
        <v>43176</v>
      </c>
      <c r="I966" s="3" t="str">
        <f>INDEX(Orders!$A$1:$G$501,MATCH($A966,Orders!$A$1:$A$501,0),MATCH(I$1,Orders!$A$1:$G$1,0))</f>
        <v>Sanskriti</v>
      </c>
      <c r="J966" s="3" t="str">
        <f>INDEX(Orders!$A$1:$G$501,MATCH($A966,Orders!$A$1:$A$501,0),MATCH(J$1,Orders!$A$1:$G$1,0))</f>
        <v>West Bengal</v>
      </c>
      <c r="K966" s="3" t="str">
        <f>INDEX(Orders!$A$1:$G$501,MATCH($A966,Orders!$A$1:$A$501,0),MATCH(K$1,Orders!$A$1:$G$1,0))</f>
        <v>Kolkata</v>
      </c>
      <c r="L966" s="1" t="str">
        <f t="shared" si="15"/>
        <v>Mar</v>
      </c>
      <c r="M966" s="8">
        <f>IF(Sales[[#This Row],[Profit]]&gt;0,Sales[[#This Row],[Profit]],0)</f>
        <v>18</v>
      </c>
      <c r="N966" s="8">
        <f>IF(Sales[[#This Row],[Profit]]&lt;0,Sales[[#This Row],[Profit]],0)</f>
        <v>0</v>
      </c>
    </row>
    <row r="967" spans="1:14" x14ac:dyDescent="0.3">
      <c r="A967" t="s">
        <v>117</v>
      </c>
      <c r="B967" s="6">
        <v>227</v>
      </c>
      <c r="C967" s="6">
        <v>102</v>
      </c>
      <c r="D967">
        <v>8</v>
      </c>
      <c r="E967" t="s">
        <v>8</v>
      </c>
      <c r="F967" t="s">
        <v>73</v>
      </c>
      <c r="G967" t="s">
        <v>82</v>
      </c>
      <c r="H967" s="3">
        <f>INDEX(Orders!$A$1:$G$501,MATCH($A967,Orders!$A$1:$A$501,0),MATCH(H$1,Orders!$A$1:$G$1,0))</f>
        <v>43317</v>
      </c>
      <c r="I967" s="3" t="str">
        <f>INDEX(Orders!$A$1:$G$501,MATCH($A967,Orders!$A$1:$A$501,0),MATCH(I$1,Orders!$A$1:$G$1,0))</f>
        <v>Farah</v>
      </c>
      <c r="J967" s="3" t="str">
        <f>INDEX(Orders!$A$1:$G$501,MATCH($A967,Orders!$A$1:$A$501,0),MATCH(J$1,Orders!$A$1:$G$1,0))</f>
        <v>Nagaland</v>
      </c>
      <c r="K967" s="3" t="str">
        <f>INDEX(Orders!$A$1:$G$501,MATCH($A967,Orders!$A$1:$A$501,0),MATCH(K$1,Orders!$A$1:$G$1,0))</f>
        <v>Kohima</v>
      </c>
      <c r="L967" s="1" t="str">
        <f t="shared" si="15"/>
        <v>Aug</v>
      </c>
      <c r="M967" s="8">
        <f>IF(Sales[[#This Row],[Profit]]&gt;0,Sales[[#This Row],[Profit]],0)</f>
        <v>102</v>
      </c>
      <c r="N967" s="8">
        <f>IF(Sales[[#This Row],[Profit]]&lt;0,Sales[[#This Row],[Profit]],0)</f>
        <v>0</v>
      </c>
    </row>
    <row r="968" spans="1:14" x14ac:dyDescent="0.3">
      <c r="A968" t="s">
        <v>451</v>
      </c>
      <c r="B968" s="6">
        <v>55</v>
      </c>
      <c r="C968" s="6">
        <v>-39</v>
      </c>
      <c r="D968">
        <v>4</v>
      </c>
      <c r="E968" t="s">
        <v>23</v>
      </c>
      <c r="F968" t="s">
        <v>57</v>
      </c>
      <c r="G968" t="s">
        <v>10</v>
      </c>
      <c r="H968" s="3">
        <f>INDEX(Orders!$A$1:$G$501,MATCH($A968,Orders!$A$1:$A$501,0),MATCH(H$1,Orders!$A$1:$G$1,0))</f>
        <v>43213</v>
      </c>
      <c r="I968" s="3" t="str">
        <f>INDEX(Orders!$A$1:$G$501,MATCH($A968,Orders!$A$1:$A$501,0),MATCH(I$1,Orders!$A$1:$G$1,0))</f>
        <v>Hitika</v>
      </c>
      <c r="J968" s="3" t="str">
        <f>INDEX(Orders!$A$1:$G$501,MATCH($A968,Orders!$A$1:$A$501,0),MATCH(J$1,Orders!$A$1:$G$1,0))</f>
        <v>Madhya Pradesh</v>
      </c>
      <c r="K968" s="3" t="str">
        <f>INDEX(Orders!$A$1:$G$501,MATCH($A968,Orders!$A$1:$A$501,0),MATCH(K$1,Orders!$A$1:$G$1,0))</f>
        <v>Indore</v>
      </c>
      <c r="L968" s="1" t="str">
        <f t="shared" si="15"/>
        <v>Apr</v>
      </c>
      <c r="M968" s="8">
        <f>IF(Sales[[#This Row],[Profit]]&gt;0,Sales[[#This Row],[Profit]],0)</f>
        <v>0</v>
      </c>
      <c r="N968" s="8">
        <f>IF(Sales[[#This Row],[Profit]]&lt;0,Sales[[#This Row],[Profit]],0)</f>
        <v>-39</v>
      </c>
    </row>
    <row r="969" spans="1:14" x14ac:dyDescent="0.3">
      <c r="A969" t="s">
        <v>449</v>
      </c>
      <c r="B969" s="6">
        <v>207</v>
      </c>
      <c r="C969" s="6">
        <v>33</v>
      </c>
      <c r="D969">
        <v>2</v>
      </c>
      <c r="E969" t="s">
        <v>8</v>
      </c>
      <c r="F969" t="s">
        <v>73</v>
      </c>
      <c r="G969" t="s">
        <v>28</v>
      </c>
      <c r="H969" s="3">
        <f>INDEX(Orders!$A$1:$G$501,MATCH($A969,Orders!$A$1:$A$501,0),MATCH(H$1,Orders!$A$1:$G$1,0))</f>
        <v>43113</v>
      </c>
      <c r="I969" s="3" t="str">
        <f>INDEX(Orders!$A$1:$G$501,MATCH($A969,Orders!$A$1:$A$501,0),MATCH(I$1,Orders!$A$1:$G$1,0))</f>
        <v>Chetan</v>
      </c>
      <c r="J969" s="3" t="str">
        <f>INDEX(Orders!$A$1:$G$501,MATCH($A969,Orders!$A$1:$A$501,0),MATCH(J$1,Orders!$A$1:$G$1,0))</f>
        <v>Gujarat</v>
      </c>
      <c r="K969" s="3" t="str">
        <f>INDEX(Orders!$A$1:$G$501,MATCH($A969,Orders!$A$1:$A$501,0),MATCH(K$1,Orders!$A$1:$G$1,0))</f>
        <v>Ahmedabad</v>
      </c>
      <c r="L969" s="1" t="str">
        <f t="shared" si="15"/>
        <v>Jan</v>
      </c>
      <c r="M969" s="8">
        <f>IF(Sales[[#This Row],[Profit]]&gt;0,Sales[[#This Row],[Profit]],0)</f>
        <v>33</v>
      </c>
      <c r="N969" s="8">
        <f>IF(Sales[[#This Row],[Profit]]&lt;0,Sales[[#This Row],[Profit]],0)</f>
        <v>0</v>
      </c>
    </row>
    <row r="970" spans="1:14" x14ac:dyDescent="0.3">
      <c r="A970" t="s">
        <v>80</v>
      </c>
      <c r="B970" s="6">
        <v>64</v>
      </c>
      <c r="C970" s="6">
        <v>6</v>
      </c>
      <c r="D970">
        <v>4</v>
      </c>
      <c r="E970" t="s">
        <v>23</v>
      </c>
      <c r="F970" t="s">
        <v>26</v>
      </c>
      <c r="G970" t="s">
        <v>10</v>
      </c>
      <c r="H970" s="3">
        <f>INDEX(Orders!$A$1:$G$501,MATCH($A970,Orders!$A$1:$A$501,0),MATCH(H$1,Orders!$A$1:$G$1,0))</f>
        <v>43110</v>
      </c>
      <c r="I970" s="3" t="str">
        <f>INDEX(Orders!$A$1:$G$501,MATCH($A970,Orders!$A$1:$A$501,0),MATCH(I$1,Orders!$A$1:$G$1,0))</f>
        <v>Aryan</v>
      </c>
      <c r="J970" s="3" t="str">
        <f>INDEX(Orders!$A$1:$G$501,MATCH($A970,Orders!$A$1:$A$501,0),MATCH(J$1,Orders!$A$1:$G$1,0))</f>
        <v>Madhya Pradesh</v>
      </c>
      <c r="K970" s="3" t="str">
        <f>INDEX(Orders!$A$1:$G$501,MATCH($A970,Orders!$A$1:$A$501,0),MATCH(K$1,Orders!$A$1:$G$1,0))</f>
        <v>Bhopal</v>
      </c>
      <c r="L970" s="1" t="str">
        <f t="shared" si="15"/>
        <v>Jan</v>
      </c>
      <c r="M970" s="8">
        <f>IF(Sales[[#This Row],[Profit]]&gt;0,Sales[[#This Row],[Profit]],0)</f>
        <v>6</v>
      </c>
      <c r="N970" s="8">
        <f>IF(Sales[[#This Row],[Profit]]&lt;0,Sales[[#This Row],[Profit]],0)</f>
        <v>0</v>
      </c>
    </row>
    <row r="971" spans="1:14" x14ac:dyDescent="0.3">
      <c r="A971" t="s">
        <v>235</v>
      </c>
      <c r="B971" s="6">
        <v>89</v>
      </c>
      <c r="C971" s="6">
        <v>6</v>
      </c>
      <c r="D971">
        <v>5</v>
      </c>
      <c r="E971" t="s">
        <v>23</v>
      </c>
      <c r="F971" t="s">
        <v>26</v>
      </c>
      <c r="G971" t="s">
        <v>10</v>
      </c>
      <c r="H971" s="3">
        <f>INDEX(Orders!$A$1:$G$501,MATCH($A971,Orders!$A$1:$A$501,0),MATCH(H$1,Orders!$A$1:$G$1,0))</f>
        <v>43120</v>
      </c>
      <c r="I971" s="3" t="str">
        <f>INDEX(Orders!$A$1:$G$501,MATCH($A971,Orders!$A$1:$A$501,0),MATCH(I$1,Orders!$A$1:$G$1,0))</f>
        <v>Oshin</v>
      </c>
      <c r="J971" s="3" t="str">
        <f>INDEX(Orders!$A$1:$G$501,MATCH($A971,Orders!$A$1:$A$501,0),MATCH(J$1,Orders!$A$1:$G$1,0))</f>
        <v>Maharashtra</v>
      </c>
      <c r="K971" s="3" t="str">
        <f>INDEX(Orders!$A$1:$G$501,MATCH($A971,Orders!$A$1:$A$501,0),MATCH(K$1,Orders!$A$1:$G$1,0))</f>
        <v>Pune</v>
      </c>
      <c r="L971" s="1" t="str">
        <f t="shared" si="15"/>
        <v>Jan</v>
      </c>
      <c r="M971" s="8">
        <f>IF(Sales[[#This Row],[Profit]]&gt;0,Sales[[#This Row],[Profit]],0)</f>
        <v>6</v>
      </c>
      <c r="N971" s="8">
        <f>IF(Sales[[#This Row],[Profit]]&lt;0,Sales[[#This Row],[Profit]],0)</f>
        <v>0</v>
      </c>
    </row>
    <row r="972" spans="1:14" x14ac:dyDescent="0.3">
      <c r="A972" t="s">
        <v>46</v>
      </c>
      <c r="B972" s="6">
        <v>54</v>
      </c>
      <c r="C972" s="6">
        <v>27</v>
      </c>
      <c r="D972">
        <v>2</v>
      </c>
      <c r="E972" t="s">
        <v>23</v>
      </c>
      <c r="F972" t="s">
        <v>57</v>
      </c>
      <c r="G972" t="s">
        <v>10</v>
      </c>
      <c r="H972" s="3">
        <f>INDEX(Orders!$A$1:$G$501,MATCH($A972,Orders!$A$1:$A$501,0),MATCH(H$1,Orders!$A$1:$G$1,0))</f>
        <v>43113</v>
      </c>
      <c r="I972" s="3" t="str">
        <f>INDEX(Orders!$A$1:$G$501,MATCH($A972,Orders!$A$1:$A$501,0),MATCH(I$1,Orders!$A$1:$G$1,0))</f>
        <v>Shruti</v>
      </c>
      <c r="J972" s="3" t="str">
        <f>INDEX(Orders!$A$1:$G$501,MATCH($A972,Orders!$A$1:$A$501,0),MATCH(J$1,Orders!$A$1:$G$1,0))</f>
        <v>Madhya Pradesh</v>
      </c>
      <c r="K972" s="3" t="str">
        <f>INDEX(Orders!$A$1:$G$501,MATCH($A972,Orders!$A$1:$A$501,0),MATCH(K$1,Orders!$A$1:$G$1,0))</f>
        <v>Indore</v>
      </c>
      <c r="L972" s="1" t="str">
        <f t="shared" si="15"/>
        <v>Jan</v>
      </c>
      <c r="M972" s="8">
        <f>IF(Sales[[#This Row],[Profit]]&gt;0,Sales[[#This Row],[Profit]],0)</f>
        <v>27</v>
      </c>
      <c r="N972" s="8">
        <f>IF(Sales[[#This Row],[Profit]]&lt;0,Sales[[#This Row],[Profit]],0)</f>
        <v>0</v>
      </c>
    </row>
    <row r="973" spans="1:14" x14ac:dyDescent="0.3">
      <c r="A973" t="s">
        <v>140</v>
      </c>
      <c r="B973" s="6">
        <v>84</v>
      </c>
      <c r="C973" s="6">
        <v>41</v>
      </c>
      <c r="D973">
        <v>3</v>
      </c>
      <c r="E973" t="s">
        <v>23</v>
      </c>
      <c r="F973" t="s">
        <v>81</v>
      </c>
      <c r="G973" t="s">
        <v>19</v>
      </c>
      <c r="H973" s="3">
        <f>INDEX(Orders!$A$1:$G$501,MATCH($A973,Orders!$A$1:$A$501,0),MATCH(H$1,Orders!$A$1:$G$1,0))</f>
        <v>43428</v>
      </c>
      <c r="I973" s="3" t="str">
        <f>INDEX(Orders!$A$1:$G$501,MATCH($A973,Orders!$A$1:$A$501,0),MATCH(I$1,Orders!$A$1:$G$1,0))</f>
        <v>Mrinal</v>
      </c>
      <c r="J973" s="3" t="str">
        <f>INDEX(Orders!$A$1:$G$501,MATCH($A973,Orders!$A$1:$A$501,0),MATCH(J$1,Orders!$A$1:$G$1,0))</f>
        <v>Maharashtra</v>
      </c>
      <c r="K973" s="3" t="str">
        <f>INDEX(Orders!$A$1:$G$501,MATCH($A973,Orders!$A$1:$A$501,0),MATCH(K$1,Orders!$A$1:$G$1,0))</f>
        <v>Mumbai</v>
      </c>
      <c r="L973" s="1" t="str">
        <f t="shared" si="15"/>
        <v>Nov</v>
      </c>
      <c r="M973" s="8">
        <f>IF(Sales[[#This Row],[Profit]]&gt;0,Sales[[#This Row],[Profit]],0)</f>
        <v>41</v>
      </c>
      <c r="N973" s="8">
        <f>IF(Sales[[#This Row],[Profit]]&lt;0,Sales[[#This Row],[Profit]],0)</f>
        <v>0</v>
      </c>
    </row>
    <row r="974" spans="1:14" x14ac:dyDescent="0.3">
      <c r="A974" t="s">
        <v>289</v>
      </c>
      <c r="B974" s="6">
        <v>209</v>
      </c>
      <c r="C974" s="6">
        <v>-21</v>
      </c>
      <c r="D974">
        <v>2</v>
      </c>
      <c r="E974" t="s">
        <v>8</v>
      </c>
      <c r="F974" t="s">
        <v>9</v>
      </c>
      <c r="G974" t="s">
        <v>28</v>
      </c>
      <c r="H974" s="3">
        <f>INDEX(Orders!$A$1:$G$501,MATCH($A974,Orders!$A$1:$A$501,0),MATCH(H$1,Orders!$A$1:$G$1,0))</f>
        <v>43260</v>
      </c>
      <c r="I974" s="3" t="str">
        <f>INDEX(Orders!$A$1:$G$501,MATCH($A974,Orders!$A$1:$A$501,0),MATCH(I$1,Orders!$A$1:$G$1,0))</f>
        <v>Shreya</v>
      </c>
      <c r="J974" s="3" t="str">
        <f>INDEX(Orders!$A$1:$G$501,MATCH($A974,Orders!$A$1:$A$501,0),MATCH(J$1,Orders!$A$1:$G$1,0))</f>
        <v xml:space="preserve">Kerala </v>
      </c>
      <c r="K974" s="3" t="str">
        <f>INDEX(Orders!$A$1:$G$501,MATCH($A974,Orders!$A$1:$A$501,0),MATCH(K$1,Orders!$A$1:$G$1,0))</f>
        <v>Thiruvananthapuram</v>
      </c>
      <c r="L974" s="1" t="str">
        <f t="shared" si="15"/>
        <v>Jun</v>
      </c>
      <c r="M974" s="8">
        <f>IF(Sales[[#This Row],[Profit]]&gt;0,Sales[[#This Row],[Profit]],0)</f>
        <v>0</v>
      </c>
      <c r="N974" s="8">
        <f>IF(Sales[[#This Row],[Profit]]&lt;0,Sales[[#This Row],[Profit]],0)</f>
        <v>-21</v>
      </c>
    </row>
    <row r="975" spans="1:14" x14ac:dyDescent="0.3">
      <c r="A975" t="s">
        <v>200</v>
      </c>
      <c r="B975" s="6">
        <v>79</v>
      </c>
      <c r="C975" s="6">
        <v>33</v>
      </c>
      <c r="D975">
        <v>4</v>
      </c>
      <c r="E975" t="s">
        <v>23</v>
      </c>
      <c r="F975" t="s">
        <v>57</v>
      </c>
      <c r="G975" t="s">
        <v>28</v>
      </c>
      <c r="H975" s="3">
        <f>INDEX(Orders!$A$1:$G$501,MATCH($A975,Orders!$A$1:$A$501,0),MATCH(H$1,Orders!$A$1:$G$1,0))</f>
        <v>43181</v>
      </c>
      <c r="I975" s="3" t="str">
        <f>INDEX(Orders!$A$1:$G$501,MATCH($A975,Orders!$A$1:$A$501,0),MATCH(I$1,Orders!$A$1:$G$1,0))</f>
        <v>Aarushi</v>
      </c>
      <c r="J975" s="3" t="str">
        <f>INDEX(Orders!$A$1:$G$501,MATCH($A975,Orders!$A$1:$A$501,0),MATCH(J$1,Orders!$A$1:$G$1,0))</f>
        <v>Tamil Nadu</v>
      </c>
      <c r="K975" s="3" t="str">
        <f>INDEX(Orders!$A$1:$G$501,MATCH($A975,Orders!$A$1:$A$501,0),MATCH(K$1,Orders!$A$1:$G$1,0))</f>
        <v>Chennai</v>
      </c>
      <c r="L975" s="1" t="str">
        <f t="shared" si="15"/>
        <v>Mar</v>
      </c>
      <c r="M975" s="8">
        <f>IF(Sales[[#This Row],[Profit]]&gt;0,Sales[[#This Row],[Profit]],0)</f>
        <v>33</v>
      </c>
      <c r="N975" s="8">
        <f>IF(Sales[[#This Row],[Profit]]&lt;0,Sales[[#This Row],[Profit]],0)</f>
        <v>0</v>
      </c>
    </row>
    <row r="976" spans="1:14" x14ac:dyDescent="0.3">
      <c r="A976" t="s">
        <v>452</v>
      </c>
      <c r="B976" s="6">
        <v>54</v>
      </c>
      <c r="C976" s="6">
        <v>8</v>
      </c>
      <c r="D976">
        <v>4</v>
      </c>
      <c r="E976" t="s">
        <v>23</v>
      </c>
      <c r="F976" t="s">
        <v>81</v>
      </c>
      <c r="G976" t="s">
        <v>10</v>
      </c>
      <c r="H976" s="3">
        <f>INDEX(Orders!$A$1:$G$501,MATCH($A976,Orders!$A$1:$A$501,0),MATCH(H$1,Orders!$A$1:$G$1,0))</f>
        <v>43151</v>
      </c>
      <c r="I976" s="3" t="str">
        <f>INDEX(Orders!$A$1:$G$501,MATCH($A976,Orders!$A$1:$A$501,0),MATCH(I$1,Orders!$A$1:$G$1,0))</f>
        <v>Sagar</v>
      </c>
      <c r="J976" s="3" t="str">
        <f>INDEX(Orders!$A$1:$G$501,MATCH($A976,Orders!$A$1:$A$501,0),MATCH(J$1,Orders!$A$1:$G$1,0))</f>
        <v>Nagaland</v>
      </c>
      <c r="K976" s="3" t="str">
        <f>INDEX(Orders!$A$1:$G$501,MATCH($A976,Orders!$A$1:$A$501,0),MATCH(K$1,Orders!$A$1:$G$1,0))</f>
        <v>Kohima</v>
      </c>
      <c r="L976" s="1" t="str">
        <f t="shared" si="15"/>
        <v>Feb</v>
      </c>
      <c r="M976" s="8">
        <f>IF(Sales[[#This Row],[Profit]]&gt;0,Sales[[#This Row],[Profit]],0)</f>
        <v>8</v>
      </c>
      <c r="N976" s="8">
        <f>IF(Sales[[#This Row],[Profit]]&lt;0,Sales[[#This Row],[Profit]],0)</f>
        <v>0</v>
      </c>
    </row>
    <row r="977" spans="1:14" x14ac:dyDescent="0.3">
      <c r="A977" t="s">
        <v>94</v>
      </c>
      <c r="B977" s="6">
        <v>229</v>
      </c>
      <c r="C977" s="6">
        <v>59</v>
      </c>
      <c r="D977">
        <v>9</v>
      </c>
      <c r="E977" t="s">
        <v>23</v>
      </c>
      <c r="F977" t="s">
        <v>26</v>
      </c>
      <c r="G977" t="s">
        <v>82</v>
      </c>
      <c r="H977" s="3">
        <f>INDEX(Orders!$A$1:$G$501,MATCH($A977,Orders!$A$1:$A$501,0),MATCH(H$1,Orders!$A$1:$G$1,0))</f>
        <v>43121</v>
      </c>
      <c r="I977" s="3" t="str">
        <f>INDEX(Orders!$A$1:$G$501,MATCH($A977,Orders!$A$1:$A$501,0),MATCH(I$1,Orders!$A$1:$G$1,0))</f>
        <v>Sudevi</v>
      </c>
      <c r="J977" s="3" t="str">
        <f>INDEX(Orders!$A$1:$G$501,MATCH($A977,Orders!$A$1:$A$501,0),MATCH(J$1,Orders!$A$1:$G$1,0))</f>
        <v>Uttar Pradesh</v>
      </c>
      <c r="K977" s="3" t="str">
        <f>INDEX(Orders!$A$1:$G$501,MATCH($A977,Orders!$A$1:$A$501,0),MATCH(K$1,Orders!$A$1:$G$1,0))</f>
        <v>Prayagraj</v>
      </c>
      <c r="L977" s="1" t="str">
        <f t="shared" si="15"/>
        <v>Jan</v>
      </c>
      <c r="M977" s="8">
        <f>IF(Sales[[#This Row],[Profit]]&gt;0,Sales[[#This Row],[Profit]],0)</f>
        <v>59</v>
      </c>
      <c r="N977" s="8">
        <f>IF(Sales[[#This Row],[Profit]]&lt;0,Sales[[#This Row],[Profit]],0)</f>
        <v>0</v>
      </c>
    </row>
    <row r="978" spans="1:14" x14ac:dyDescent="0.3">
      <c r="A978" t="s">
        <v>378</v>
      </c>
      <c r="B978" s="6">
        <v>158</v>
      </c>
      <c r="C978" s="6">
        <v>38</v>
      </c>
      <c r="D978">
        <v>3</v>
      </c>
      <c r="E978" t="s">
        <v>23</v>
      </c>
      <c r="F978" t="s">
        <v>30</v>
      </c>
      <c r="G978" t="s">
        <v>28</v>
      </c>
      <c r="H978" s="3">
        <f>INDEX(Orders!$A$1:$G$501,MATCH($A978,Orders!$A$1:$A$501,0),MATCH(H$1,Orders!$A$1:$G$1,0))</f>
        <v>43385</v>
      </c>
      <c r="I978" s="3" t="str">
        <f>INDEX(Orders!$A$1:$G$501,MATCH($A978,Orders!$A$1:$A$501,0),MATCH(I$1,Orders!$A$1:$G$1,0))</f>
        <v>Suraj</v>
      </c>
      <c r="J978" s="3" t="str">
        <f>INDEX(Orders!$A$1:$G$501,MATCH($A978,Orders!$A$1:$A$501,0),MATCH(J$1,Orders!$A$1:$G$1,0))</f>
        <v>Gujarat</v>
      </c>
      <c r="K978" s="3" t="str">
        <f>INDEX(Orders!$A$1:$G$501,MATCH($A978,Orders!$A$1:$A$501,0),MATCH(K$1,Orders!$A$1:$G$1,0))</f>
        <v>Surat</v>
      </c>
      <c r="L978" s="1" t="str">
        <f t="shared" si="15"/>
        <v>Oct</v>
      </c>
      <c r="M978" s="8">
        <f>IF(Sales[[#This Row],[Profit]]&gt;0,Sales[[#This Row],[Profit]],0)</f>
        <v>38</v>
      </c>
      <c r="N978" s="8">
        <f>IF(Sales[[#This Row],[Profit]]&lt;0,Sales[[#This Row],[Profit]],0)</f>
        <v>0</v>
      </c>
    </row>
    <row r="979" spans="1:14" x14ac:dyDescent="0.3">
      <c r="A979" t="s">
        <v>179</v>
      </c>
      <c r="B979" s="6">
        <v>248</v>
      </c>
      <c r="C979" s="6">
        <v>105</v>
      </c>
      <c r="D979">
        <v>2</v>
      </c>
      <c r="E979" t="s">
        <v>8</v>
      </c>
      <c r="F979" t="s">
        <v>21</v>
      </c>
      <c r="G979" t="s">
        <v>82</v>
      </c>
      <c r="H979" s="3">
        <f>INDEX(Orders!$A$1:$G$501,MATCH($A979,Orders!$A$1:$A$501,0),MATCH(H$1,Orders!$A$1:$G$1,0))</f>
        <v>43113</v>
      </c>
      <c r="I979" s="3" t="str">
        <f>INDEX(Orders!$A$1:$G$501,MATCH($A979,Orders!$A$1:$A$501,0),MATCH(I$1,Orders!$A$1:$G$1,0))</f>
        <v>Jesal</v>
      </c>
      <c r="J979" s="3" t="str">
        <f>INDEX(Orders!$A$1:$G$501,MATCH($A979,Orders!$A$1:$A$501,0),MATCH(J$1,Orders!$A$1:$G$1,0))</f>
        <v>West Bengal</v>
      </c>
      <c r="K979" s="3" t="str">
        <f>INDEX(Orders!$A$1:$G$501,MATCH($A979,Orders!$A$1:$A$501,0),MATCH(K$1,Orders!$A$1:$G$1,0))</f>
        <v>Kolkata</v>
      </c>
      <c r="L979" s="1" t="str">
        <f t="shared" si="15"/>
        <v>Jan</v>
      </c>
      <c r="M979" s="8">
        <f>IF(Sales[[#This Row],[Profit]]&gt;0,Sales[[#This Row],[Profit]],0)</f>
        <v>105</v>
      </c>
      <c r="N979" s="8">
        <f>IF(Sales[[#This Row],[Profit]]&lt;0,Sales[[#This Row],[Profit]],0)</f>
        <v>0</v>
      </c>
    </row>
    <row r="980" spans="1:14" x14ac:dyDescent="0.3">
      <c r="A980" t="s">
        <v>41</v>
      </c>
      <c r="B980" s="6">
        <v>199</v>
      </c>
      <c r="C980" s="6">
        <v>6</v>
      </c>
      <c r="D980">
        <v>2</v>
      </c>
      <c r="E980" t="s">
        <v>23</v>
      </c>
      <c r="F980" t="s">
        <v>26</v>
      </c>
      <c r="G980" t="s">
        <v>28</v>
      </c>
      <c r="H980" s="3">
        <f>INDEX(Orders!$A$1:$G$501,MATCH($A980,Orders!$A$1:$A$501,0),MATCH(H$1,Orders!$A$1:$G$1,0))</f>
        <v>43323</v>
      </c>
      <c r="I980" s="3" t="str">
        <f>INDEX(Orders!$A$1:$G$501,MATCH($A980,Orders!$A$1:$A$501,0),MATCH(I$1,Orders!$A$1:$G$1,0))</f>
        <v>Gaurav</v>
      </c>
      <c r="J980" s="3" t="str">
        <f>INDEX(Orders!$A$1:$G$501,MATCH($A980,Orders!$A$1:$A$501,0),MATCH(J$1,Orders!$A$1:$G$1,0))</f>
        <v>Gujarat</v>
      </c>
      <c r="K980" s="3" t="str">
        <f>INDEX(Orders!$A$1:$G$501,MATCH($A980,Orders!$A$1:$A$501,0),MATCH(K$1,Orders!$A$1:$G$1,0))</f>
        <v>Ahmedabad</v>
      </c>
      <c r="L980" s="1" t="str">
        <f t="shared" si="15"/>
        <v>Aug</v>
      </c>
      <c r="M980" s="8">
        <f>IF(Sales[[#This Row],[Profit]]&gt;0,Sales[[#This Row],[Profit]],0)</f>
        <v>6</v>
      </c>
      <c r="N980" s="8">
        <f>IF(Sales[[#This Row],[Profit]]&lt;0,Sales[[#This Row],[Profit]],0)</f>
        <v>0</v>
      </c>
    </row>
    <row r="981" spans="1:14" x14ac:dyDescent="0.3">
      <c r="A981" t="s">
        <v>35</v>
      </c>
      <c r="B981" s="6">
        <v>253</v>
      </c>
      <c r="C981" s="6">
        <v>-11</v>
      </c>
      <c r="D981">
        <v>1</v>
      </c>
      <c r="E981" t="s">
        <v>23</v>
      </c>
      <c r="F981" t="s">
        <v>24</v>
      </c>
      <c r="G981" t="s">
        <v>82</v>
      </c>
      <c r="H981" s="3">
        <f>INDEX(Orders!$A$1:$G$501,MATCH($A981,Orders!$A$1:$A$501,0),MATCH(H$1,Orders!$A$1:$G$1,0))</f>
        <v>43461</v>
      </c>
      <c r="I981" s="3" t="str">
        <f>INDEX(Orders!$A$1:$G$501,MATCH($A981,Orders!$A$1:$A$501,0),MATCH(I$1,Orders!$A$1:$G$1,0))</f>
        <v>Gopal</v>
      </c>
      <c r="J981" s="3" t="str">
        <f>INDEX(Orders!$A$1:$G$501,MATCH($A981,Orders!$A$1:$A$501,0),MATCH(J$1,Orders!$A$1:$G$1,0))</f>
        <v>Maharashtra</v>
      </c>
      <c r="K981" s="3" t="str">
        <f>INDEX(Orders!$A$1:$G$501,MATCH($A981,Orders!$A$1:$A$501,0),MATCH(K$1,Orders!$A$1:$G$1,0))</f>
        <v>Mumbai</v>
      </c>
      <c r="L981" s="1" t="str">
        <f t="shared" si="15"/>
        <v>Dec</v>
      </c>
      <c r="M981" s="8">
        <f>IF(Sales[[#This Row],[Profit]]&gt;0,Sales[[#This Row],[Profit]],0)</f>
        <v>0</v>
      </c>
      <c r="N981" s="8">
        <f>IF(Sales[[#This Row],[Profit]]&lt;0,Sales[[#This Row],[Profit]],0)</f>
        <v>-11</v>
      </c>
    </row>
    <row r="982" spans="1:14" x14ac:dyDescent="0.3">
      <c r="A982" t="s">
        <v>307</v>
      </c>
      <c r="B982" s="6">
        <v>257</v>
      </c>
      <c r="C982" s="6">
        <v>-252</v>
      </c>
      <c r="D982">
        <v>4</v>
      </c>
      <c r="E982" t="s">
        <v>23</v>
      </c>
      <c r="F982" t="s">
        <v>26</v>
      </c>
      <c r="G982" t="s">
        <v>82</v>
      </c>
      <c r="H982" s="3">
        <f>INDEX(Orders!$A$1:$G$501,MATCH($A982,Orders!$A$1:$A$501,0),MATCH(H$1,Orders!$A$1:$G$1,0))</f>
        <v>43367</v>
      </c>
      <c r="I982" s="3" t="str">
        <f>INDEX(Orders!$A$1:$G$501,MATCH($A982,Orders!$A$1:$A$501,0),MATCH(I$1,Orders!$A$1:$G$1,0))</f>
        <v>Siddharth</v>
      </c>
      <c r="J982" s="3" t="str">
        <f>INDEX(Orders!$A$1:$G$501,MATCH($A982,Orders!$A$1:$A$501,0),MATCH(J$1,Orders!$A$1:$G$1,0))</f>
        <v>Madhya Pradesh</v>
      </c>
      <c r="K982" s="3" t="str">
        <f>INDEX(Orders!$A$1:$G$501,MATCH($A982,Orders!$A$1:$A$501,0),MATCH(K$1,Orders!$A$1:$G$1,0))</f>
        <v>Indore</v>
      </c>
      <c r="L982" s="1" t="str">
        <f t="shared" si="15"/>
        <v>Sep</v>
      </c>
      <c r="M982" s="8">
        <f>IF(Sales[[#This Row],[Profit]]&gt;0,Sales[[#This Row],[Profit]],0)</f>
        <v>0</v>
      </c>
      <c r="N982" s="8">
        <f>IF(Sales[[#This Row],[Profit]]&lt;0,Sales[[#This Row],[Profit]],0)</f>
        <v>-252</v>
      </c>
    </row>
    <row r="983" spans="1:14" x14ac:dyDescent="0.3">
      <c r="A983" t="s">
        <v>453</v>
      </c>
      <c r="B983" s="6">
        <v>193</v>
      </c>
      <c r="C983" s="6">
        <v>33</v>
      </c>
      <c r="D983">
        <v>5</v>
      </c>
      <c r="E983" t="s">
        <v>8</v>
      </c>
      <c r="F983" t="s">
        <v>73</v>
      </c>
      <c r="G983" t="s">
        <v>10</v>
      </c>
      <c r="H983" s="3">
        <f>INDEX(Orders!$A$1:$G$501,MATCH($A983,Orders!$A$1:$A$501,0),MATCH(H$1,Orders!$A$1:$G$1,0))</f>
        <v>43175</v>
      </c>
      <c r="I983" s="3" t="str">
        <f>INDEX(Orders!$A$1:$G$501,MATCH($A983,Orders!$A$1:$A$501,0),MATCH(I$1,Orders!$A$1:$G$1,0))</f>
        <v>Shefali</v>
      </c>
      <c r="J983" s="3" t="str">
        <f>INDEX(Orders!$A$1:$G$501,MATCH($A983,Orders!$A$1:$A$501,0),MATCH(J$1,Orders!$A$1:$G$1,0))</f>
        <v>Rajasthan</v>
      </c>
      <c r="K983" s="3" t="str">
        <f>INDEX(Orders!$A$1:$G$501,MATCH($A983,Orders!$A$1:$A$501,0),MATCH(K$1,Orders!$A$1:$G$1,0))</f>
        <v>Jaipur</v>
      </c>
      <c r="L983" s="1" t="str">
        <f t="shared" si="15"/>
        <v>Mar</v>
      </c>
      <c r="M983" s="8">
        <f>IF(Sales[[#This Row],[Profit]]&gt;0,Sales[[#This Row],[Profit]],0)</f>
        <v>33</v>
      </c>
      <c r="N983" s="8">
        <f>IF(Sales[[#This Row],[Profit]]&lt;0,Sales[[#This Row],[Profit]],0)</f>
        <v>0</v>
      </c>
    </row>
    <row r="984" spans="1:14" x14ac:dyDescent="0.3">
      <c r="A984" t="s">
        <v>454</v>
      </c>
      <c r="B984" s="6">
        <v>109</v>
      </c>
      <c r="C984" s="6">
        <v>35</v>
      </c>
      <c r="D984">
        <v>6</v>
      </c>
      <c r="E984" t="s">
        <v>23</v>
      </c>
      <c r="F984" t="s">
        <v>81</v>
      </c>
      <c r="G984" t="s">
        <v>10</v>
      </c>
      <c r="H984" s="3">
        <f>INDEX(Orders!$A$1:$G$501,MATCH($A984,Orders!$A$1:$A$501,0),MATCH(H$1,Orders!$A$1:$G$1,0))</f>
        <v>43181</v>
      </c>
      <c r="I984" s="3" t="str">
        <f>INDEX(Orders!$A$1:$G$501,MATCH($A984,Orders!$A$1:$A$501,0),MATCH(I$1,Orders!$A$1:$G$1,0))</f>
        <v>Sonakshi</v>
      </c>
      <c r="J984" s="3" t="str">
        <f>INDEX(Orders!$A$1:$G$501,MATCH($A984,Orders!$A$1:$A$501,0),MATCH(J$1,Orders!$A$1:$G$1,0))</f>
        <v>Jammu and Kashmir</v>
      </c>
      <c r="K984" s="3" t="str">
        <f>INDEX(Orders!$A$1:$G$501,MATCH($A984,Orders!$A$1:$A$501,0),MATCH(K$1,Orders!$A$1:$G$1,0))</f>
        <v>Kashmir</v>
      </c>
      <c r="L984" s="1" t="str">
        <f t="shared" si="15"/>
        <v>Mar</v>
      </c>
      <c r="M984" s="8">
        <f>IF(Sales[[#This Row],[Profit]]&gt;0,Sales[[#This Row],[Profit]],0)</f>
        <v>35</v>
      </c>
      <c r="N984" s="8">
        <f>IF(Sales[[#This Row],[Profit]]&lt;0,Sales[[#This Row],[Profit]],0)</f>
        <v>0</v>
      </c>
    </row>
    <row r="985" spans="1:14" x14ac:dyDescent="0.3">
      <c r="A985" t="s">
        <v>241</v>
      </c>
      <c r="B985" s="6">
        <v>214</v>
      </c>
      <c r="C985" s="6">
        <v>30</v>
      </c>
      <c r="D985">
        <v>3</v>
      </c>
      <c r="E985" t="s">
        <v>8</v>
      </c>
      <c r="F985" t="s">
        <v>73</v>
      </c>
      <c r="G985" t="s">
        <v>10</v>
      </c>
      <c r="H985" s="3">
        <f>INDEX(Orders!$A$1:$G$501,MATCH($A985,Orders!$A$1:$A$501,0),MATCH(H$1,Orders!$A$1:$G$1,0))</f>
        <v>43170</v>
      </c>
      <c r="I985" s="3" t="str">
        <f>INDEX(Orders!$A$1:$G$501,MATCH($A985,Orders!$A$1:$A$501,0),MATCH(I$1,Orders!$A$1:$G$1,0))</f>
        <v>Mrunal</v>
      </c>
      <c r="J985" s="3" t="str">
        <f>INDEX(Orders!$A$1:$G$501,MATCH($A985,Orders!$A$1:$A$501,0),MATCH(J$1,Orders!$A$1:$G$1,0))</f>
        <v>Maharashtra</v>
      </c>
      <c r="K985" s="3" t="str">
        <f>INDEX(Orders!$A$1:$G$501,MATCH($A985,Orders!$A$1:$A$501,0),MATCH(K$1,Orders!$A$1:$G$1,0))</f>
        <v>Mumbai</v>
      </c>
      <c r="L985" s="1" t="str">
        <f t="shared" si="15"/>
        <v>Mar</v>
      </c>
      <c r="M985" s="8">
        <f>IF(Sales[[#This Row],[Profit]]&gt;0,Sales[[#This Row],[Profit]],0)</f>
        <v>30</v>
      </c>
      <c r="N985" s="8">
        <f>IF(Sales[[#This Row],[Profit]]&lt;0,Sales[[#This Row],[Profit]],0)</f>
        <v>0</v>
      </c>
    </row>
    <row r="986" spans="1:14" x14ac:dyDescent="0.3">
      <c r="A986" t="s">
        <v>301</v>
      </c>
      <c r="B986" s="6">
        <v>141</v>
      </c>
      <c r="C986" s="6">
        <v>7</v>
      </c>
      <c r="D986">
        <v>7</v>
      </c>
      <c r="E986" t="s">
        <v>23</v>
      </c>
      <c r="F986" t="s">
        <v>26</v>
      </c>
      <c r="G986" t="s">
        <v>10</v>
      </c>
      <c r="H986" s="3">
        <f>INDEX(Orders!$A$1:$G$501,MATCH($A986,Orders!$A$1:$A$501,0),MATCH(H$1,Orders!$A$1:$G$1,0))</f>
        <v>43314</v>
      </c>
      <c r="I986" s="3" t="str">
        <f>INDEX(Orders!$A$1:$G$501,MATCH($A986,Orders!$A$1:$A$501,0),MATCH(I$1,Orders!$A$1:$G$1,0))</f>
        <v>Harsh</v>
      </c>
      <c r="J986" s="3" t="str">
        <f>INDEX(Orders!$A$1:$G$501,MATCH($A986,Orders!$A$1:$A$501,0),MATCH(J$1,Orders!$A$1:$G$1,0))</f>
        <v>Delhi</v>
      </c>
      <c r="K986" s="3" t="str">
        <f>INDEX(Orders!$A$1:$G$501,MATCH($A986,Orders!$A$1:$A$501,0),MATCH(K$1,Orders!$A$1:$G$1,0))</f>
        <v>Delhi</v>
      </c>
      <c r="L986" s="1" t="str">
        <f t="shared" si="15"/>
        <v>Aug</v>
      </c>
      <c r="M986" s="8">
        <f>IF(Sales[[#This Row],[Profit]]&gt;0,Sales[[#This Row],[Profit]],0)</f>
        <v>7</v>
      </c>
      <c r="N986" s="8">
        <f>IF(Sales[[#This Row],[Profit]]&lt;0,Sales[[#This Row],[Profit]],0)</f>
        <v>0</v>
      </c>
    </row>
    <row r="987" spans="1:14" x14ac:dyDescent="0.3">
      <c r="A987" t="s">
        <v>164</v>
      </c>
      <c r="B987" s="6">
        <v>201</v>
      </c>
      <c r="C987" s="6">
        <v>32</v>
      </c>
      <c r="D987">
        <v>4</v>
      </c>
      <c r="E987" t="s">
        <v>12</v>
      </c>
      <c r="F987" t="s">
        <v>131</v>
      </c>
      <c r="G987" t="s">
        <v>28</v>
      </c>
      <c r="H987" s="3">
        <f>INDEX(Orders!$A$1:$G$501,MATCH($A987,Orders!$A$1:$A$501,0),MATCH(H$1,Orders!$A$1:$G$1,0))</f>
        <v>43161</v>
      </c>
      <c r="I987" s="3" t="str">
        <f>INDEX(Orders!$A$1:$G$501,MATCH($A987,Orders!$A$1:$A$501,0),MATCH(I$1,Orders!$A$1:$G$1,0))</f>
        <v>Madhav</v>
      </c>
      <c r="J987" s="3" t="str">
        <f>INDEX(Orders!$A$1:$G$501,MATCH($A987,Orders!$A$1:$A$501,0),MATCH(J$1,Orders!$A$1:$G$1,0))</f>
        <v>Delhi</v>
      </c>
      <c r="K987" s="3" t="str">
        <f>INDEX(Orders!$A$1:$G$501,MATCH($A987,Orders!$A$1:$A$501,0),MATCH(K$1,Orders!$A$1:$G$1,0))</f>
        <v>Delhi</v>
      </c>
      <c r="L987" s="1" t="str">
        <f t="shared" si="15"/>
        <v>Mar</v>
      </c>
      <c r="M987" s="8">
        <f>IF(Sales[[#This Row],[Profit]]&gt;0,Sales[[#This Row],[Profit]],0)</f>
        <v>32</v>
      </c>
      <c r="N987" s="8">
        <f>IF(Sales[[#This Row],[Profit]]&lt;0,Sales[[#This Row],[Profit]],0)</f>
        <v>0</v>
      </c>
    </row>
    <row r="988" spans="1:14" x14ac:dyDescent="0.3">
      <c r="A988" t="s">
        <v>169</v>
      </c>
      <c r="B988" s="6">
        <v>54</v>
      </c>
      <c r="C988" s="6">
        <v>12</v>
      </c>
      <c r="D988">
        <v>4</v>
      </c>
      <c r="E988" t="s">
        <v>23</v>
      </c>
      <c r="F988" t="s">
        <v>142</v>
      </c>
      <c r="G988" t="s">
        <v>10</v>
      </c>
      <c r="H988" s="3">
        <f>INDEX(Orders!$A$1:$G$501,MATCH($A988,Orders!$A$1:$A$501,0),MATCH(H$1,Orders!$A$1:$G$1,0))</f>
        <v>43177</v>
      </c>
      <c r="I988" s="3" t="str">
        <f>INDEX(Orders!$A$1:$G$501,MATCH($A988,Orders!$A$1:$A$501,0),MATCH(I$1,Orders!$A$1:$G$1,0))</f>
        <v>Shruti</v>
      </c>
      <c r="J988" s="3" t="str">
        <f>INDEX(Orders!$A$1:$G$501,MATCH($A988,Orders!$A$1:$A$501,0),MATCH(J$1,Orders!$A$1:$G$1,0))</f>
        <v>Karnataka</v>
      </c>
      <c r="K988" s="3" t="str">
        <f>INDEX(Orders!$A$1:$G$501,MATCH($A988,Orders!$A$1:$A$501,0),MATCH(K$1,Orders!$A$1:$G$1,0))</f>
        <v>Bangalore</v>
      </c>
      <c r="L988" s="1" t="str">
        <f t="shared" si="15"/>
        <v>Mar</v>
      </c>
      <c r="M988" s="8">
        <f>IF(Sales[[#This Row],[Profit]]&gt;0,Sales[[#This Row],[Profit]],0)</f>
        <v>12</v>
      </c>
      <c r="N988" s="8">
        <f>IF(Sales[[#This Row],[Profit]]&lt;0,Sales[[#This Row],[Profit]],0)</f>
        <v>0</v>
      </c>
    </row>
    <row r="989" spans="1:14" x14ac:dyDescent="0.3">
      <c r="A989" t="s">
        <v>34</v>
      </c>
      <c r="B989" s="6">
        <v>83</v>
      </c>
      <c r="C989" s="6">
        <v>6</v>
      </c>
      <c r="D989">
        <v>6</v>
      </c>
      <c r="E989" t="s">
        <v>23</v>
      </c>
      <c r="F989" t="s">
        <v>142</v>
      </c>
      <c r="G989" t="s">
        <v>14</v>
      </c>
      <c r="H989" s="3">
        <f>INDEX(Orders!$A$1:$G$501,MATCH($A989,Orders!$A$1:$A$501,0),MATCH(H$1,Orders!$A$1:$G$1,0))</f>
        <v>43112</v>
      </c>
      <c r="I989" s="3" t="str">
        <f>INDEX(Orders!$A$1:$G$501,MATCH($A989,Orders!$A$1:$A$501,0),MATCH(I$1,Orders!$A$1:$G$1,0))</f>
        <v>Vishakha</v>
      </c>
      <c r="J989" s="3" t="str">
        <f>INDEX(Orders!$A$1:$G$501,MATCH($A989,Orders!$A$1:$A$501,0),MATCH(J$1,Orders!$A$1:$G$1,0))</f>
        <v>Uttar Pradesh</v>
      </c>
      <c r="K989" s="3" t="str">
        <f>INDEX(Orders!$A$1:$G$501,MATCH($A989,Orders!$A$1:$A$501,0),MATCH(K$1,Orders!$A$1:$G$1,0))</f>
        <v>Prayagraj</v>
      </c>
      <c r="L989" s="1" t="str">
        <f t="shared" si="15"/>
        <v>Jan</v>
      </c>
      <c r="M989" s="8">
        <f>IF(Sales[[#This Row],[Profit]]&gt;0,Sales[[#This Row],[Profit]],0)</f>
        <v>6</v>
      </c>
      <c r="N989" s="8">
        <f>IF(Sales[[#This Row],[Profit]]&lt;0,Sales[[#This Row],[Profit]],0)</f>
        <v>0</v>
      </c>
    </row>
    <row r="990" spans="1:14" x14ac:dyDescent="0.3">
      <c r="A990" t="s">
        <v>205</v>
      </c>
      <c r="B990" s="6">
        <v>54</v>
      </c>
      <c r="C990" s="6">
        <v>-3</v>
      </c>
      <c r="D990">
        <v>3</v>
      </c>
      <c r="E990" t="s">
        <v>23</v>
      </c>
      <c r="F990" t="s">
        <v>26</v>
      </c>
      <c r="G990" t="s">
        <v>10</v>
      </c>
      <c r="H990" s="3">
        <f>INDEX(Orders!$A$1:$G$501,MATCH($A990,Orders!$A$1:$A$501,0),MATCH(H$1,Orders!$A$1:$G$1,0))</f>
        <v>43378</v>
      </c>
      <c r="I990" s="3" t="str">
        <f>INDEX(Orders!$A$1:$G$501,MATCH($A990,Orders!$A$1:$A$501,0),MATCH(I$1,Orders!$A$1:$G$1,0))</f>
        <v>Sabah</v>
      </c>
      <c r="J990" s="3" t="str">
        <f>INDEX(Orders!$A$1:$G$501,MATCH($A990,Orders!$A$1:$A$501,0),MATCH(J$1,Orders!$A$1:$G$1,0))</f>
        <v>Maharashtra</v>
      </c>
      <c r="K990" s="3" t="str">
        <f>INDEX(Orders!$A$1:$G$501,MATCH($A990,Orders!$A$1:$A$501,0),MATCH(K$1,Orders!$A$1:$G$1,0))</f>
        <v>Mumbai</v>
      </c>
      <c r="L990" s="1" t="str">
        <f t="shared" si="15"/>
        <v>Oct</v>
      </c>
      <c r="M990" s="8">
        <f>IF(Sales[[#This Row],[Profit]]&gt;0,Sales[[#This Row],[Profit]],0)</f>
        <v>0</v>
      </c>
      <c r="N990" s="8">
        <f>IF(Sales[[#This Row],[Profit]]&lt;0,Sales[[#This Row],[Profit]],0)</f>
        <v>-3</v>
      </c>
    </row>
    <row r="991" spans="1:14" x14ac:dyDescent="0.3">
      <c r="A991" t="s">
        <v>115</v>
      </c>
      <c r="B991" s="6">
        <v>53</v>
      </c>
      <c r="C991" s="6">
        <v>5</v>
      </c>
      <c r="D991">
        <v>3</v>
      </c>
      <c r="E991" t="s">
        <v>23</v>
      </c>
      <c r="F991" t="s">
        <v>81</v>
      </c>
      <c r="G991" t="s">
        <v>10</v>
      </c>
      <c r="H991" s="3">
        <f>INDEX(Orders!$A$1:$G$501,MATCH($A991,Orders!$A$1:$A$501,0),MATCH(H$1,Orders!$A$1:$G$1,0))</f>
        <v>43293</v>
      </c>
      <c r="I991" s="3" t="str">
        <f>INDEX(Orders!$A$1:$G$501,MATCH($A991,Orders!$A$1:$A$501,0),MATCH(I$1,Orders!$A$1:$G$1,0))</f>
        <v>Abhishek</v>
      </c>
      <c r="J991" s="3" t="str">
        <f>INDEX(Orders!$A$1:$G$501,MATCH($A991,Orders!$A$1:$A$501,0),MATCH(J$1,Orders!$A$1:$G$1,0))</f>
        <v>Rajasthan</v>
      </c>
      <c r="K991" s="3" t="str">
        <f>INDEX(Orders!$A$1:$G$501,MATCH($A991,Orders!$A$1:$A$501,0),MATCH(K$1,Orders!$A$1:$G$1,0))</f>
        <v>Udaipur</v>
      </c>
      <c r="L991" s="1" t="str">
        <f t="shared" si="15"/>
        <v>Jul</v>
      </c>
      <c r="M991" s="8">
        <f>IF(Sales[[#This Row],[Profit]]&gt;0,Sales[[#This Row],[Profit]],0)</f>
        <v>5</v>
      </c>
      <c r="N991" s="8">
        <f>IF(Sales[[#This Row],[Profit]]&lt;0,Sales[[#This Row],[Profit]],0)</f>
        <v>0</v>
      </c>
    </row>
    <row r="992" spans="1:14" x14ac:dyDescent="0.3">
      <c r="A992" t="s">
        <v>246</v>
      </c>
      <c r="B992" s="6">
        <v>258</v>
      </c>
      <c r="C992" s="6">
        <v>-27</v>
      </c>
      <c r="D992">
        <v>2</v>
      </c>
      <c r="E992" t="s">
        <v>8</v>
      </c>
      <c r="F992" t="s">
        <v>21</v>
      </c>
      <c r="G992" t="s">
        <v>82</v>
      </c>
      <c r="H992" s="3">
        <f>INDEX(Orders!$A$1:$G$501,MATCH($A992,Orders!$A$1:$A$501,0),MATCH(H$1,Orders!$A$1:$G$1,0))</f>
        <v>43240</v>
      </c>
      <c r="I992" s="3" t="str">
        <f>INDEX(Orders!$A$1:$G$501,MATCH($A992,Orders!$A$1:$A$501,0),MATCH(I$1,Orders!$A$1:$G$1,0))</f>
        <v>Pratyusmita</v>
      </c>
      <c r="J992" s="3" t="str">
        <f>INDEX(Orders!$A$1:$G$501,MATCH($A992,Orders!$A$1:$A$501,0),MATCH(J$1,Orders!$A$1:$G$1,0))</f>
        <v>Bihar</v>
      </c>
      <c r="K992" s="3" t="str">
        <f>INDEX(Orders!$A$1:$G$501,MATCH($A992,Orders!$A$1:$A$501,0),MATCH(K$1,Orders!$A$1:$G$1,0))</f>
        <v>Patna</v>
      </c>
      <c r="L992" s="1" t="str">
        <f t="shared" si="15"/>
        <v>May</v>
      </c>
      <c r="M992" s="8">
        <f>IF(Sales[[#This Row],[Profit]]&gt;0,Sales[[#This Row],[Profit]],0)</f>
        <v>0</v>
      </c>
      <c r="N992" s="8">
        <f>IF(Sales[[#This Row],[Profit]]&lt;0,Sales[[#This Row],[Profit]],0)</f>
        <v>-27</v>
      </c>
    </row>
    <row r="993" spans="1:14" x14ac:dyDescent="0.3">
      <c r="A993" t="s">
        <v>455</v>
      </c>
      <c r="B993" s="6">
        <v>199</v>
      </c>
      <c r="C993" s="6">
        <v>8</v>
      </c>
      <c r="D993">
        <v>2</v>
      </c>
      <c r="E993" t="s">
        <v>23</v>
      </c>
      <c r="F993" t="s">
        <v>26</v>
      </c>
      <c r="G993" t="s">
        <v>10</v>
      </c>
      <c r="H993" s="3">
        <f>INDEX(Orders!$A$1:$G$501,MATCH($A993,Orders!$A$1:$A$501,0),MATCH(H$1,Orders!$A$1:$G$1,0))</f>
        <v>43144</v>
      </c>
      <c r="I993" s="3" t="str">
        <f>INDEX(Orders!$A$1:$G$501,MATCH($A993,Orders!$A$1:$A$501,0),MATCH(I$1,Orders!$A$1:$G$1,0))</f>
        <v>Pearl</v>
      </c>
      <c r="J993" s="3" t="str">
        <f>INDEX(Orders!$A$1:$G$501,MATCH($A993,Orders!$A$1:$A$501,0),MATCH(J$1,Orders!$A$1:$G$1,0))</f>
        <v>Maharashtra</v>
      </c>
      <c r="K993" s="3" t="str">
        <f>INDEX(Orders!$A$1:$G$501,MATCH($A993,Orders!$A$1:$A$501,0),MATCH(K$1,Orders!$A$1:$G$1,0))</f>
        <v>Pune</v>
      </c>
      <c r="L993" s="1" t="str">
        <f t="shared" si="15"/>
        <v>Feb</v>
      </c>
      <c r="M993" s="8">
        <f>IF(Sales[[#This Row],[Profit]]&gt;0,Sales[[#This Row],[Profit]],0)</f>
        <v>8</v>
      </c>
      <c r="N993" s="8">
        <f>IF(Sales[[#This Row],[Profit]]&lt;0,Sales[[#This Row],[Profit]],0)</f>
        <v>0</v>
      </c>
    </row>
    <row r="994" spans="1:14" x14ac:dyDescent="0.3">
      <c r="A994" t="s">
        <v>300</v>
      </c>
      <c r="B994" s="6">
        <v>82</v>
      </c>
      <c r="C994" s="6">
        <v>-27</v>
      </c>
      <c r="D994">
        <v>3</v>
      </c>
      <c r="E994" t="s">
        <v>23</v>
      </c>
      <c r="F994" t="s">
        <v>32</v>
      </c>
      <c r="G994" t="s">
        <v>14</v>
      </c>
      <c r="H994" s="3">
        <f>INDEX(Orders!$A$1:$G$501,MATCH($A994,Orders!$A$1:$A$501,0),MATCH(H$1,Orders!$A$1:$G$1,0))</f>
        <v>43127</v>
      </c>
      <c r="I994" s="3" t="str">
        <f>INDEX(Orders!$A$1:$G$501,MATCH($A994,Orders!$A$1:$A$501,0),MATCH(I$1,Orders!$A$1:$G$1,0))</f>
        <v>Shivangi</v>
      </c>
      <c r="J994" s="3" t="str">
        <f>INDEX(Orders!$A$1:$G$501,MATCH($A994,Orders!$A$1:$A$501,0),MATCH(J$1,Orders!$A$1:$G$1,0))</f>
        <v>Madhya Pradesh</v>
      </c>
      <c r="K994" s="3" t="str">
        <f>INDEX(Orders!$A$1:$G$501,MATCH($A994,Orders!$A$1:$A$501,0),MATCH(K$1,Orders!$A$1:$G$1,0))</f>
        <v>Indore</v>
      </c>
      <c r="L994" s="1" t="str">
        <f t="shared" si="15"/>
        <v>Jan</v>
      </c>
      <c r="M994" s="8">
        <f>IF(Sales[[#This Row],[Profit]]&gt;0,Sales[[#This Row],[Profit]],0)</f>
        <v>0</v>
      </c>
      <c r="N994" s="8">
        <f>IF(Sales[[#This Row],[Profit]]&lt;0,Sales[[#This Row],[Profit]],0)</f>
        <v>-27</v>
      </c>
    </row>
    <row r="995" spans="1:14" x14ac:dyDescent="0.3">
      <c r="A995" t="s">
        <v>273</v>
      </c>
      <c r="B995" s="6">
        <v>139</v>
      </c>
      <c r="C995" s="6">
        <v>36</v>
      </c>
      <c r="D995">
        <v>3</v>
      </c>
      <c r="E995" t="s">
        <v>23</v>
      </c>
      <c r="F995" t="s">
        <v>57</v>
      </c>
      <c r="G995" t="s">
        <v>10</v>
      </c>
      <c r="H995" s="3">
        <f>INDEX(Orders!$A$1:$G$501,MATCH($A995,Orders!$A$1:$A$501,0),MATCH(H$1,Orders!$A$1:$G$1,0))</f>
        <v>43376</v>
      </c>
      <c r="I995" s="3" t="str">
        <f>INDEX(Orders!$A$1:$G$501,MATCH($A995,Orders!$A$1:$A$501,0),MATCH(I$1,Orders!$A$1:$G$1,0))</f>
        <v>Mayank</v>
      </c>
      <c r="J995" s="3" t="str">
        <f>INDEX(Orders!$A$1:$G$501,MATCH($A995,Orders!$A$1:$A$501,0),MATCH(J$1,Orders!$A$1:$G$1,0))</f>
        <v>Maharashtra</v>
      </c>
      <c r="K995" s="3" t="str">
        <f>INDEX(Orders!$A$1:$G$501,MATCH($A995,Orders!$A$1:$A$501,0),MATCH(K$1,Orders!$A$1:$G$1,0))</f>
        <v>Mumbai</v>
      </c>
      <c r="L995" s="1" t="str">
        <f t="shared" si="15"/>
        <v>Oct</v>
      </c>
      <c r="M995" s="8">
        <f>IF(Sales[[#This Row],[Profit]]&gt;0,Sales[[#This Row],[Profit]],0)</f>
        <v>36</v>
      </c>
      <c r="N995" s="8">
        <f>IF(Sales[[#This Row],[Profit]]&lt;0,Sales[[#This Row],[Profit]],0)</f>
        <v>0</v>
      </c>
    </row>
    <row r="996" spans="1:14" x14ac:dyDescent="0.3">
      <c r="A996" t="s">
        <v>104</v>
      </c>
      <c r="B996" s="6">
        <v>53</v>
      </c>
      <c r="C996" s="6">
        <v>15</v>
      </c>
      <c r="D996">
        <v>2</v>
      </c>
      <c r="E996" t="s">
        <v>23</v>
      </c>
      <c r="F996" t="s">
        <v>57</v>
      </c>
      <c r="G996" t="s">
        <v>10</v>
      </c>
      <c r="H996" s="3">
        <f>INDEX(Orders!$A$1:$G$501,MATCH($A996,Orders!$A$1:$A$501,0),MATCH(H$1,Orders!$A$1:$G$1,0))</f>
        <v>43333</v>
      </c>
      <c r="I996" s="3" t="str">
        <f>INDEX(Orders!$A$1:$G$501,MATCH($A996,Orders!$A$1:$A$501,0),MATCH(I$1,Orders!$A$1:$G$1,0))</f>
        <v>Vishakha</v>
      </c>
      <c r="J996" s="3" t="str">
        <f>INDEX(Orders!$A$1:$G$501,MATCH($A996,Orders!$A$1:$A$501,0),MATCH(J$1,Orders!$A$1:$G$1,0))</f>
        <v>Madhya Pradesh</v>
      </c>
      <c r="K996" s="3" t="str">
        <f>INDEX(Orders!$A$1:$G$501,MATCH($A996,Orders!$A$1:$A$501,0),MATCH(K$1,Orders!$A$1:$G$1,0))</f>
        <v>Indore</v>
      </c>
      <c r="L996" s="1" t="str">
        <f t="shared" si="15"/>
        <v>Aug</v>
      </c>
      <c r="M996" s="8">
        <f>IF(Sales[[#This Row],[Profit]]&gt;0,Sales[[#This Row],[Profit]],0)</f>
        <v>15</v>
      </c>
      <c r="N996" s="8">
        <f>IF(Sales[[#This Row],[Profit]]&lt;0,Sales[[#This Row],[Profit]],0)</f>
        <v>0</v>
      </c>
    </row>
    <row r="997" spans="1:14" x14ac:dyDescent="0.3">
      <c r="A997" t="s">
        <v>336</v>
      </c>
      <c r="B997" s="6">
        <v>53</v>
      </c>
      <c r="C997" s="6">
        <v>1</v>
      </c>
      <c r="D997">
        <v>4</v>
      </c>
      <c r="E997" t="s">
        <v>23</v>
      </c>
      <c r="F997" t="s">
        <v>57</v>
      </c>
      <c r="G997" t="s">
        <v>10</v>
      </c>
      <c r="H997" s="3">
        <f>INDEX(Orders!$A$1:$G$501,MATCH($A997,Orders!$A$1:$A$501,0),MATCH(H$1,Orders!$A$1:$G$1,0))</f>
        <v>43212</v>
      </c>
      <c r="I997" s="3" t="str">
        <f>INDEX(Orders!$A$1:$G$501,MATCH($A997,Orders!$A$1:$A$501,0),MATCH(I$1,Orders!$A$1:$G$1,0))</f>
        <v>Atharv</v>
      </c>
      <c r="J997" s="3" t="str">
        <f>INDEX(Orders!$A$1:$G$501,MATCH($A997,Orders!$A$1:$A$501,0),MATCH(J$1,Orders!$A$1:$G$1,0))</f>
        <v>West Bengal</v>
      </c>
      <c r="K997" s="3" t="str">
        <f>INDEX(Orders!$A$1:$G$501,MATCH($A997,Orders!$A$1:$A$501,0),MATCH(K$1,Orders!$A$1:$G$1,0))</f>
        <v>Kolkata</v>
      </c>
      <c r="L997" s="1" t="str">
        <f t="shared" si="15"/>
        <v>Apr</v>
      </c>
      <c r="M997" s="8">
        <f>IF(Sales[[#This Row],[Profit]]&gt;0,Sales[[#This Row],[Profit]],0)</f>
        <v>1</v>
      </c>
      <c r="N997" s="8">
        <f>IF(Sales[[#This Row],[Profit]]&lt;0,Sales[[#This Row],[Profit]],0)</f>
        <v>0</v>
      </c>
    </row>
    <row r="998" spans="1:14" x14ac:dyDescent="0.3">
      <c r="A998" t="s">
        <v>456</v>
      </c>
      <c r="B998" s="6">
        <v>101</v>
      </c>
      <c r="C998" s="6">
        <v>38</v>
      </c>
      <c r="D998">
        <v>2</v>
      </c>
      <c r="E998" t="s">
        <v>12</v>
      </c>
      <c r="F998" t="s">
        <v>131</v>
      </c>
      <c r="G998" t="s">
        <v>10</v>
      </c>
      <c r="H998" s="3">
        <f>INDEX(Orders!$A$1:$G$501,MATCH($A998,Orders!$A$1:$A$501,0),MATCH(H$1,Orders!$A$1:$G$1,0))</f>
        <v>43393</v>
      </c>
      <c r="I998" s="3" t="str">
        <f>INDEX(Orders!$A$1:$G$501,MATCH($A998,Orders!$A$1:$A$501,0),MATCH(I$1,Orders!$A$1:$G$1,0))</f>
        <v>Shyam</v>
      </c>
      <c r="J998" s="3" t="str">
        <f>INDEX(Orders!$A$1:$G$501,MATCH($A998,Orders!$A$1:$A$501,0),MATCH(J$1,Orders!$A$1:$G$1,0))</f>
        <v>Madhya Pradesh</v>
      </c>
      <c r="K998" s="3" t="str">
        <f>INDEX(Orders!$A$1:$G$501,MATCH($A998,Orders!$A$1:$A$501,0),MATCH(K$1,Orders!$A$1:$G$1,0))</f>
        <v>Indore</v>
      </c>
      <c r="L998" s="1" t="str">
        <f t="shared" si="15"/>
        <v>Oct</v>
      </c>
      <c r="M998" s="8">
        <f>IF(Sales[[#This Row],[Profit]]&gt;0,Sales[[#This Row],[Profit]],0)</f>
        <v>38</v>
      </c>
      <c r="N998" s="8">
        <f>IF(Sales[[#This Row],[Profit]]&lt;0,Sales[[#This Row],[Profit]],0)</f>
        <v>0</v>
      </c>
    </row>
    <row r="999" spans="1:14" x14ac:dyDescent="0.3">
      <c r="A999" t="s">
        <v>54</v>
      </c>
      <c r="B999" s="6">
        <v>262</v>
      </c>
      <c r="C999" s="6">
        <v>215</v>
      </c>
      <c r="D999">
        <v>2</v>
      </c>
      <c r="E999" t="s">
        <v>8</v>
      </c>
      <c r="F999" t="s">
        <v>18</v>
      </c>
      <c r="G999" t="s">
        <v>82</v>
      </c>
      <c r="H999" s="3">
        <f>INDEX(Orders!$A$1:$G$501,MATCH($A999,Orders!$A$1:$A$501,0),MATCH(H$1,Orders!$A$1:$G$1,0))</f>
        <v>43330</v>
      </c>
      <c r="I999" s="3" t="str">
        <f>INDEX(Orders!$A$1:$G$501,MATCH($A999,Orders!$A$1:$A$501,0),MATCH(I$1,Orders!$A$1:$G$1,0))</f>
        <v>Akshay</v>
      </c>
      <c r="J999" s="3" t="str">
        <f>INDEX(Orders!$A$1:$G$501,MATCH($A999,Orders!$A$1:$A$501,0),MATCH(J$1,Orders!$A$1:$G$1,0))</f>
        <v>Bihar</v>
      </c>
      <c r="K999" s="3" t="str">
        <f>INDEX(Orders!$A$1:$G$501,MATCH($A999,Orders!$A$1:$A$501,0),MATCH(K$1,Orders!$A$1:$G$1,0))</f>
        <v>Patna</v>
      </c>
      <c r="L999" s="1" t="str">
        <f t="shared" si="15"/>
        <v>Aug</v>
      </c>
      <c r="M999" s="8">
        <f>IF(Sales[[#This Row],[Profit]]&gt;0,Sales[[#This Row],[Profit]],0)</f>
        <v>215</v>
      </c>
      <c r="N999" s="8">
        <f>IF(Sales[[#This Row],[Profit]]&lt;0,Sales[[#This Row],[Profit]],0)</f>
        <v>0</v>
      </c>
    </row>
    <row r="1000" spans="1:14" x14ac:dyDescent="0.3">
      <c r="A1000" t="s">
        <v>112</v>
      </c>
      <c r="B1000" s="6">
        <v>82</v>
      </c>
      <c r="C1000" s="6">
        <v>-39</v>
      </c>
      <c r="D1000">
        <v>5</v>
      </c>
      <c r="E1000" t="s">
        <v>23</v>
      </c>
      <c r="F1000" t="s">
        <v>81</v>
      </c>
      <c r="G1000" t="s">
        <v>14</v>
      </c>
      <c r="H1000" s="3">
        <f>INDEX(Orders!$A$1:$G$501,MATCH($A1000,Orders!$A$1:$A$501,0),MATCH(H$1,Orders!$A$1:$G$1,0))</f>
        <v>43269</v>
      </c>
      <c r="I1000" s="3" t="str">
        <f>INDEX(Orders!$A$1:$G$501,MATCH($A1000,Orders!$A$1:$A$501,0),MATCH(I$1,Orders!$A$1:$G$1,0))</f>
        <v>Parna</v>
      </c>
      <c r="J1000" s="3" t="str">
        <f>INDEX(Orders!$A$1:$G$501,MATCH($A1000,Orders!$A$1:$A$501,0),MATCH(J$1,Orders!$A$1:$G$1,0))</f>
        <v>Madhya Pradesh</v>
      </c>
      <c r="K1000" s="3" t="str">
        <f>INDEX(Orders!$A$1:$G$501,MATCH($A1000,Orders!$A$1:$A$501,0),MATCH(K$1,Orders!$A$1:$G$1,0))</f>
        <v>Bhopal</v>
      </c>
      <c r="L1000" s="1" t="str">
        <f t="shared" si="15"/>
        <v>Jun</v>
      </c>
      <c r="M1000" s="8">
        <f>IF(Sales[[#This Row],[Profit]]&gt;0,Sales[[#This Row],[Profit]],0)</f>
        <v>0</v>
      </c>
      <c r="N1000" s="8">
        <f>IF(Sales[[#This Row],[Profit]]&lt;0,Sales[[#This Row],[Profit]],0)</f>
        <v>-39</v>
      </c>
    </row>
    <row r="1001" spans="1:14" x14ac:dyDescent="0.3">
      <c r="A1001" t="s">
        <v>359</v>
      </c>
      <c r="B1001" s="6">
        <v>154</v>
      </c>
      <c r="C1001" s="6">
        <v>39</v>
      </c>
      <c r="D1001">
        <v>3</v>
      </c>
      <c r="E1001" t="s">
        <v>23</v>
      </c>
      <c r="F1001" t="s">
        <v>30</v>
      </c>
      <c r="G1001" t="s">
        <v>10</v>
      </c>
      <c r="H1001" s="3">
        <f>INDEX(Orders!$A$1:$G$501,MATCH($A1001,Orders!$A$1:$A$501,0),MATCH(H$1,Orders!$A$1:$G$1,0))</f>
        <v>43216</v>
      </c>
      <c r="I1001" s="3" t="str">
        <f>INDEX(Orders!$A$1:$G$501,MATCH($A1001,Orders!$A$1:$A$501,0),MATCH(I$1,Orders!$A$1:$G$1,0))</f>
        <v>Parth</v>
      </c>
      <c r="J1001" s="3" t="str">
        <f>INDEX(Orders!$A$1:$G$501,MATCH($A1001,Orders!$A$1:$A$501,0),MATCH(J$1,Orders!$A$1:$G$1,0))</f>
        <v>Maharashtra</v>
      </c>
      <c r="K1001" s="3" t="str">
        <f>INDEX(Orders!$A$1:$G$501,MATCH($A1001,Orders!$A$1:$A$501,0),MATCH(K$1,Orders!$A$1:$G$1,0))</f>
        <v>Pune</v>
      </c>
      <c r="L1001" s="1" t="str">
        <f t="shared" si="15"/>
        <v>Apr</v>
      </c>
      <c r="M1001" s="8">
        <f>IF(Sales[[#This Row],[Profit]]&gt;0,Sales[[#This Row],[Profit]],0)</f>
        <v>39</v>
      </c>
      <c r="N1001" s="8">
        <f>IF(Sales[[#This Row],[Profit]]&lt;0,Sales[[#This Row],[Profit]],0)</f>
        <v>0</v>
      </c>
    </row>
    <row r="1002" spans="1:14" x14ac:dyDescent="0.3">
      <c r="A1002" t="s">
        <v>457</v>
      </c>
      <c r="B1002" s="6">
        <v>52</v>
      </c>
      <c r="C1002" s="6">
        <v>18</v>
      </c>
      <c r="D1002">
        <v>2</v>
      </c>
      <c r="E1002" t="s">
        <v>23</v>
      </c>
      <c r="F1002" t="s">
        <v>57</v>
      </c>
      <c r="G1002" t="s">
        <v>10</v>
      </c>
      <c r="H1002" s="3">
        <f>INDEX(Orders!$A$1:$G$501,MATCH($A1002,Orders!$A$1:$A$501,0),MATCH(H$1,Orders!$A$1:$G$1,0))</f>
        <v>43460</v>
      </c>
      <c r="I1002" s="3" t="str">
        <f>INDEX(Orders!$A$1:$G$501,MATCH($A1002,Orders!$A$1:$A$501,0),MATCH(I$1,Orders!$A$1:$G$1,0))</f>
        <v>Akshata</v>
      </c>
      <c r="J1002" s="3" t="str">
        <f>INDEX(Orders!$A$1:$G$501,MATCH($A1002,Orders!$A$1:$A$501,0),MATCH(J$1,Orders!$A$1:$G$1,0))</f>
        <v>Gujarat</v>
      </c>
      <c r="K1002" s="3" t="str">
        <f>INDEX(Orders!$A$1:$G$501,MATCH($A1002,Orders!$A$1:$A$501,0),MATCH(K$1,Orders!$A$1:$G$1,0))</f>
        <v>Surat</v>
      </c>
      <c r="L1002" s="1" t="str">
        <f t="shared" si="15"/>
        <v>Dec</v>
      </c>
      <c r="M1002" s="8">
        <f>IF(Sales[[#This Row],[Profit]]&gt;0,Sales[[#This Row],[Profit]],0)</f>
        <v>18</v>
      </c>
      <c r="N1002" s="8">
        <f>IF(Sales[[#This Row],[Profit]]&lt;0,Sales[[#This Row],[Profit]],0)</f>
        <v>0</v>
      </c>
    </row>
    <row r="1003" spans="1:14" x14ac:dyDescent="0.3">
      <c r="A1003" t="s">
        <v>385</v>
      </c>
      <c r="B1003" s="6">
        <v>1599</v>
      </c>
      <c r="C1003" s="6">
        <v>37</v>
      </c>
      <c r="D1003">
        <v>6</v>
      </c>
      <c r="E1003" t="s">
        <v>8</v>
      </c>
      <c r="F1003" t="s">
        <v>9</v>
      </c>
      <c r="G1003" t="s">
        <v>28</v>
      </c>
      <c r="H1003" s="3">
        <f>INDEX(Orders!$A$1:$G$501,MATCH($A1003,Orders!$A$1:$A$501,0),MATCH(H$1,Orders!$A$1:$G$1,0))</f>
        <v>43457</v>
      </c>
      <c r="I1003" s="3" t="str">
        <f>INDEX(Orders!$A$1:$G$501,MATCH($A1003,Orders!$A$1:$A$501,0),MATCH(I$1,Orders!$A$1:$G$1,0))</f>
        <v>Neha</v>
      </c>
      <c r="J1003" s="3" t="str">
        <f>INDEX(Orders!$A$1:$G$501,MATCH($A1003,Orders!$A$1:$A$501,0),MATCH(J$1,Orders!$A$1:$G$1,0))</f>
        <v>Rajasthan</v>
      </c>
      <c r="K1003" s="3" t="str">
        <f>INDEX(Orders!$A$1:$G$501,MATCH($A1003,Orders!$A$1:$A$501,0),MATCH(K$1,Orders!$A$1:$G$1,0))</f>
        <v>Udaipur</v>
      </c>
      <c r="L1003" s="1" t="str">
        <f t="shared" si="15"/>
        <v>Dec</v>
      </c>
      <c r="M1003" s="8">
        <f>IF(Sales[[#This Row],[Profit]]&gt;0,Sales[[#This Row],[Profit]],0)</f>
        <v>37</v>
      </c>
      <c r="N1003" s="8">
        <f>IF(Sales[[#This Row],[Profit]]&lt;0,Sales[[#This Row],[Profit]],0)</f>
        <v>0</v>
      </c>
    </row>
    <row r="1004" spans="1:14" x14ac:dyDescent="0.3">
      <c r="A1004" t="s">
        <v>255</v>
      </c>
      <c r="B1004" s="6">
        <v>338</v>
      </c>
      <c r="C1004" s="6">
        <v>41</v>
      </c>
      <c r="D1004">
        <v>7</v>
      </c>
      <c r="E1004" t="s">
        <v>23</v>
      </c>
      <c r="F1004" t="s">
        <v>30</v>
      </c>
      <c r="G1004" t="s">
        <v>28</v>
      </c>
      <c r="H1004" s="3">
        <f>INDEX(Orders!$A$1:$G$501,MATCH($A1004,Orders!$A$1:$A$501,0),MATCH(H$1,Orders!$A$1:$G$1,0))</f>
        <v>43102</v>
      </c>
      <c r="I1004" s="3" t="str">
        <f>INDEX(Orders!$A$1:$G$501,MATCH($A1004,Orders!$A$1:$A$501,0),MATCH(I$1,Orders!$A$1:$G$1,0))</f>
        <v>Anjali</v>
      </c>
      <c r="J1004" s="3" t="str">
        <f>INDEX(Orders!$A$1:$G$501,MATCH($A1004,Orders!$A$1:$A$501,0),MATCH(J$1,Orders!$A$1:$G$1,0))</f>
        <v>Delhi</v>
      </c>
      <c r="K1004" s="3" t="str">
        <f>INDEX(Orders!$A$1:$G$501,MATCH($A1004,Orders!$A$1:$A$501,0),MATCH(K$1,Orders!$A$1:$G$1,0))</f>
        <v>Delhi</v>
      </c>
      <c r="L1004" s="1" t="str">
        <f t="shared" si="15"/>
        <v>Jan</v>
      </c>
      <c r="M1004" s="8">
        <f>IF(Sales[[#This Row],[Profit]]&gt;0,Sales[[#This Row],[Profit]],0)</f>
        <v>41</v>
      </c>
      <c r="N1004" s="8">
        <f>IF(Sales[[#This Row],[Profit]]&lt;0,Sales[[#This Row],[Profit]],0)</f>
        <v>0</v>
      </c>
    </row>
    <row r="1005" spans="1:14" x14ac:dyDescent="0.3">
      <c r="A1005" t="s">
        <v>292</v>
      </c>
      <c r="B1005" s="6">
        <v>51</v>
      </c>
      <c r="C1005" s="6">
        <v>-49</v>
      </c>
      <c r="D1005">
        <v>2</v>
      </c>
      <c r="E1005" t="s">
        <v>8</v>
      </c>
      <c r="F1005" t="s">
        <v>9</v>
      </c>
      <c r="G1005" t="s">
        <v>10</v>
      </c>
      <c r="H1005" s="3">
        <f>INDEX(Orders!$A$1:$G$501,MATCH($A1005,Orders!$A$1:$A$501,0),MATCH(H$1,Orders!$A$1:$G$1,0))</f>
        <v>43222</v>
      </c>
      <c r="I1005" s="3" t="str">
        <f>INDEX(Orders!$A$1:$G$501,MATCH($A1005,Orders!$A$1:$A$501,0),MATCH(I$1,Orders!$A$1:$G$1,0))</f>
        <v>Diwakar</v>
      </c>
      <c r="J1005" s="3" t="str">
        <f>INDEX(Orders!$A$1:$G$501,MATCH($A1005,Orders!$A$1:$A$501,0),MATCH(J$1,Orders!$A$1:$G$1,0))</f>
        <v>Delhi</v>
      </c>
      <c r="K1005" s="3" t="str">
        <f>INDEX(Orders!$A$1:$G$501,MATCH($A1005,Orders!$A$1:$A$501,0),MATCH(K$1,Orders!$A$1:$G$1,0))</f>
        <v>Delhi</v>
      </c>
      <c r="L1005" s="1" t="str">
        <f t="shared" si="15"/>
        <v>May</v>
      </c>
      <c r="M1005" s="8">
        <f>IF(Sales[[#This Row],[Profit]]&gt;0,Sales[[#This Row],[Profit]],0)</f>
        <v>0</v>
      </c>
      <c r="N1005" s="8">
        <f>IF(Sales[[#This Row],[Profit]]&lt;0,Sales[[#This Row],[Profit]],0)</f>
        <v>-49</v>
      </c>
    </row>
    <row r="1006" spans="1:14" x14ac:dyDescent="0.3">
      <c r="A1006" t="s">
        <v>290</v>
      </c>
      <c r="B1006" s="6">
        <v>224</v>
      </c>
      <c r="C1006" s="6">
        <v>-81</v>
      </c>
      <c r="D1006">
        <v>3</v>
      </c>
      <c r="E1006" t="s">
        <v>12</v>
      </c>
      <c r="F1006" t="s">
        <v>13</v>
      </c>
      <c r="G1006" t="s">
        <v>10</v>
      </c>
      <c r="H1006" s="3">
        <f>INDEX(Orders!$A$1:$G$501,MATCH($A1006,Orders!$A$1:$A$501,0),MATCH(H$1,Orders!$A$1:$G$1,0))</f>
        <v>43237</v>
      </c>
      <c r="I1006" s="3" t="str">
        <f>INDEX(Orders!$A$1:$G$501,MATCH($A1006,Orders!$A$1:$A$501,0),MATCH(I$1,Orders!$A$1:$G$1,0))</f>
        <v>Subhashree</v>
      </c>
      <c r="J1006" s="3" t="str">
        <f>INDEX(Orders!$A$1:$G$501,MATCH($A1006,Orders!$A$1:$A$501,0),MATCH(J$1,Orders!$A$1:$G$1,0))</f>
        <v>Jammu and Kashmir</v>
      </c>
      <c r="K1006" s="3" t="str">
        <f>INDEX(Orders!$A$1:$G$501,MATCH($A1006,Orders!$A$1:$A$501,0),MATCH(K$1,Orders!$A$1:$G$1,0))</f>
        <v>Kashmir</v>
      </c>
      <c r="L1006" s="1" t="str">
        <f t="shared" si="15"/>
        <v>May</v>
      </c>
      <c r="M1006" s="8">
        <f>IF(Sales[[#This Row],[Profit]]&gt;0,Sales[[#This Row],[Profit]],0)</f>
        <v>0</v>
      </c>
      <c r="N1006" s="8">
        <f>IF(Sales[[#This Row],[Profit]]&lt;0,Sales[[#This Row],[Profit]],0)</f>
        <v>-81</v>
      </c>
    </row>
    <row r="1007" spans="1:14" x14ac:dyDescent="0.3">
      <c r="A1007" t="s">
        <v>458</v>
      </c>
      <c r="B1007" s="6">
        <v>207</v>
      </c>
      <c r="C1007" s="6">
        <v>37</v>
      </c>
      <c r="D1007">
        <v>4</v>
      </c>
      <c r="E1007" t="s">
        <v>23</v>
      </c>
      <c r="F1007" t="s">
        <v>30</v>
      </c>
      <c r="G1007" t="s">
        <v>10</v>
      </c>
      <c r="H1007" s="3">
        <f>INDEX(Orders!$A$1:$G$501,MATCH($A1007,Orders!$A$1:$A$501,0),MATCH(H$1,Orders!$A$1:$G$1,0))</f>
        <v>43189</v>
      </c>
      <c r="I1007" s="3" t="str">
        <f>INDEX(Orders!$A$1:$G$501,MATCH($A1007,Orders!$A$1:$A$501,0),MATCH(I$1,Orders!$A$1:$G$1,0))</f>
        <v>Bhishm</v>
      </c>
      <c r="J1007" s="3" t="str">
        <f>INDEX(Orders!$A$1:$G$501,MATCH($A1007,Orders!$A$1:$A$501,0),MATCH(J$1,Orders!$A$1:$G$1,0))</f>
        <v>Maharashtra</v>
      </c>
      <c r="K1007" s="3" t="str">
        <f>INDEX(Orders!$A$1:$G$501,MATCH($A1007,Orders!$A$1:$A$501,0),MATCH(K$1,Orders!$A$1:$G$1,0))</f>
        <v>Mumbai</v>
      </c>
      <c r="L1007" s="1" t="str">
        <f t="shared" si="15"/>
        <v>Mar</v>
      </c>
      <c r="M1007" s="8">
        <f>IF(Sales[[#This Row],[Profit]]&gt;0,Sales[[#This Row],[Profit]],0)</f>
        <v>37</v>
      </c>
      <c r="N1007" s="8">
        <f>IF(Sales[[#This Row],[Profit]]&lt;0,Sales[[#This Row],[Profit]],0)</f>
        <v>0</v>
      </c>
    </row>
    <row r="1008" spans="1:14" x14ac:dyDescent="0.3">
      <c r="A1008" t="s">
        <v>459</v>
      </c>
      <c r="B1008" s="6">
        <v>51</v>
      </c>
      <c r="C1008" s="6">
        <v>14</v>
      </c>
      <c r="D1008">
        <v>2</v>
      </c>
      <c r="E1008" t="s">
        <v>23</v>
      </c>
      <c r="F1008" t="s">
        <v>57</v>
      </c>
      <c r="G1008" t="s">
        <v>10</v>
      </c>
      <c r="H1008" s="3">
        <f>INDEX(Orders!$A$1:$G$501,MATCH($A1008,Orders!$A$1:$A$501,0),MATCH(H$1,Orders!$A$1:$G$1,0))</f>
        <v>43420</v>
      </c>
      <c r="I1008" s="3" t="str">
        <f>INDEX(Orders!$A$1:$G$501,MATCH($A1008,Orders!$A$1:$A$501,0),MATCH(I$1,Orders!$A$1:$G$1,0))</f>
        <v>Komal</v>
      </c>
      <c r="J1008" s="3" t="str">
        <f>INDEX(Orders!$A$1:$G$501,MATCH($A1008,Orders!$A$1:$A$501,0),MATCH(J$1,Orders!$A$1:$G$1,0))</f>
        <v>Himachal Pradesh</v>
      </c>
      <c r="K1008" s="3" t="str">
        <f>INDEX(Orders!$A$1:$G$501,MATCH($A1008,Orders!$A$1:$A$501,0),MATCH(K$1,Orders!$A$1:$G$1,0))</f>
        <v>Simla</v>
      </c>
      <c r="L1008" s="1" t="str">
        <f t="shared" si="15"/>
        <v>Nov</v>
      </c>
      <c r="M1008" s="8">
        <f>IF(Sales[[#This Row],[Profit]]&gt;0,Sales[[#This Row],[Profit]],0)</f>
        <v>14</v>
      </c>
      <c r="N1008" s="8">
        <f>IF(Sales[[#This Row],[Profit]]&lt;0,Sales[[#This Row],[Profit]],0)</f>
        <v>0</v>
      </c>
    </row>
    <row r="1009" spans="1:14" x14ac:dyDescent="0.3">
      <c r="A1009" t="s">
        <v>128</v>
      </c>
      <c r="B1009" s="6">
        <v>82</v>
      </c>
      <c r="C1009" s="6">
        <v>8</v>
      </c>
      <c r="D1009">
        <v>3</v>
      </c>
      <c r="E1009" t="s">
        <v>8</v>
      </c>
      <c r="F1009" t="s">
        <v>73</v>
      </c>
      <c r="G1009" t="s">
        <v>14</v>
      </c>
      <c r="H1009" s="3">
        <f>INDEX(Orders!$A$1:$G$501,MATCH($A1009,Orders!$A$1:$A$501,0),MATCH(H$1,Orders!$A$1:$G$1,0))</f>
        <v>43188</v>
      </c>
      <c r="I1009" s="3" t="str">
        <f>INDEX(Orders!$A$1:$G$501,MATCH($A1009,Orders!$A$1:$A$501,0),MATCH(I$1,Orders!$A$1:$G$1,0))</f>
        <v>Pinky</v>
      </c>
      <c r="J1009" s="3" t="str">
        <f>INDEX(Orders!$A$1:$G$501,MATCH($A1009,Orders!$A$1:$A$501,0),MATCH(J$1,Orders!$A$1:$G$1,0))</f>
        <v>Jammu and Kashmir</v>
      </c>
      <c r="K1009" s="3" t="str">
        <f>INDEX(Orders!$A$1:$G$501,MATCH($A1009,Orders!$A$1:$A$501,0),MATCH(K$1,Orders!$A$1:$G$1,0))</f>
        <v>Kashmir</v>
      </c>
      <c r="L1009" s="1" t="str">
        <f t="shared" si="15"/>
        <v>Mar</v>
      </c>
      <c r="M1009" s="8">
        <f>IF(Sales[[#This Row],[Profit]]&gt;0,Sales[[#This Row],[Profit]],0)</f>
        <v>8</v>
      </c>
      <c r="N1009" s="8">
        <f>IF(Sales[[#This Row],[Profit]]&lt;0,Sales[[#This Row],[Profit]],0)</f>
        <v>0</v>
      </c>
    </row>
    <row r="1010" spans="1:14" x14ac:dyDescent="0.3">
      <c r="A1010" t="s">
        <v>137</v>
      </c>
      <c r="B1010" s="6">
        <v>50</v>
      </c>
      <c r="C1010" s="6">
        <v>-17</v>
      </c>
      <c r="D1010">
        <v>2</v>
      </c>
      <c r="E1010" t="s">
        <v>23</v>
      </c>
      <c r="F1010" t="s">
        <v>57</v>
      </c>
      <c r="G1010" t="s">
        <v>10</v>
      </c>
      <c r="H1010" s="3">
        <f>INDEX(Orders!$A$1:$G$501,MATCH($A1010,Orders!$A$1:$A$501,0),MATCH(H$1,Orders!$A$1:$G$1,0))</f>
        <v>43174</v>
      </c>
      <c r="I1010" s="3" t="str">
        <f>INDEX(Orders!$A$1:$G$501,MATCH($A1010,Orders!$A$1:$A$501,0),MATCH(I$1,Orders!$A$1:$G$1,0))</f>
        <v>Tushina</v>
      </c>
      <c r="J1010" s="3" t="str">
        <f>INDEX(Orders!$A$1:$G$501,MATCH($A1010,Orders!$A$1:$A$501,0),MATCH(J$1,Orders!$A$1:$G$1,0))</f>
        <v>Goa</v>
      </c>
      <c r="K1010" s="3" t="str">
        <f>INDEX(Orders!$A$1:$G$501,MATCH($A1010,Orders!$A$1:$A$501,0),MATCH(K$1,Orders!$A$1:$G$1,0))</f>
        <v>Goa</v>
      </c>
      <c r="L1010" s="1" t="str">
        <f t="shared" si="15"/>
        <v>Mar</v>
      </c>
      <c r="M1010" s="8">
        <f>IF(Sales[[#This Row],[Profit]]&gt;0,Sales[[#This Row],[Profit]],0)</f>
        <v>0</v>
      </c>
      <c r="N1010" s="8">
        <f>IF(Sales[[#This Row],[Profit]]&lt;0,Sales[[#This Row],[Profit]],0)</f>
        <v>-17</v>
      </c>
    </row>
    <row r="1011" spans="1:14" x14ac:dyDescent="0.3">
      <c r="A1011" t="s">
        <v>37</v>
      </c>
      <c r="B1011" s="6">
        <v>263</v>
      </c>
      <c r="C1011" s="6">
        <v>-31</v>
      </c>
      <c r="D1011">
        <v>9</v>
      </c>
      <c r="E1011" t="s">
        <v>8</v>
      </c>
      <c r="F1011" t="s">
        <v>9</v>
      </c>
      <c r="G1011" t="s">
        <v>82</v>
      </c>
      <c r="H1011" s="3">
        <f>INDEX(Orders!$A$1:$G$501,MATCH($A1011,Orders!$A$1:$A$501,0),MATCH(H$1,Orders!$A$1:$G$1,0))</f>
        <v>43337</v>
      </c>
      <c r="I1011" s="3" t="str">
        <f>INDEX(Orders!$A$1:$G$501,MATCH($A1011,Orders!$A$1:$A$501,0),MATCH(I$1,Orders!$A$1:$G$1,0))</f>
        <v>Madhav</v>
      </c>
      <c r="J1011" s="3" t="str">
        <f>INDEX(Orders!$A$1:$G$501,MATCH($A1011,Orders!$A$1:$A$501,0),MATCH(J$1,Orders!$A$1:$G$1,0))</f>
        <v>Uttar Pradesh</v>
      </c>
      <c r="K1011" s="3" t="str">
        <f>INDEX(Orders!$A$1:$G$501,MATCH($A1011,Orders!$A$1:$A$501,0),MATCH(K$1,Orders!$A$1:$G$1,0))</f>
        <v>Mathura</v>
      </c>
      <c r="L1011" s="1" t="str">
        <f t="shared" si="15"/>
        <v>Aug</v>
      </c>
      <c r="M1011" s="8">
        <f>IF(Sales[[#This Row],[Profit]]&gt;0,Sales[[#This Row],[Profit]],0)</f>
        <v>0</v>
      </c>
      <c r="N1011" s="8">
        <f>IF(Sales[[#This Row],[Profit]]&lt;0,Sales[[#This Row],[Profit]],0)</f>
        <v>-31</v>
      </c>
    </row>
    <row r="1012" spans="1:14" x14ac:dyDescent="0.3">
      <c r="A1012" t="s">
        <v>241</v>
      </c>
      <c r="B1012" s="6">
        <v>50</v>
      </c>
      <c r="C1012" s="6">
        <v>7</v>
      </c>
      <c r="D1012">
        <v>6</v>
      </c>
      <c r="E1012" t="s">
        <v>23</v>
      </c>
      <c r="F1012" t="s">
        <v>43</v>
      </c>
      <c r="G1012" t="s">
        <v>10</v>
      </c>
      <c r="H1012" s="3">
        <f>INDEX(Orders!$A$1:$G$501,MATCH($A1012,Orders!$A$1:$A$501,0),MATCH(H$1,Orders!$A$1:$G$1,0))</f>
        <v>43170</v>
      </c>
      <c r="I1012" s="3" t="str">
        <f>INDEX(Orders!$A$1:$G$501,MATCH($A1012,Orders!$A$1:$A$501,0),MATCH(I$1,Orders!$A$1:$G$1,0))</f>
        <v>Mrunal</v>
      </c>
      <c r="J1012" s="3" t="str">
        <f>INDEX(Orders!$A$1:$G$501,MATCH($A1012,Orders!$A$1:$A$501,0),MATCH(J$1,Orders!$A$1:$G$1,0))</f>
        <v>Maharashtra</v>
      </c>
      <c r="K1012" s="3" t="str">
        <f>INDEX(Orders!$A$1:$G$501,MATCH($A1012,Orders!$A$1:$A$501,0),MATCH(K$1,Orders!$A$1:$G$1,0))</f>
        <v>Mumbai</v>
      </c>
      <c r="L1012" s="1" t="str">
        <f t="shared" si="15"/>
        <v>Mar</v>
      </c>
      <c r="M1012" s="8">
        <f>IF(Sales[[#This Row],[Profit]]&gt;0,Sales[[#This Row],[Profit]],0)</f>
        <v>7</v>
      </c>
      <c r="N1012" s="8">
        <f>IF(Sales[[#This Row],[Profit]]&lt;0,Sales[[#This Row],[Profit]],0)</f>
        <v>0</v>
      </c>
    </row>
    <row r="1013" spans="1:14" x14ac:dyDescent="0.3">
      <c r="A1013" t="s">
        <v>400</v>
      </c>
      <c r="B1013" s="6">
        <v>245</v>
      </c>
      <c r="C1013" s="6">
        <v>-3</v>
      </c>
      <c r="D1013">
        <v>4</v>
      </c>
      <c r="E1013" t="s">
        <v>8</v>
      </c>
      <c r="F1013" t="s">
        <v>21</v>
      </c>
      <c r="G1013" t="s">
        <v>28</v>
      </c>
      <c r="H1013" s="3">
        <f>INDEX(Orders!$A$1:$G$501,MATCH($A1013,Orders!$A$1:$A$501,0),MATCH(H$1,Orders!$A$1:$G$1,0))</f>
        <v>43318</v>
      </c>
      <c r="I1013" s="3" t="str">
        <f>INDEX(Orders!$A$1:$G$501,MATCH($A1013,Orders!$A$1:$A$501,0),MATCH(I$1,Orders!$A$1:$G$1,0))</f>
        <v>Shreya</v>
      </c>
      <c r="J1013" s="3" t="str">
        <f>INDEX(Orders!$A$1:$G$501,MATCH($A1013,Orders!$A$1:$A$501,0),MATCH(J$1,Orders!$A$1:$G$1,0))</f>
        <v xml:space="preserve">Kerala </v>
      </c>
      <c r="K1013" s="3" t="str">
        <f>INDEX(Orders!$A$1:$G$501,MATCH($A1013,Orders!$A$1:$A$501,0),MATCH(K$1,Orders!$A$1:$G$1,0))</f>
        <v>Thiruvananthapuram</v>
      </c>
      <c r="L1013" s="1" t="str">
        <f t="shared" si="15"/>
        <v>Aug</v>
      </c>
      <c r="M1013" s="8">
        <f>IF(Sales[[#This Row],[Profit]]&gt;0,Sales[[#This Row],[Profit]],0)</f>
        <v>0</v>
      </c>
      <c r="N1013" s="8">
        <f>IF(Sales[[#This Row],[Profit]]&lt;0,Sales[[#This Row],[Profit]],0)</f>
        <v>-3</v>
      </c>
    </row>
    <row r="1014" spans="1:14" x14ac:dyDescent="0.3">
      <c r="A1014" t="s">
        <v>157</v>
      </c>
      <c r="B1014" s="6">
        <v>82</v>
      </c>
      <c r="C1014" s="6">
        <v>24</v>
      </c>
      <c r="D1014">
        <v>6</v>
      </c>
      <c r="E1014" t="s">
        <v>23</v>
      </c>
      <c r="F1014" t="s">
        <v>30</v>
      </c>
      <c r="G1014" t="s">
        <v>14</v>
      </c>
      <c r="H1014" s="3">
        <f>INDEX(Orders!$A$1:$G$501,MATCH($A1014,Orders!$A$1:$A$501,0),MATCH(H$1,Orders!$A$1:$G$1,0))</f>
        <v>43118</v>
      </c>
      <c r="I1014" s="3" t="str">
        <f>INDEX(Orders!$A$1:$G$501,MATCH($A1014,Orders!$A$1:$A$501,0),MATCH(I$1,Orders!$A$1:$G$1,0))</f>
        <v>Muskan</v>
      </c>
      <c r="J1014" s="3" t="str">
        <f>INDEX(Orders!$A$1:$G$501,MATCH($A1014,Orders!$A$1:$A$501,0),MATCH(J$1,Orders!$A$1:$G$1,0))</f>
        <v>Madhya Pradesh</v>
      </c>
      <c r="K1014" s="3" t="str">
        <f>INDEX(Orders!$A$1:$G$501,MATCH($A1014,Orders!$A$1:$A$501,0),MATCH(K$1,Orders!$A$1:$G$1,0))</f>
        <v>Indore</v>
      </c>
      <c r="L1014" s="1" t="str">
        <f t="shared" si="15"/>
        <v>Jan</v>
      </c>
      <c r="M1014" s="8">
        <f>IF(Sales[[#This Row],[Profit]]&gt;0,Sales[[#This Row],[Profit]],0)</f>
        <v>24</v>
      </c>
      <c r="N1014" s="8">
        <f>IF(Sales[[#This Row],[Profit]]&lt;0,Sales[[#This Row],[Profit]],0)</f>
        <v>0</v>
      </c>
    </row>
    <row r="1015" spans="1:14" x14ac:dyDescent="0.3">
      <c r="A1015" t="s">
        <v>144</v>
      </c>
      <c r="B1015" s="6">
        <v>229</v>
      </c>
      <c r="C1015" s="6">
        <v>-41</v>
      </c>
      <c r="D1015">
        <v>8</v>
      </c>
      <c r="E1015" t="s">
        <v>8</v>
      </c>
      <c r="F1015" t="s">
        <v>73</v>
      </c>
      <c r="G1015" t="s">
        <v>10</v>
      </c>
      <c r="H1015" s="3">
        <f>INDEX(Orders!$A$1:$G$501,MATCH($A1015,Orders!$A$1:$A$501,0),MATCH(H$1,Orders!$A$1:$G$1,0))</f>
        <v>43363</v>
      </c>
      <c r="I1015" s="3" t="str">
        <f>INDEX(Orders!$A$1:$G$501,MATCH($A1015,Orders!$A$1:$A$501,0),MATCH(I$1,Orders!$A$1:$G$1,0))</f>
        <v>Asish</v>
      </c>
      <c r="J1015" s="3" t="str">
        <f>INDEX(Orders!$A$1:$G$501,MATCH($A1015,Orders!$A$1:$A$501,0),MATCH(J$1,Orders!$A$1:$G$1,0))</f>
        <v>Jammu and Kashmir</v>
      </c>
      <c r="K1015" s="3" t="str">
        <f>INDEX(Orders!$A$1:$G$501,MATCH($A1015,Orders!$A$1:$A$501,0),MATCH(K$1,Orders!$A$1:$G$1,0))</f>
        <v>Kashmir</v>
      </c>
      <c r="L1015" s="1" t="str">
        <f t="shared" si="15"/>
        <v>Sep</v>
      </c>
      <c r="M1015" s="8">
        <f>IF(Sales[[#This Row],[Profit]]&gt;0,Sales[[#This Row],[Profit]],0)</f>
        <v>0</v>
      </c>
      <c r="N1015" s="8">
        <f>IF(Sales[[#This Row],[Profit]]&lt;0,Sales[[#This Row],[Profit]],0)</f>
        <v>-41</v>
      </c>
    </row>
    <row r="1016" spans="1:14" x14ac:dyDescent="0.3">
      <c r="A1016" t="s">
        <v>179</v>
      </c>
      <c r="B1016" s="6">
        <v>50</v>
      </c>
      <c r="C1016" s="6">
        <v>14</v>
      </c>
      <c r="D1016">
        <v>1</v>
      </c>
      <c r="E1016" t="s">
        <v>8</v>
      </c>
      <c r="F1016" t="s">
        <v>9</v>
      </c>
      <c r="G1016" t="s">
        <v>10</v>
      </c>
      <c r="H1016" s="3">
        <f>INDEX(Orders!$A$1:$G$501,MATCH($A1016,Orders!$A$1:$A$501,0),MATCH(H$1,Orders!$A$1:$G$1,0))</f>
        <v>43113</v>
      </c>
      <c r="I1016" s="3" t="str">
        <f>INDEX(Orders!$A$1:$G$501,MATCH($A1016,Orders!$A$1:$A$501,0),MATCH(I$1,Orders!$A$1:$G$1,0))</f>
        <v>Jesal</v>
      </c>
      <c r="J1016" s="3" t="str">
        <f>INDEX(Orders!$A$1:$G$501,MATCH($A1016,Orders!$A$1:$A$501,0),MATCH(J$1,Orders!$A$1:$G$1,0))</f>
        <v>West Bengal</v>
      </c>
      <c r="K1016" s="3" t="str">
        <f>INDEX(Orders!$A$1:$G$501,MATCH($A1016,Orders!$A$1:$A$501,0),MATCH(K$1,Orders!$A$1:$G$1,0))</f>
        <v>Kolkata</v>
      </c>
      <c r="L1016" s="1" t="str">
        <f t="shared" si="15"/>
        <v>Jan</v>
      </c>
      <c r="M1016" s="8">
        <f>IF(Sales[[#This Row],[Profit]]&gt;0,Sales[[#This Row],[Profit]],0)</f>
        <v>14</v>
      </c>
      <c r="N1016" s="8">
        <f>IF(Sales[[#This Row],[Profit]]&lt;0,Sales[[#This Row],[Profit]],0)</f>
        <v>0</v>
      </c>
    </row>
    <row r="1017" spans="1:14" x14ac:dyDescent="0.3">
      <c r="A1017" t="s">
        <v>211</v>
      </c>
      <c r="B1017" s="6">
        <v>220</v>
      </c>
      <c r="C1017" s="6">
        <v>40</v>
      </c>
      <c r="D1017">
        <v>2</v>
      </c>
      <c r="E1017" t="s">
        <v>8</v>
      </c>
      <c r="F1017" t="s">
        <v>73</v>
      </c>
      <c r="G1017" t="s">
        <v>10</v>
      </c>
      <c r="H1017" s="3">
        <f>INDEX(Orders!$A$1:$G$501,MATCH($A1017,Orders!$A$1:$A$501,0),MATCH(H$1,Orders!$A$1:$G$1,0))</f>
        <v>43376</v>
      </c>
      <c r="I1017" s="3" t="str">
        <f>INDEX(Orders!$A$1:$G$501,MATCH($A1017,Orders!$A$1:$A$501,0),MATCH(I$1,Orders!$A$1:$G$1,0))</f>
        <v>Sonal</v>
      </c>
      <c r="J1017" s="3" t="str">
        <f>INDEX(Orders!$A$1:$G$501,MATCH($A1017,Orders!$A$1:$A$501,0),MATCH(J$1,Orders!$A$1:$G$1,0))</f>
        <v>Bihar</v>
      </c>
      <c r="K1017" s="3" t="str">
        <f>INDEX(Orders!$A$1:$G$501,MATCH($A1017,Orders!$A$1:$A$501,0),MATCH(K$1,Orders!$A$1:$G$1,0))</f>
        <v>Patna</v>
      </c>
      <c r="L1017" s="1" t="str">
        <f t="shared" si="15"/>
        <v>Oct</v>
      </c>
      <c r="M1017" s="8">
        <f>IF(Sales[[#This Row],[Profit]]&gt;0,Sales[[#This Row],[Profit]],0)</f>
        <v>40</v>
      </c>
      <c r="N1017" s="8">
        <f>IF(Sales[[#This Row],[Profit]]&lt;0,Sales[[#This Row],[Profit]],0)</f>
        <v>0</v>
      </c>
    </row>
    <row r="1018" spans="1:14" x14ac:dyDescent="0.3">
      <c r="A1018" t="s">
        <v>29</v>
      </c>
      <c r="B1018" s="6">
        <v>263</v>
      </c>
      <c r="C1018" s="6">
        <v>-63</v>
      </c>
      <c r="D1018">
        <v>2</v>
      </c>
      <c r="E1018" t="s">
        <v>8</v>
      </c>
      <c r="F1018" t="s">
        <v>9</v>
      </c>
      <c r="G1018" t="s">
        <v>82</v>
      </c>
      <c r="H1018" s="3">
        <f>INDEX(Orders!$A$1:$G$501,MATCH($A1018,Orders!$A$1:$A$501,0),MATCH(H$1,Orders!$A$1:$G$1,0))</f>
        <v>43219</v>
      </c>
      <c r="I1018" s="3" t="str">
        <f>INDEX(Orders!$A$1:$G$501,MATCH($A1018,Orders!$A$1:$A$501,0),MATCH(I$1,Orders!$A$1:$G$1,0))</f>
        <v>Kirti</v>
      </c>
      <c r="J1018" s="3" t="str">
        <f>INDEX(Orders!$A$1:$G$501,MATCH($A1018,Orders!$A$1:$A$501,0),MATCH(J$1,Orders!$A$1:$G$1,0))</f>
        <v>Jammu and Kashmir</v>
      </c>
      <c r="K1018" s="3" t="str">
        <f>INDEX(Orders!$A$1:$G$501,MATCH($A1018,Orders!$A$1:$A$501,0),MATCH(K$1,Orders!$A$1:$G$1,0))</f>
        <v>Kashmir</v>
      </c>
      <c r="L1018" s="1" t="str">
        <f t="shared" si="15"/>
        <v>Apr</v>
      </c>
      <c r="M1018" s="8">
        <f>IF(Sales[[#This Row],[Profit]]&gt;0,Sales[[#This Row],[Profit]],0)</f>
        <v>0</v>
      </c>
      <c r="N1018" s="8">
        <f>IF(Sales[[#This Row],[Profit]]&lt;0,Sales[[#This Row],[Profit]],0)</f>
        <v>-63</v>
      </c>
    </row>
    <row r="1019" spans="1:14" x14ac:dyDescent="0.3">
      <c r="A1019" t="s">
        <v>17</v>
      </c>
      <c r="B1019" s="6">
        <v>81</v>
      </c>
      <c r="C1019" s="6">
        <v>-41</v>
      </c>
      <c r="D1019">
        <v>5</v>
      </c>
      <c r="E1019" t="s">
        <v>23</v>
      </c>
      <c r="F1019" t="s">
        <v>63</v>
      </c>
      <c r="G1019" t="s">
        <v>14</v>
      </c>
      <c r="H1019" s="3">
        <f>INDEX(Orders!$A$1:$G$501,MATCH($A1019,Orders!$A$1:$A$501,0),MATCH(H$1,Orders!$A$1:$G$1,0))</f>
        <v>43186</v>
      </c>
      <c r="I1019" s="3" t="str">
        <f>INDEX(Orders!$A$1:$G$501,MATCH($A1019,Orders!$A$1:$A$501,0),MATCH(I$1,Orders!$A$1:$G$1,0))</f>
        <v>Sarita</v>
      </c>
      <c r="J1019" s="3" t="str">
        <f>INDEX(Orders!$A$1:$G$501,MATCH($A1019,Orders!$A$1:$A$501,0),MATCH(J$1,Orders!$A$1:$G$1,0))</f>
        <v>Maharashtra</v>
      </c>
      <c r="K1019" s="3" t="str">
        <f>INDEX(Orders!$A$1:$G$501,MATCH($A1019,Orders!$A$1:$A$501,0),MATCH(K$1,Orders!$A$1:$G$1,0))</f>
        <v>Pune</v>
      </c>
      <c r="L1019" s="1" t="str">
        <f t="shared" si="15"/>
        <v>Mar</v>
      </c>
      <c r="M1019" s="8">
        <f>IF(Sales[[#This Row],[Profit]]&gt;0,Sales[[#This Row],[Profit]],0)</f>
        <v>0</v>
      </c>
      <c r="N1019" s="8">
        <f>IF(Sales[[#This Row],[Profit]]&lt;0,Sales[[#This Row],[Profit]],0)</f>
        <v>-41</v>
      </c>
    </row>
    <row r="1020" spans="1:14" x14ac:dyDescent="0.3">
      <c r="A1020" t="s">
        <v>460</v>
      </c>
      <c r="B1020" s="6">
        <v>50</v>
      </c>
      <c r="C1020" s="6">
        <v>-17</v>
      </c>
      <c r="D1020">
        <v>2</v>
      </c>
      <c r="E1020" t="s">
        <v>23</v>
      </c>
      <c r="F1020" t="s">
        <v>57</v>
      </c>
      <c r="G1020" t="s">
        <v>10</v>
      </c>
      <c r="H1020" s="3">
        <f>INDEX(Orders!$A$1:$G$501,MATCH($A1020,Orders!$A$1:$A$501,0),MATCH(H$1,Orders!$A$1:$G$1,0))</f>
        <v>43321</v>
      </c>
      <c r="I1020" s="3" t="str">
        <f>INDEX(Orders!$A$1:$G$501,MATCH($A1020,Orders!$A$1:$A$501,0),MATCH(I$1,Orders!$A$1:$G$1,0))</f>
        <v>Duhita</v>
      </c>
      <c r="J1020" s="3" t="str">
        <f>INDEX(Orders!$A$1:$G$501,MATCH($A1020,Orders!$A$1:$A$501,0),MATCH(J$1,Orders!$A$1:$G$1,0))</f>
        <v>Haryana</v>
      </c>
      <c r="K1020" s="3" t="str">
        <f>INDEX(Orders!$A$1:$G$501,MATCH($A1020,Orders!$A$1:$A$501,0),MATCH(K$1,Orders!$A$1:$G$1,0))</f>
        <v>Chandigarh</v>
      </c>
      <c r="L1020" s="1" t="str">
        <f t="shared" si="15"/>
        <v>Aug</v>
      </c>
      <c r="M1020" s="8">
        <f>IF(Sales[[#This Row],[Profit]]&gt;0,Sales[[#This Row],[Profit]],0)</f>
        <v>0</v>
      </c>
      <c r="N1020" s="8">
        <f>IF(Sales[[#This Row],[Profit]]&lt;0,Sales[[#This Row],[Profit]],0)</f>
        <v>-17</v>
      </c>
    </row>
    <row r="1021" spans="1:14" x14ac:dyDescent="0.3">
      <c r="A1021" t="s">
        <v>17</v>
      </c>
      <c r="B1021" s="6">
        <v>49</v>
      </c>
      <c r="C1021" s="6">
        <v>5</v>
      </c>
      <c r="D1021">
        <v>4</v>
      </c>
      <c r="E1021" t="s">
        <v>23</v>
      </c>
      <c r="F1021" t="s">
        <v>30</v>
      </c>
      <c r="G1021" t="s">
        <v>10</v>
      </c>
      <c r="H1021" s="3">
        <f>INDEX(Orders!$A$1:$G$501,MATCH($A1021,Orders!$A$1:$A$501,0),MATCH(H$1,Orders!$A$1:$G$1,0))</f>
        <v>43186</v>
      </c>
      <c r="I1021" s="3" t="str">
        <f>INDEX(Orders!$A$1:$G$501,MATCH($A1021,Orders!$A$1:$A$501,0),MATCH(I$1,Orders!$A$1:$G$1,0))</f>
        <v>Sarita</v>
      </c>
      <c r="J1021" s="3" t="str">
        <f>INDEX(Orders!$A$1:$G$501,MATCH($A1021,Orders!$A$1:$A$501,0),MATCH(J$1,Orders!$A$1:$G$1,0))</f>
        <v>Maharashtra</v>
      </c>
      <c r="K1021" s="3" t="str">
        <f>INDEX(Orders!$A$1:$G$501,MATCH($A1021,Orders!$A$1:$A$501,0),MATCH(K$1,Orders!$A$1:$G$1,0))</f>
        <v>Pune</v>
      </c>
      <c r="L1021" s="1" t="str">
        <f t="shared" si="15"/>
        <v>Mar</v>
      </c>
      <c r="M1021" s="8">
        <f>IF(Sales[[#This Row],[Profit]]&gt;0,Sales[[#This Row],[Profit]],0)</f>
        <v>5</v>
      </c>
      <c r="N1021" s="8">
        <f>IF(Sales[[#This Row],[Profit]]&lt;0,Sales[[#This Row],[Profit]],0)</f>
        <v>0</v>
      </c>
    </row>
    <row r="1022" spans="1:14" x14ac:dyDescent="0.3">
      <c r="A1022" t="s">
        <v>31</v>
      </c>
      <c r="B1022" s="6">
        <v>237</v>
      </c>
      <c r="C1022" s="6">
        <v>47</v>
      </c>
      <c r="D1022">
        <v>9</v>
      </c>
      <c r="E1022" t="s">
        <v>23</v>
      </c>
      <c r="F1022" t="s">
        <v>81</v>
      </c>
      <c r="G1022" t="s">
        <v>28</v>
      </c>
      <c r="H1022" s="3">
        <f>INDEX(Orders!$A$1:$G$501,MATCH($A1022,Orders!$A$1:$A$501,0),MATCH(H$1,Orders!$A$1:$G$1,0))</f>
        <v>43262</v>
      </c>
      <c r="I1022" s="3" t="str">
        <f>INDEX(Orders!$A$1:$G$501,MATCH($A1022,Orders!$A$1:$A$501,0),MATCH(I$1,Orders!$A$1:$G$1,0))</f>
        <v>Kushal</v>
      </c>
      <c r="J1022" s="3" t="str">
        <f>INDEX(Orders!$A$1:$G$501,MATCH($A1022,Orders!$A$1:$A$501,0),MATCH(J$1,Orders!$A$1:$G$1,0))</f>
        <v>Nagaland</v>
      </c>
      <c r="K1022" s="3" t="str">
        <f>INDEX(Orders!$A$1:$G$501,MATCH($A1022,Orders!$A$1:$A$501,0),MATCH(K$1,Orders!$A$1:$G$1,0))</f>
        <v>Kohima</v>
      </c>
      <c r="L1022" s="1" t="str">
        <f t="shared" si="15"/>
        <v>Jun</v>
      </c>
      <c r="M1022" s="8">
        <f>IF(Sales[[#This Row],[Profit]]&gt;0,Sales[[#This Row],[Profit]],0)</f>
        <v>47</v>
      </c>
      <c r="N1022" s="8">
        <f>IF(Sales[[#This Row],[Profit]]&lt;0,Sales[[#This Row],[Profit]],0)</f>
        <v>0</v>
      </c>
    </row>
    <row r="1023" spans="1:14" x14ac:dyDescent="0.3">
      <c r="A1023" t="s">
        <v>461</v>
      </c>
      <c r="B1023" s="6">
        <v>264</v>
      </c>
      <c r="C1023" s="6">
        <v>-30</v>
      </c>
      <c r="D1023">
        <v>3</v>
      </c>
      <c r="E1023" t="s">
        <v>12</v>
      </c>
      <c r="F1023" t="s">
        <v>131</v>
      </c>
      <c r="G1023" t="s">
        <v>82</v>
      </c>
      <c r="H1023" s="3">
        <f>INDEX(Orders!$A$1:$G$501,MATCH($A1023,Orders!$A$1:$A$501,0),MATCH(H$1,Orders!$A$1:$G$1,0))</f>
        <v>43379</v>
      </c>
      <c r="I1023" s="3" t="str">
        <f>INDEX(Orders!$A$1:$G$501,MATCH($A1023,Orders!$A$1:$A$501,0),MATCH(I$1,Orders!$A$1:$G$1,0))</f>
        <v>Sheetal</v>
      </c>
      <c r="J1023" s="3" t="str">
        <f>INDEX(Orders!$A$1:$G$501,MATCH($A1023,Orders!$A$1:$A$501,0),MATCH(J$1,Orders!$A$1:$G$1,0))</f>
        <v>Madhya Pradesh</v>
      </c>
      <c r="K1023" s="3" t="str">
        <f>INDEX(Orders!$A$1:$G$501,MATCH($A1023,Orders!$A$1:$A$501,0),MATCH(K$1,Orders!$A$1:$G$1,0))</f>
        <v>Indore</v>
      </c>
      <c r="L1023" s="1" t="str">
        <f t="shared" si="15"/>
        <v>Oct</v>
      </c>
      <c r="M1023" s="8">
        <f>IF(Sales[[#This Row],[Profit]]&gt;0,Sales[[#This Row],[Profit]],0)</f>
        <v>0</v>
      </c>
      <c r="N1023" s="8">
        <f>IF(Sales[[#This Row],[Profit]]&lt;0,Sales[[#This Row],[Profit]],0)</f>
        <v>-30</v>
      </c>
    </row>
    <row r="1024" spans="1:14" x14ac:dyDescent="0.3">
      <c r="A1024" t="s">
        <v>119</v>
      </c>
      <c r="B1024" s="6">
        <v>49</v>
      </c>
      <c r="C1024" s="6">
        <v>3</v>
      </c>
      <c r="D1024">
        <v>1</v>
      </c>
      <c r="E1024" t="s">
        <v>23</v>
      </c>
      <c r="F1024" t="s">
        <v>142</v>
      </c>
      <c r="G1024" t="s">
        <v>10</v>
      </c>
      <c r="H1024" s="3">
        <f>INDEX(Orders!$A$1:$G$501,MATCH($A1024,Orders!$A$1:$A$501,0),MATCH(H$1,Orders!$A$1:$G$1,0))</f>
        <v>43286</v>
      </c>
      <c r="I1024" s="3" t="str">
        <f>INDEX(Orders!$A$1:$G$501,MATCH($A1024,Orders!$A$1:$A$501,0),MATCH(I$1,Orders!$A$1:$G$1,0))</f>
        <v>Anurag</v>
      </c>
      <c r="J1024" s="3" t="str">
        <f>INDEX(Orders!$A$1:$G$501,MATCH($A1024,Orders!$A$1:$A$501,0),MATCH(J$1,Orders!$A$1:$G$1,0))</f>
        <v>Madhya Pradesh</v>
      </c>
      <c r="K1024" s="3" t="str">
        <f>INDEX(Orders!$A$1:$G$501,MATCH($A1024,Orders!$A$1:$A$501,0),MATCH(K$1,Orders!$A$1:$G$1,0))</f>
        <v>Indore</v>
      </c>
      <c r="L1024" s="1" t="str">
        <f t="shared" si="15"/>
        <v>Jul</v>
      </c>
      <c r="M1024" s="8">
        <f>IF(Sales[[#This Row],[Profit]]&gt;0,Sales[[#This Row],[Profit]],0)</f>
        <v>3</v>
      </c>
      <c r="N1024" s="8">
        <f>IF(Sales[[#This Row],[Profit]]&lt;0,Sales[[#This Row],[Profit]],0)</f>
        <v>0</v>
      </c>
    </row>
    <row r="1025" spans="1:14" x14ac:dyDescent="0.3">
      <c r="A1025" t="s">
        <v>307</v>
      </c>
      <c r="B1025" s="6">
        <v>63</v>
      </c>
      <c r="C1025" s="6">
        <v>-24</v>
      </c>
      <c r="D1025">
        <v>6</v>
      </c>
      <c r="E1025" t="s">
        <v>23</v>
      </c>
      <c r="F1025" t="s">
        <v>32</v>
      </c>
      <c r="G1025" t="s">
        <v>10</v>
      </c>
      <c r="H1025" s="3">
        <f>INDEX(Orders!$A$1:$G$501,MATCH($A1025,Orders!$A$1:$A$501,0),MATCH(H$1,Orders!$A$1:$G$1,0))</f>
        <v>43367</v>
      </c>
      <c r="I1025" s="3" t="str">
        <f>INDEX(Orders!$A$1:$G$501,MATCH($A1025,Orders!$A$1:$A$501,0),MATCH(I$1,Orders!$A$1:$G$1,0))</f>
        <v>Siddharth</v>
      </c>
      <c r="J1025" s="3" t="str">
        <f>INDEX(Orders!$A$1:$G$501,MATCH($A1025,Orders!$A$1:$A$501,0),MATCH(J$1,Orders!$A$1:$G$1,0))</f>
        <v>Madhya Pradesh</v>
      </c>
      <c r="K1025" s="3" t="str">
        <f>INDEX(Orders!$A$1:$G$501,MATCH($A1025,Orders!$A$1:$A$501,0),MATCH(K$1,Orders!$A$1:$G$1,0))</f>
        <v>Indore</v>
      </c>
      <c r="L1025" s="1" t="str">
        <f t="shared" si="15"/>
        <v>Sep</v>
      </c>
      <c r="M1025" s="8">
        <f>IF(Sales[[#This Row],[Profit]]&gt;0,Sales[[#This Row],[Profit]],0)</f>
        <v>0</v>
      </c>
      <c r="N1025" s="8">
        <f>IF(Sales[[#This Row],[Profit]]&lt;0,Sales[[#This Row],[Profit]],0)</f>
        <v>-24</v>
      </c>
    </row>
    <row r="1026" spans="1:14" x14ac:dyDescent="0.3">
      <c r="A1026" t="s">
        <v>152</v>
      </c>
      <c r="B1026" s="6">
        <v>81</v>
      </c>
      <c r="C1026" s="6">
        <v>-51</v>
      </c>
      <c r="D1026">
        <v>7</v>
      </c>
      <c r="E1026" t="s">
        <v>23</v>
      </c>
      <c r="F1026" t="s">
        <v>57</v>
      </c>
      <c r="G1026" t="s">
        <v>14</v>
      </c>
      <c r="H1026" s="3">
        <f>INDEX(Orders!$A$1:$G$501,MATCH($A1026,Orders!$A$1:$A$501,0),MATCH(H$1,Orders!$A$1:$G$1,0))</f>
        <v>43107</v>
      </c>
      <c r="I1026" s="3" t="str">
        <f>INDEX(Orders!$A$1:$G$501,MATCH($A1026,Orders!$A$1:$A$501,0),MATCH(I$1,Orders!$A$1:$G$1,0))</f>
        <v>Kishwar</v>
      </c>
      <c r="J1026" s="3" t="str">
        <f>INDEX(Orders!$A$1:$G$501,MATCH($A1026,Orders!$A$1:$A$501,0),MATCH(J$1,Orders!$A$1:$G$1,0))</f>
        <v>Madhya Pradesh</v>
      </c>
      <c r="K1026" s="3" t="str">
        <f>INDEX(Orders!$A$1:$G$501,MATCH($A1026,Orders!$A$1:$A$501,0),MATCH(K$1,Orders!$A$1:$G$1,0))</f>
        <v>Indore</v>
      </c>
      <c r="L1026" s="1" t="str">
        <f t="shared" ref="L1026:L1089" si="16">TEXT($H1026,"mmm")</f>
        <v>Jan</v>
      </c>
      <c r="M1026" s="8">
        <f>IF(Sales[[#This Row],[Profit]]&gt;0,Sales[[#This Row],[Profit]],0)</f>
        <v>0</v>
      </c>
      <c r="N1026" s="8">
        <f>IF(Sales[[#This Row],[Profit]]&lt;0,Sales[[#This Row],[Profit]],0)</f>
        <v>-51</v>
      </c>
    </row>
    <row r="1027" spans="1:14" x14ac:dyDescent="0.3">
      <c r="A1027" t="s">
        <v>162</v>
      </c>
      <c r="B1027" s="6">
        <v>264</v>
      </c>
      <c r="C1027" s="6">
        <v>71</v>
      </c>
      <c r="D1027">
        <v>10</v>
      </c>
      <c r="E1027" t="s">
        <v>12</v>
      </c>
      <c r="F1027" t="s">
        <v>131</v>
      </c>
      <c r="G1027" t="s">
        <v>82</v>
      </c>
      <c r="H1027" s="3">
        <f>INDEX(Orders!$A$1:$G$501,MATCH($A1027,Orders!$A$1:$A$501,0),MATCH(H$1,Orders!$A$1:$G$1,0))</f>
        <v>43170</v>
      </c>
      <c r="I1027" s="3" t="str">
        <f>INDEX(Orders!$A$1:$G$501,MATCH($A1027,Orders!$A$1:$A$501,0),MATCH(I$1,Orders!$A$1:$G$1,0))</f>
        <v>Aniket</v>
      </c>
      <c r="J1027" s="3" t="str">
        <f>INDEX(Orders!$A$1:$G$501,MATCH($A1027,Orders!$A$1:$A$501,0),MATCH(J$1,Orders!$A$1:$G$1,0))</f>
        <v>Haryana</v>
      </c>
      <c r="K1027" s="3" t="str">
        <f>INDEX(Orders!$A$1:$G$501,MATCH($A1027,Orders!$A$1:$A$501,0),MATCH(K$1,Orders!$A$1:$G$1,0))</f>
        <v>Chandigarh</v>
      </c>
      <c r="L1027" s="1" t="str">
        <f t="shared" si="16"/>
        <v>Mar</v>
      </c>
      <c r="M1027" s="8">
        <f>IF(Sales[[#This Row],[Profit]]&gt;0,Sales[[#This Row],[Profit]],0)</f>
        <v>71</v>
      </c>
      <c r="N1027" s="8">
        <f>IF(Sales[[#This Row],[Profit]]&lt;0,Sales[[#This Row],[Profit]],0)</f>
        <v>0</v>
      </c>
    </row>
    <row r="1028" spans="1:14" x14ac:dyDescent="0.3">
      <c r="A1028" t="s">
        <v>328</v>
      </c>
      <c r="B1028" s="6">
        <v>48</v>
      </c>
      <c r="C1028" s="6">
        <v>11</v>
      </c>
      <c r="D1028">
        <v>2</v>
      </c>
      <c r="E1028" t="s">
        <v>23</v>
      </c>
      <c r="F1028" t="s">
        <v>142</v>
      </c>
      <c r="G1028" t="s">
        <v>10</v>
      </c>
      <c r="H1028" s="3">
        <f>INDEX(Orders!$A$1:$G$501,MATCH($A1028,Orders!$A$1:$A$501,0),MATCH(H$1,Orders!$A$1:$G$1,0))</f>
        <v>43114</v>
      </c>
      <c r="I1028" s="3" t="str">
        <f>INDEX(Orders!$A$1:$G$501,MATCH($A1028,Orders!$A$1:$A$501,0),MATCH(I$1,Orders!$A$1:$G$1,0))</f>
        <v>Trupti</v>
      </c>
      <c r="J1028" s="3" t="str">
        <f>INDEX(Orders!$A$1:$G$501,MATCH($A1028,Orders!$A$1:$A$501,0),MATCH(J$1,Orders!$A$1:$G$1,0))</f>
        <v>Gujarat</v>
      </c>
      <c r="K1028" s="3" t="str">
        <f>INDEX(Orders!$A$1:$G$501,MATCH($A1028,Orders!$A$1:$A$501,0),MATCH(K$1,Orders!$A$1:$G$1,0))</f>
        <v>Ahmedabad</v>
      </c>
      <c r="L1028" s="1" t="str">
        <f t="shared" si="16"/>
        <v>Jan</v>
      </c>
      <c r="M1028" s="8">
        <f>IF(Sales[[#This Row],[Profit]]&gt;0,Sales[[#This Row],[Profit]],0)</f>
        <v>11</v>
      </c>
      <c r="N1028" s="8">
        <f>IF(Sales[[#This Row],[Profit]]&lt;0,Sales[[#This Row],[Profit]],0)</f>
        <v>0</v>
      </c>
    </row>
    <row r="1029" spans="1:14" x14ac:dyDescent="0.3">
      <c r="A1029" t="s">
        <v>321</v>
      </c>
      <c r="B1029" s="6">
        <v>48</v>
      </c>
      <c r="C1029" s="6">
        <v>15</v>
      </c>
      <c r="D1029">
        <v>1</v>
      </c>
      <c r="E1029" t="s">
        <v>23</v>
      </c>
      <c r="F1029" t="s">
        <v>30</v>
      </c>
      <c r="G1029" t="s">
        <v>10</v>
      </c>
      <c r="H1029" s="3">
        <f>INDEX(Orders!$A$1:$G$501,MATCH($A1029,Orders!$A$1:$A$501,0),MATCH(H$1,Orders!$A$1:$G$1,0))</f>
        <v>43192</v>
      </c>
      <c r="I1029" s="3" t="str">
        <f>INDEX(Orders!$A$1:$G$501,MATCH($A1029,Orders!$A$1:$A$501,0),MATCH(I$1,Orders!$A$1:$G$1,0))</f>
        <v>Yogesh</v>
      </c>
      <c r="J1029" s="3" t="str">
        <f>INDEX(Orders!$A$1:$G$501,MATCH($A1029,Orders!$A$1:$A$501,0),MATCH(J$1,Orders!$A$1:$G$1,0))</f>
        <v>Maharashtra</v>
      </c>
      <c r="K1029" s="3" t="str">
        <f>INDEX(Orders!$A$1:$G$501,MATCH($A1029,Orders!$A$1:$A$501,0),MATCH(K$1,Orders!$A$1:$G$1,0))</f>
        <v>Pune</v>
      </c>
      <c r="L1029" s="1" t="str">
        <f t="shared" si="16"/>
        <v>Apr</v>
      </c>
      <c r="M1029" s="8">
        <f>IF(Sales[[#This Row],[Profit]]&gt;0,Sales[[#This Row],[Profit]],0)</f>
        <v>15</v>
      </c>
      <c r="N1029" s="8">
        <f>IF(Sales[[#This Row],[Profit]]&lt;0,Sales[[#This Row],[Profit]],0)</f>
        <v>0</v>
      </c>
    </row>
    <row r="1030" spans="1:14" x14ac:dyDescent="0.3">
      <c r="A1030" t="s">
        <v>135</v>
      </c>
      <c r="B1030" s="6">
        <v>245</v>
      </c>
      <c r="C1030" s="6">
        <v>-78</v>
      </c>
      <c r="D1030">
        <v>2</v>
      </c>
      <c r="E1030" t="s">
        <v>8</v>
      </c>
      <c r="F1030" t="s">
        <v>18</v>
      </c>
      <c r="G1030" t="s">
        <v>28</v>
      </c>
      <c r="H1030" s="3">
        <f>INDEX(Orders!$A$1:$G$501,MATCH($A1030,Orders!$A$1:$A$501,0),MATCH(H$1,Orders!$A$1:$G$1,0))</f>
        <v>43256</v>
      </c>
      <c r="I1030" s="3" t="str">
        <f>INDEX(Orders!$A$1:$G$501,MATCH($A1030,Orders!$A$1:$A$501,0),MATCH(I$1,Orders!$A$1:$G$1,0))</f>
        <v>Chirag</v>
      </c>
      <c r="J1030" s="3" t="str">
        <f>INDEX(Orders!$A$1:$G$501,MATCH($A1030,Orders!$A$1:$A$501,0),MATCH(J$1,Orders!$A$1:$G$1,0))</f>
        <v>Maharashtra</v>
      </c>
      <c r="K1030" s="3" t="str">
        <f>INDEX(Orders!$A$1:$G$501,MATCH($A1030,Orders!$A$1:$A$501,0),MATCH(K$1,Orders!$A$1:$G$1,0))</f>
        <v>Mumbai</v>
      </c>
      <c r="L1030" s="1" t="str">
        <f t="shared" si="16"/>
        <v>Jun</v>
      </c>
      <c r="M1030" s="8">
        <f>IF(Sales[[#This Row],[Profit]]&gt;0,Sales[[#This Row],[Profit]],0)</f>
        <v>0</v>
      </c>
      <c r="N1030" s="8">
        <f>IF(Sales[[#This Row],[Profit]]&lt;0,Sales[[#This Row],[Profit]],0)</f>
        <v>-78</v>
      </c>
    </row>
    <row r="1031" spans="1:14" x14ac:dyDescent="0.3">
      <c r="A1031" t="s">
        <v>59</v>
      </c>
      <c r="B1031" s="6">
        <v>146</v>
      </c>
      <c r="C1031" s="6">
        <v>42</v>
      </c>
      <c r="D1031">
        <v>5</v>
      </c>
      <c r="E1031" t="s">
        <v>23</v>
      </c>
      <c r="F1031" t="s">
        <v>30</v>
      </c>
      <c r="G1031" t="s">
        <v>28</v>
      </c>
      <c r="H1031" s="3">
        <f>INDEX(Orders!$A$1:$G$501,MATCH($A1031,Orders!$A$1:$A$501,0),MATCH(H$1,Orders!$A$1:$G$1,0))</f>
        <v>43431</v>
      </c>
      <c r="I1031" s="3" t="str">
        <f>INDEX(Orders!$A$1:$G$501,MATCH($A1031,Orders!$A$1:$A$501,0),MATCH(I$1,Orders!$A$1:$G$1,0))</f>
        <v>Saptadeep</v>
      </c>
      <c r="J1031" s="3" t="str">
        <f>INDEX(Orders!$A$1:$G$501,MATCH($A1031,Orders!$A$1:$A$501,0),MATCH(J$1,Orders!$A$1:$G$1,0))</f>
        <v>Gujarat</v>
      </c>
      <c r="K1031" s="3" t="str">
        <f>INDEX(Orders!$A$1:$G$501,MATCH($A1031,Orders!$A$1:$A$501,0),MATCH(K$1,Orders!$A$1:$G$1,0))</f>
        <v>Surat</v>
      </c>
      <c r="L1031" s="1" t="str">
        <f t="shared" si="16"/>
        <v>Nov</v>
      </c>
      <c r="M1031" s="8">
        <f>IF(Sales[[#This Row],[Profit]]&gt;0,Sales[[#This Row],[Profit]],0)</f>
        <v>42</v>
      </c>
      <c r="N1031" s="8">
        <f>IF(Sales[[#This Row],[Profit]]&lt;0,Sales[[#This Row],[Profit]],0)</f>
        <v>0</v>
      </c>
    </row>
    <row r="1032" spans="1:14" x14ac:dyDescent="0.3">
      <c r="A1032" t="s">
        <v>125</v>
      </c>
      <c r="B1032" s="6">
        <v>245</v>
      </c>
      <c r="C1032" s="6">
        <v>10</v>
      </c>
      <c r="D1032">
        <v>2</v>
      </c>
      <c r="E1032" t="s">
        <v>12</v>
      </c>
      <c r="F1032" t="s">
        <v>16</v>
      </c>
      <c r="G1032" t="s">
        <v>10</v>
      </c>
      <c r="H1032" s="3">
        <f>INDEX(Orders!$A$1:$G$501,MATCH($A1032,Orders!$A$1:$A$501,0),MATCH(H$1,Orders!$A$1:$G$1,0))</f>
        <v>43405</v>
      </c>
      <c r="I1032" s="3" t="str">
        <f>INDEX(Orders!$A$1:$G$501,MATCH($A1032,Orders!$A$1:$A$501,0),MATCH(I$1,Orders!$A$1:$G$1,0))</f>
        <v>Mhatre</v>
      </c>
      <c r="J1032" s="3" t="str">
        <f>INDEX(Orders!$A$1:$G$501,MATCH($A1032,Orders!$A$1:$A$501,0),MATCH(J$1,Orders!$A$1:$G$1,0))</f>
        <v>Madhya Pradesh</v>
      </c>
      <c r="K1032" s="3" t="str">
        <f>INDEX(Orders!$A$1:$G$501,MATCH($A1032,Orders!$A$1:$A$501,0),MATCH(K$1,Orders!$A$1:$G$1,0))</f>
        <v>Indore</v>
      </c>
      <c r="L1032" s="1" t="str">
        <f t="shared" si="16"/>
        <v>Nov</v>
      </c>
      <c r="M1032" s="8">
        <f>IF(Sales[[#This Row],[Profit]]&gt;0,Sales[[#This Row],[Profit]],0)</f>
        <v>10</v>
      </c>
      <c r="N1032" s="8">
        <f>IF(Sales[[#This Row],[Profit]]&lt;0,Sales[[#This Row],[Profit]],0)</f>
        <v>0</v>
      </c>
    </row>
    <row r="1033" spans="1:14" x14ac:dyDescent="0.3">
      <c r="A1033" t="s">
        <v>264</v>
      </c>
      <c r="B1033" s="6">
        <v>245</v>
      </c>
      <c r="C1033" s="6">
        <v>91</v>
      </c>
      <c r="D1033">
        <v>2</v>
      </c>
      <c r="E1033" t="s">
        <v>12</v>
      </c>
      <c r="F1033" t="s">
        <v>16</v>
      </c>
      <c r="G1033" t="s">
        <v>28</v>
      </c>
      <c r="H1033" s="3">
        <f>INDEX(Orders!$A$1:$G$501,MATCH($A1033,Orders!$A$1:$A$501,0),MATCH(H$1,Orders!$A$1:$G$1,0))</f>
        <v>43128</v>
      </c>
      <c r="I1033" s="3" t="str">
        <f>INDEX(Orders!$A$1:$G$501,MATCH($A1033,Orders!$A$1:$A$501,0),MATCH(I$1,Orders!$A$1:$G$1,0))</f>
        <v>Amruta</v>
      </c>
      <c r="J1033" s="3" t="str">
        <f>INDEX(Orders!$A$1:$G$501,MATCH($A1033,Orders!$A$1:$A$501,0),MATCH(J$1,Orders!$A$1:$G$1,0))</f>
        <v>Delhi</v>
      </c>
      <c r="K1033" s="3" t="str">
        <f>INDEX(Orders!$A$1:$G$501,MATCH($A1033,Orders!$A$1:$A$501,0),MATCH(K$1,Orders!$A$1:$G$1,0))</f>
        <v>Delhi</v>
      </c>
      <c r="L1033" s="1" t="str">
        <f t="shared" si="16"/>
        <v>Jan</v>
      </c>
      <c r="M1033" s="8">
        <f>IF(Sales[[#This Row],[Profit]]&gt;0,Sales[[#This Row],[Profit]],0)</f>
        <v>91</v>
      </c>
      <c r="N1033" s="8">
        <f>IF(Sales[[#This Row],[Profit]]&lt;0,Sales[[#This Row],[Profit]],0)</f>
        <v>0</v>
      </c>
    </row>
    <row r="1034" spans="1:14" x14ac:dyDescent="0.3">
      <c r="A1034" t="s">
        <v>395</v>
      </c>
      <c r="B1034" s="6">
        <v>80</v>
      </c>
      <c r="C1034" s="6">
        <v>3</v>
      </c>
      <c r="D1034">
        <v>3</v>
      </c>
      <c r="E1034" t="s">
        <v>23</v>
      </c>
      <c r="F1034" t="s">
        <v>57</v>
      </c>
      <c r="G1034" t="s">
        <v>14</v>
      </c>
      <c r="H1034" s="3">
        <f>INDEX(Orders!$A$1:$G$501,MATCH($A1034,Orders!$A$1:$A$501,0),MATCH(H$1,Orders!$A$1:$G$1,0))</f>
        <v>43419</v>
      </c>
      <c r="I1034" s="3" t="str">
        <f>INDEX(Orders!$A$1:$G$501,MATCH($A1034,Orders!$A$1:$A$501,0),MATCH(I$1,Orders!$A$1:$G$1,0))</f>
        <v>Amol</v>
      </c>
      <c r="J1034" s="3" t="str">
        <f>INDEX(Orders!$A$1:$G$501,MATCH($A1034,Orders!$A$1:$A$501,0),MATCH(J$1,Orders!$A$1:$G$1,0))</f>
        <v>Bihar</v>
      </c>
      <c r="K1034" s="3" t="str">
        <f>INDEX(Orders!$A$1:$G$501,MATCH($A1034,Orders!$A$1:$A$501,0),MATCH(K$1,Orders!$A$1:$G$1,0))</f>
        <v>Patna</v>
      </c>
      <c r="L1034" s="1" t="str">
        <f t="shared" si="16"/>
        <v>Nov</v>
      </c>
      <c r="M1034" s="8">
        <f>IF(Sales[[#This Row],[Profit]]&gt;0,Sales[[#This Row],[Profit]],0)</f>
        <v>3</v>
      </c>
      <c r="N1034" s="8">
        <f>IF(Sales[[#This Row],[Profit]]&lt;0,Sales[[#This Row],[Profit]],0)</f>
        <v>0</v>
      </c>
    </row>
    <row r="1035" spans="1:14" x14ac:dyDescent="0.3">
      <c r="A1035" t="s">
        <v>196</v>
      </c>
      <c r="B1035" s="6">
        <v>269</v>
      </c>
      <c r="C1035" s="6">
        <v>33</v>
      </c>
      <c r="D1035">
        <v>5</v>
      </c>
      <c r="E1035" t="s">
        <v>12</v>
      </c>
      <c r="F1035" t="s">
        <v>13</v>
      </c>
      <c r="G1035" t="s">
        <v>82</v>
      </c>
      <c r="H1035" s="3">
        <f>INDEX(Orders!$A$1:$G$501,MATCH($A1035,Orders!$A$1:$A$501,0),MATCH(H$1,Orders!$A$1:$G$1,0))</f>
        <v>43428</v>
      </c>
      <c r="I1035" s="3" t="str">
        <f>INDEX(Orders!$A$1:$G$501,MATCH($A1035,Orders!$A$1:$A$501,0),MATCH(I$1,Orders!$A$1:$G$1,0))</f>
        <v>Dashyam</v>
      </c>
      <c r="J1035" s="3" t="str">
        <f>INDEX(Orders!$A$1:$G$501,MATCH($A1035,Orders!$A$1:$A$501,0),MATCH(J$1,Orders!$A$1:$G$1,0))</f>
        <v>Gujarat</v>
      </c>
      <c r="K1035" s="3" t="str">
        <f>INDEX(Orders!$A$1:$G$501,MATCH($A1035,Orders!$A$1:$A$501,0),MATCH(K$1,Orders!$A$1:$G$1,0))</f>
        <v>Surat</v>
      </c>
      <c r="L1035" s="1" t="str">
        <f t="shared" si="16"/>
        <v>Nov</v>
      </c>
      <c r="M1035" s="8">
        <f>IF(Sales[[#This Row],[Profit]]&gt;0,Sales[[#This Row],[Profit]],0)</f>
        <v>33</v>
      </c>
      <c r="N1035" s="8">
        <f>IF(Sales[[#This Row],[Profit]]&lt;0,Sales[[#This Row],[Profit]],0)</f>
        <v>0</v>
      </c>
    </row>
    <row r="1036" spans="1:14" x14ac:dyDescent="0.3">
      <c r="A1036" t="s">
        <v>462</v>
      </c>
      <c r="B1036" s="6">
        <v>80</v>
      </c>
      <c r="C1036" s="6">
        <v>22</v>
      </c>
      <c r="D1036">
        <v>3</v>
      </c>
      <c r="E1036" t="s">
        <v>23</v>
      </c>
      <c r="F1036" t="s">
        <v>57</v>
      </c>
      <c r="G1036" t="s">
        <v>14</v>
      </c>
      <c r="H1036" s="3">
        <f>INDEX(Orders!$A$1:$G$501,MATCH($A1036,Orders!$A$1:$A$501,0),MATCH(H$1,Orders!$A$1:$G$1,0))</f>
        <v>43186</v>
      </c>
      <c r="I1036" s="3" t="str">
        <f>INDEX(Orders!$A$1:$G$501,MATCH($A1036,Orders!$A$1:$A$501,0),MATCH(I$1,Orders!$A$1:$G$1,0))</f>
        <v>Sagar</v>
      </c>
      <c r="J1036" s="3" t="str">
        <f>INDEX(Orders!$A$1:$G$501,MATCH($A1036,Orders!$A$1:$A$501,0),MATCH(J$1,Orders!$A$1:$G$1,0))</f>
        <v>Nagaland</v>
      </c>
      <c r="K1036" s="3" t="str">
        <f>INDEX(Orders!$A$1:$G$501,MATCH($A1036,Orders!$A$1:$A$501,0),MATCH(K$1,Orders!$A$1:$G$1,0))</f>
        <v>Kohima</v>
      </c>
      <c r="L1036" s="1" t="str">
        <f t="shared" si="16"/>
        <v>Mar</v>
      </c>
      <c r="M1036" s="8">
        <f>IF(Sales[[#This Row],[Profit]]&gt;0,Sales[[#This Row],[Profit]],0)</f>
        <v>22</v>
      </c>
      <c r="N1036" s="8">
        <f>IF(Sales[[#This Row],[Profit]]&lt;0,Sales[[#This Row],[Profit]],0)</f>
        <v>0</v>
      </c>
    </row>
    <row r="1037" spans="1:14" x14ac:dyDescent="0.3">
      <c r="A1037" t="s">
        <v>230</v>
      </c>
      <c r="B1037" s="6">
        <v>284</v>
      </c>
      <c r="C1037" s="6">
        <v>44</v>
      </c>
      <c r="D1037">
        <v>6</v>
      </c>
      <c r="E1037" t="s">
        <v>23</v>
      </c>
      <c r="F1037" t="s">
        <v>30</v>
      </c>
      <c r="G1037" t="s">
        <v>10</v>
      </c>
      <c r="H1037" s="3">
        <f>INDEX(Orders!$A$1:$G$501,MATCH($A1037,Orders!$A$1:$A$501,0),MATCH(H$1,Orders!$A$1:$G$1,0))</f>
        <v>43254</v>
      </c>
      <c r="I1037" s="3" t="str">
        <f>INDEX(Orders!$A$1:$G$501,MATCH($A1037,Orders!$A$1:$A$501,0),MATCH(I$1,Orders!$A$1:$G$1,0))</f>
        <v>Paridhi</v>
      </c>
      <c r="J1037" s="3" t="str">
        <f>INDEX(Orders!$A$1:$G$501,MATCH($A1037,Orders!$A$1:$A$501,0),MATCH(J$1,Orders!$A$1:$G$1,0))</f>
        <v>Rajasthan</v>
      </c>
      <c r="K1037" s="3" t="str">
        <f>INDEX(Orders!$A$1:$G$501,MATCH($A1037,Orders!$A$1:$A$501,0),MATCH(K$1,Orders!$A$1:$G$1,0))</f>
        <v>Jaipur</v>
      </c>
      <c r="L1037" s="1" t="str">
        <f t="shared" si="16"/>
        <v>Jun</v>
      </c>
      <c r="M1037" s="8">
        <f>IF(Sales[[#This Row],[Profit]]&gt;0,Sales[[#This Row],[Profit]],0)</f>
        <v>44</v>
      </c>
      <c r="N1037" s="8">
        <f>IF(Sales[[#This Row],[Profit]]&lt;0,Sales[[#This Row],[Profit]],0)</f>
        <v>0</v>
      </c>
    </row>
    <row r="1038" spans="1:14" x14ac:dyDescent="0.3">
      <c r="A1038" t="s">
        <v>463</v>
      </c>
      <c r="B1038" s="6">
        <v>313</v>
      </c>
      <c r="C1038" s="6">
        <v>44</v>
      </c>
      <c r="D1038">
        <v>3</v>
      </c>
      <c r="E1038" t="s">
        <v>8</v>
      </c>
      <c r="F1038" t="s">
        <v>9</v>
      </c>
      <c r="G1038" t="s">
        <v>10</v>
      </c>
      <c r="H1038" s="3">
        <f>INDEX(Orders!$A$1:$G$501,MATCH($A1038,Orders!$A$1:$A$501,0),MATCH(H$1,Orders!$A$1:$G$1,0))</f>
        <v>43179</v>
      </c>
      <c r="I1038" s="3" t="str">
        <f>INDEX(Orders!$A$1:$G$501,MATCH($A1038,Orders!$A$1:$A$501,0),MATCH(I$1,Orders!$A$1:$G$1,0))</f>
        <v>Sweta</v>
      </c>
      <c r="J1038" s="3" t="str">
        <f>INDEX(Orders!$A$1:$G$501,MATCH($A1038,Orders!$A$1:$A$501,0),MATCH(J$1,Orders!$A$1:$G$1,0))</f>
        <v>Maharashtra</v>
      </c>
      <c r="K1038" s="3" t="str">
        <f>INDEX(Orders!$A$1:$G$501,MATCH($A1038,Orders!$A$1:$A$501,0),MATCH(K$1,Orders!$A$1:$G$1,0))</f>
        <v>Mumbai</v>
      </c>
      <c r="L1038" s="1" t="str">
        <f t="shared" si="16"/>
        <v>Mar</v>
      </c>
      <c r="M1038" s="8">
        <f>IF(Sales[[#This Row],[Profit]]&gt;0,Sales[[#This Row],[Profit]],0)</f>
        <v>44</v>
      </c>
      <c r="N1038" s="8">
        <f>IF(Sales[[#This Row],[Profit]]&lt;0,Sales[[#This Row],[Profit]],0)</f>
        <v>0</v>
      </c>
    </row>
    <row r="1039" spans="1:14" x14ac:dyDescent="0.3">
      <c r="A1039" t="s">
        <v>464</v>
      </c>
      <c r="B1039" s="6">
        <v>80</v>
      </c>
      <c r="C1039" s="6">
        <v>-26</v>
      </c>
      <c r="D1039">
        <v>9</v>
      </c>
      <c r="E1039" t="s">
        <v>23</v>
      </c>
      <c r="F1039" t="s">
        <v>43</v>
      </c>
      <c r="G1039" t="s">
        <v>14</v>
      </c>
      <c r="H1039" s="3">
        <f>INDEX(Orders!$A$1:$G$501,MATCH($A1039,Orders!$A$1:$A$501,0),MATCH(H$1,Orders!$A$1:$G$1,0))</f>
        <v>43454</v>
      </c>
      <c r="I1039" s="3" t="str">
        <f>INDEX(Orders!$A$1:$G$501,MATCH($A1039,Orders!$A$1:$A$501,0),MATCH(I$1,Orders!$A$1:$G$1,0))</f>
        <v>Utkarsh</v>
      </c>
      <c r="J1039" s="3" t="str">
        <f>INDEX(Orders!$A$1:$G$501,MATCH($A1039,Orders!$A$1:$A$501,0),MATCH(J$1,Orders!$A$1:$G$1,0))</f>
        <v>Gujarat</v>
      </c>
      <c r="K1039" s="3" t="str">
        <f>INDEX(Orders!$A$1:$G$501,MATCH($A1039,Orders!$A$1:$A$501,0),MATCH(K$1,Orders!$A$1:$G$1,0))</f>
        <v>Surat</v>
      </c>
      <c r="L1039" s="1" t="str">
        <f t="shared" si="16"/>
        <v>Dec</v>
      </c>
      <c r="M1039" s="8">
        <f>IF(Sales[[#This Row],[Profit]]&gt;0,Sales[[#This Row],[Profit]],0)</f>
        <v>0</v>
      </c>
      <c r="N1039" s="8">
        <f>IF(Sales[[#This Row],[Profit]]&lt;0,Sales[[#This Row],[Profit]],0)</f>
        <v>-26</v>
      </c>
    </row>
    <row r="1040" spans="1:14" x14ac:dyDescent="0.3">
      <c r="A1040" t="s">
        <v>465</v>
      </c>
      <c r="B1040" s="6">
        <v>48</v>
      </c>
      <c r="C1040" s="6">
        <v>-8</v>
      </c>
      <c r="D1040">
        <v>8</v>
      </c>
      <c r="E1040" t="s">
        <v>23</v>
      </c>
      <c r="F1040" t="s">
        <v>57</v>
      </c>
      <c r="G1040" t="s">
        <v>10</v>
      </c>
      <c r="H1040" s="3">
        <f>INDEX(Orders!$A$1:$G$501,MATCH($A1040,Orders!$A$1:$A$501,0),MATCH(H$1,Orders!$A$1:$G$1,0))</f>
        <v>43298</v>
      </c>
      <c r="I1040" s="3" t="str">
        <f>INDEX(Orders!$A$1:$G$501,MATCH($A1040,Orders!$A$1:$A$501,0),MATCH(I$1,Orders!$A$1:$G$1,0))</f>
        <v>Inderpreet</v>
      </c>
      <c r="J1040" s="3" t="str">
        <f>INDEX(Orders!$A$1:$G$501,MATCH($A1040,Orders!$A$1:$A$501,0),MATCH(J$1,Orders!$A$1:$G$1,0))</f>
        <v>Himachal Pradesh</v>
      </c>
      <c r="K1040" s="3" t="str">
        <f>INDEX(Orders!$A$1:$G$501,MATCH($A1040,Orders!$A$1:$A$501,0),MATCH(K$1,Orders!$A$1:$G$1,0))</f>
        <v>Simla</v>
      </c>
      <c r="L1040" s="1" t="str">
        <f t="shared" si="16"/>
        <v>Jul</v>
      </c>
      <c r="M1040" s="8">
        <f>IF(Sales[[#This Row],[Profit]]&gt;0,Sales[[#This Row],[Profit]],0)</f>
        <v>0</v>
      </c>
      <c r="N1040" s="8">
        <f>IF(Sales[[#This Row],[Profit]]&lt;0,Sales[[#This Row],[Profit]],0)</f>
        <v>-8</v>
      </c>
    </row>
    <row r="1041" spans="1:14" x14ac:dyDescent="0.3">
      <c r="A1041" t="s">
        <v>466</v>
      </c>
      <c r="B1041" s="6">
        <v>87</v>
      </c>
      <c r="C1041" s="6">
        <v>16</v>
      </c>
      <c r="D1041">
        <v>2</v>
      </c>
      <c r="E1041" t="s">
        <v>23</v>
      </c>
      <c r="F1041" t="s">
        <v>26</v>
      </c>
      <c r="G1041" t="s">
        <v>28</v>
      </c>
      <c r="H1041" s="3">
        <f>INDEX(Orders!$A$1:$G$501,MATCH($A1041,Orders!$A$1:$A$501,0),MATCH(H$1,Orders!$A$1:$G$1,0))</f>
        <v>43381</v>
      </c>
      <c r="I1041" s="3" t="str">
        <f>INDEX(Orders!$A$1:$G$501,MATCH($A1041,Orders!$A$1:$A$501,0),MATCH(I$1,Orders!$A$1:$G$1,0))</f>
        <v>Shivam</v>
      </c>
      <c r="J1041" s="3" t="str">
        <f>INDEX(Orders!$A$1:$G$501,MATCH($A1041,Orders!$A$1:$A$501,0),MATCH(J$1,Orders!$A$1:$G$1,0))</f>
        <v>Maharashtra</v>
      </c>
      <c r="K1041" s="3" t="str">
        <f>INDEX(Orders!$A$1:$G$501,MATCH($A1041,Orders!$A$1:$A$501,0),MATCH(K$1,Orders!$A$1:$G$1,0))</f>
        <v>Pune</v>
      </c>
      <c r="L1041" s="1" t="str">
        <f t="shared" si="16"/>
        <v>Oct</v>
      </c>
      <c r="M1041" s="8">
        <f>IF(Sales[[#This Row],[Profit]]&gt;0,Sales[[#This Row],[Profit]],0)</f>
        <v>16</v>
      </c>
      <c r="N1041" s="8">
        <f>IF(Sales[[#This Row],[Profit]]&lt;0,Sales[[#This Row],[Profit]],0)</f>
        <v>0</v>
      </c>
    </row>
    <row r="1042" spans="1:14" x14ac:dyDescent="0.3">
      <c r="A1042" t="s">
        <v>288</v>
      </c>
      <c r="B1042" s="6">
        <v>47</v>
      </c>
      <c r="C1042" s="6">
        <v>-114</v>
      </c>
      <c r="D1042">
        <v>5</v>
      </c>
      <c r="E1042" t="s">
        <v>12</v>
      </c>
      <c r="F1042" t="s">
        <v>131</v>
      </c>
      <c r="G1042" t="s">
        <v>10</v>
      </c>
      <c r="H1042" s="3">
        <f>INDEX(Orders!$A$1:$G$501,MATCH($A1042,Orders!$A$1:$A$501,0),MATCH(H$1,Orders!$A$1:$G$1,0))</f>
        <v>43329</v>
      </c>
      <c r="I1042" s="3" t="str">
        <f>INDEX(Orders!$A$1:$G$501,MATCH($A1042,Orders!$A$1:$A$501,0),MATCH(I$1,Orders!$A$1:$G$1,0))</f>
        <v>Shivam</v>
      </c>
      <c r="J1042" s="3" t="str">
        <f>INDEX(Orders!$A$1:$G$501,MATCH($A1042,Orders!$A$1:$A$501,0),MATCH(J$1,Orders!$A$1:$G$1,0))</f>
        <v>Uttar Pradesh</v>
      </c>
      <c r="K1042" s="3" t="str">
        <f>INDEX(Orders!$A$1:$G$501,MATCH($A1042,Orders!$A$1:$A$501,0),MATCH(K$1,Orders!$A$1:$G$1,0))</f>
        <v>Lucknow</v>
      </c>
      <c r="L1042" s="1" t="str">
        <f t="shared" si="16"/>
        <v>Aug</v>
      </c>
      <c r="M1042" s="8">
        <f>IF(Sales[[#This Row],[Profit]]&gt;0,Sales[[#This Row],[Profit]],0)</f>
        <v>0</v>
      </c>
      <c r="N1042" s="8">
        <f>IF(Sales[[#This Row],[Profit]]&lt;0,Sales[[#This Row],[Profit]],0)</f>
        <v>-114</v>
      </c>
    </row>
    <row r="1043" spans="1:14" x14ac:dyDescent="0.3">
      <c r="A1043" t="s">
        <v>394</v>
      </c>
      <c r="B1043" s="6">
        <v>140</v>
      </c>
      <c r="C1043" s="6">
        <v>28</v>
      </c>
      <c r="D1043">
        <v>2</v>
      </c>
      <c r="E1043" t="s">
        <v>8</v>
      </c>
      <c r="F1043" t="s">
        <v>21</v>
      </c>
      <c r="G1043" t="s">
        <v>10</v>
      </c>
      <c r="H1043" s="3">
        <f>INDEX(Orders!$A$1:$G$501,MATCH($A1043,Orders!$A$1:$A$501,0),MATCH(H$1,Orders!$A$1:$G$1,0))</f>
        <v>43117</v>
      </c>
      <c r="I1043" s="3" t="str">
        <f>INDEX(Orders!$A$1:$G$501,MATCH($A1043,Orders!$A$1:$A$501,0),MATCH(I$1,Orders!$A$1:$G$1,0))</f>
        <v>Shreya</v>
      </c>
      <c r="J1043" s="3" t="str">
        <f>INDEX(Orders!$A$1:$G$501,MATCH($A1043,Orders!$A$1:$A$501,0),MATCH(J$1,Orders!$A$1:$G$1,0))</f>
        <v>Maharashtra</v>
      </c>
      <c r="K1043" s="3" t="str">
        <f>INDEX(Orders!$A$1:$G$501,MATCH($A1043,Orders!$A$1:$A$501,0),MATCH(K$1,Orders!$A$1:$G$1,0))</f>
        <v>Mumbai</v>
      </c>
      <c r="L1043" s="1" t="str">
        <f t="shared" si="16"/>
        <v>Jan</v>
      </c>
      <c r="M1043" s="8">
        <f>IF(Sales[[#This Row],[Profit]]&gt;0,Sales[[#This Row],[Profit]],0)</f>
        <v>28</v>
      </c>
      <c r="N1043" s="8">
        <f>IF(Sales[[#This Row],[Profit]]&lt;0,Sales[[#This Row],[Profit]],0)</f>
        <v>0</v>
      </c>
    </row>
    <row r="1044" spans="1:14" x14ac:dyDescent="0.3">
      <c r="A1044" t="s">
        <v>173</v>
      </c>
      <c r="B1044" s="6">
        <v>47</v>
      </c>
      <c r="C1044" s="6">
        <v>1</v>
      </c>
      <c r="D1044">
        <v>2</v>
      </c>
      <c r="E1044" t="s">
        <v>23</v>
      </c>
      <c r="F1044" t="s">
        <v>57</v>
      </c>
      <c r="G1044" t="s">
        <v>10</v>
      </c>
      <c r="H1044" s="3">
        <f>INDEX(Orders!$A$1:$G$501,MATCH($A1044,Orders!$A$1:$A$501,0),MATCH(H$1,Orders!$A$1:$G$1,0))</f>
        <v>43192</v>
      </c>
      <c r="I1044" s="3" t="str">
        <f>INDEX(Orders!$A$1:$G$501,MATCH($A1044,Orders!$A$1:$A$501,0),MATCH(I$1,Orders!$A$1:$G$1,0))</f>
        <v>Prashant</v>
      </c>
      <c r="J1044" s="3" t="str">
        <f>INDEX(Orders!$A$1:$G$501,MATCH($A1044,Orders!$A$1:$A$501,0),MATCH(J$1,Orders!$A$1:$G$1,0))</f>
        <v>Delhi</v>
      </c>
      <c r="K1044" s="3" t="str">
        <f>INDEX(Orders!$A$1:$G$501,MATCH($A1044,Orders!$A$1:$A$501,0),MATCH(K$1,Orders!$A$1:$G$1,0))</f>
        <v>Delhi</v>
      </c>
      <c r="L1044" s="1" t="str">
        <f t="shared" si="16"/>
        <v>Apr</v>
      </c>
      <c r="M1044" s="8">
        <f>IF(Sales[[#This Row],[Profit]]&gt;0,Sales[[#This Row],[Profit]],0)</f>
        <v>1</v>
      </c>
      <c r="N1044" s="8">
        <f>IF(Sales[[#This Row],[Profit]]&lt;0,Sales[[#This Row],[Profit]],0)</f>
        <v>0</v>
      </c>
    </row>
    <row r="1045" spans="1:14" x14ac:dyDescent="0.3">
      <c r="A1045" t="s">
        <v>191</v>
      </c>
      <c r="B1045" s="6">
        <v>79</v>
      </c>
      <c r="C1045" s="6">
        <v>-2</v>
      </c>
      <c r="D1045">
        <v>2</v>
      </c>
      <c r="E1045" t="s">
        <v>12</v>
      </c>
      <c r="F1045" t="s">
        <v>131</v>
      </c>
      <c r="G1045" t="s">
        <v>14</v>
      </c>
      <c r="H1045" s="3">
        <f>INDEX(Orders!$A$1:$G$501,MATCH($A1045,Orders!$A$1:$A$501,0),MATCH(H$1,Orders!$A$1:$G$1,0))</f>
        <v>43232</v>
      </c>
      <c r="I1045" s="3" t="str">
        <f>INDEX(Orders!$A$1:$G$501,MATCH($A1045,Orders!$A$1:$A$501,0),MATCH(I$1,Orders!$A$1:$G$1,0))</f>
        <v>Aman</v>
      </c>
      <c r="J1045" s="3" t="str">
        <f>INDEX(Orders!$A$1:$G$501,MATCH($A1045,Orders!$A$1:$A$501,0),MATCH(J$1,Orders!$A$1:$G$1,0))</f>
        <v>Maharashtra</v>
      </c>
      <c r="K1045" s="3" t="str">
        <f>INDEX(Orders!$A$1:$G$501,MATCH($A1045,Orders!$A$1:$A$501,0),MATCH(K$1,Orders!$A$1:$G$1,0))</f>
        <v>Mumbai</v>
      </c>
      <c r="L1045" s="1" t="str">
        <f t="shared" si="16"/>
        <v>May</v>
      </c>
      <c r="M1045" s="8">
        <f>IF(Sales[[#This Row],[Profit]]&gt;0,Sales[[#This Row],[Profit]],0)</f>
        <v>0</v>
      </c>
      <c r="N1045" s="8">
        <f>IF(Sales[[#This Row],[Profit]]&lt;0,Sales[[#This Row],[Profit]],0)</f>
        <v>-2</v>
      </c>
    </row>
    <row r="1046" spans="1:14" x14ac:dyDescent="0.3">
      <c r="A1046" t="s">
        <v>163</v>
      </c>
      <c r="B1046" s="6">
        <v>78</v>
      </c>
      <c r="C1046" s="6">
        <v>-64</v>
      </c>
      <c r="D1046">
        <v>7</v>
      </c>
      <c r="E1046" t="s">
        <v>23</v>
      </c>
      <c r="F1046" t="s">
        <v>57</v>
      </c>
      <c r="G1046" t="s">
        <v>14</v>
      </c>
      <c r="H1046" s="3">
        <f>INDEX(Orders!$A$1:$G$501,MATCH($A1046,Orders!$A$1:$A$501,0),MATCH(H$1,Orders!$A$1:$G$1,0))</f>
        <v>43367</v>
      </c>
      <c r="I1046" s="3" t="str">
        <f>INDEX(Orders!$A$1:$G$501,MATCH($A1046,Orders!$A$1:$A$501,0),MATCH(I$1,Orders!$A$1:$G$1,0))</f>
        <v>Sukrith</v>
      </c>
      <c r="J1046" s="3" t="str">
        <f>INDEX(Orders!$A$1:$G$501,MATCH($A1046,Orders!$A$1:$A$501,0),MATCH(J$1,Orders!$A$1:$G$1,0))</f>
        <v>Maharashtra</v>
      </c>
      <c r="K1046" s="3" t="str">
        <f>INDEX(Orders!$A$1:$G$501,MATCH($A1046,Orders!$A$1:$A$501,0),MATCH(K$1,Orders!$A$1:$G$1,0))</f>
        <v>Mumbai</v>
      </c>
      <c r="L1046" s="1" t="str">
        <f t="shared" si="16"/>
        <v>Sep</v>
      </c>
      <c r="M1046" s="8">
        <f>IF(Sales[[#This Row],[Profit]]&gt;0,Sales[[#This Row],[Profit]],0)</f>
        <v>0</v>
      </c>
      <c r="N1046" s="8">
        <f>IF(Sales[[#This Row],[Profit]]&lt;0,Sales[[#This Row],[Profit]],0)</f>
        <v>-64</v>
      </c>
    </row>
    <row r="1047" spans="1:14" x14ac:dyDescent="0.3">
      <c r="A1047" t="s">
        <v>208</v>
      </c>
      <c r="B1047" s="6">
        <v>47</v>
      </c>
      <c r="C1047" s="6">
        <v>-3</v>
      </c>
      <c r="D1047">
        <v>2</v>
      </c>
      <c r="E1047" t="s">
        <v>23</v>
      </c>
      <c r="F1047" t="s">
        <v>57</v>
      </c>
      <c r="G1047" t="s">
        <v>10</v>
      </c>
      <c r="H1047" s="3">
        <f>INDEX(Orders!$A$1:$G$501,MATCH($A1047,Orders!$A$1:$A$501,0),MATCH(H$1,Orders!$A$1:$G$1,0))</f>
        <v>43110</v>
      </c>
      <c r="I1047" s="3" t="str">
        <f>INDEX(Orders!$A$1:$G$501,MATCH($A1047,Orders!$A$1:$A$501,0),MATCH(I$1,Orders!$A$1:$G$1,0))</f>
        <v>Shishu</v>
      </c>
      <c r="J1047" s="3" t="str">
        <f>INDEX(Orders!$A$1:$G$501,MATCH($A1047,Orders!$A$1:$A$501,0),MATCH(J$1,Orders!$A$1:$G$1,0))</f>
        <v>Andhra Pradesh</v>
      </c>
      <c r="K1047" s="3" t="str">
        <f>INDEX(Orders!$A$1:$G$501,MATCH($A1047,Orders!$A$1:$A$501,0),MATCH(K$1,Orders!$A$1:$G$1,0))</f>
        <v>Hyderabad</v>
      </c>
      <c r="L1047" s="1" t="str">
        <f t="shared" si="16"/>
        <v>Jan</v>
      </c>
      <c r="M1047" s="8">
        <f>IF(Sales[[#This Row],[Profit]]&gt;0,Sales[[#This Row],[Profit]],0)</f>
        <v>0</v>
      </c>
      <c r="N1047" s="8">
        <f>IF(Sales[[#This Row],[Profit]]&lt;0,Sales[[#This Row],[Profit]],0)</f>
        <v>-3</v>
      </c>
    </row>
    <row r="1048" spans="1:14" x14ac:dyDescent="0.3">
      <c r="A1048" t="s">
        <v>329</v>
      </c>
      <c r="B1048" s="6">
        <v>185</v>
      </c>
      <c r="C1048" s="6">
        <v>48</v>
      </c>
      <c r="D1048">
        <v>4</v>
      </c>
      <c r="E1048" t="s">
        <v>23</v>
      </c>
      <c r="F1048" t="s">
        <v>57</v>
      </c>
      <c r="G1048" t="s">
        <v>28</v>
      </c>
      <c r="H1048" s="3">
        <f>INDEX(Orders!$A$1:$G$501,MATCH($A1048,Orders!$A$1:$A$501,0),MATCH(H$1,Orders!$A$1:$G$1,0))</f>
        <v>43103</v>
      </c>
      <c r="I1048" s="3" t="str">
        <f>INDEX(Orders!$A$1:$G$501,MATCH($A1048,Orders!$A$1:$A$501,0),MATCH(I$1,Orders!$A$1:$G$1,0))</f>
        <v>Amit</v>
      </c>
      <c r="J1048" s="3" t="str">
        <f>INDEX(Orders!$A$1:$G$501,MATCH($A1048,Orders!$A$1:$A$501,0),MATCH(J$1,Orders!$A$1:$G$1,0))</f>
        <v>Sikkim</v>
      </c>
      <c r="K1048" s="3" t="str">
        <f>INDEX(Orders!$A$1:$G$501,MATCH($A1048,Orders!$A$1:$A$501,0),MATCH(K$1,Orders!$A$1:$G$1,0))</f>
        <v>Gangtok</v>
      </c>
      <c r="L1048" s="1" t="str">
        <f t="shared" si="16"/>
        <v>Jan</v>
      </c>
      <c r="M1048" s="8">
        <f>IF(Sales[[#This Row],[Profit]]&gt;0,Sales[[#This Row],[Profit]],0)</f>
        <v>48</v>
      </c>
      <c r="N1048" s="8">
        <f>IF(Sales[[#This Row],[Profit]]&lt;0,Sales[[#This Row],[Profit]],0)</f>
        <v>0</v>
      </c>
    </row>
    <row r="1049" spans="1:14" x14ac:dyDescent="0.3">
      <c r="A1049" t="s">
        <v>204</v>
      </c>
      <c r="B1049" s="6">
        <v>77</v>
      </c>
      <c r="C1049" s="6">
        <v>36</v>
      </c>
      <c r="D1049">
        <v>2</v>
      </c>
      <c r="E1049" t="s">
        <v>23</v>
      </c>
      <c r="F1049" t="s">
        <v>142</v>
      </c>
      <c r="G1049" t="s">
        <v>14</v>
      </c>
      <c r="H1049" s="3">
        <f>INDEX(Orders!$A$1:$G$501,MATCH($A1049,Orders!$A$1:$A$501,0),MATCH(H$1,Orders!$A$1:$G$1,0))</f>
        <v>43151</v>
      </c>
      <c r="I1049" s="3" t="str">
        <f>INDEX(Orders!$A$1:$G$501,MATCH($A1049,Orders!$A$1:$A$501,0),MATCH(I$1,Orders!$A$1:$G$1,0))</f>
        <v>Manju</v>
      </c>
      <c r="J1049" s="3" t="str">
        <f>INDEX(Orders!$A$1:$G$501,MATCH($A1049,Orders!$A$1:$A$501,0),MATCH(J$1,Orders!$A$1:$G$1,0))</f>
        <v>Andhra Pradesh</v>
      </c>
      <c r="K1049" s="3" t="str">
        <f>INDEX(Orders!$A$1:$G$501,MATCH($A1049,Orders!$A$1:$A$501,0),MATCH(K$1,Orders!$A$1:$G$1,0))</f>
        <v>Hyderabad</v>
      </c>
      <c r="L1049" s="1" t="str">
        <f t="shared" si="16"/>
        <v>Feb</v>
      </c>
      <c r="M1049" s="8">
        <f>IF(Sales[[#This Row],[Profit]]&gt;0,Sales[[#This Row],[Profit]],0)</f>
        <v>36</v>
      </c>
      <c r="N1049" s="8">
        <f>IF(Sales[[#This Row],[Profit]]&lt;0,Sales[[#This Row],[Profit]],0)</f>
        <v>0</v>
      </c>
    </row>
    <row r="1050" spans="1:14" x14ac:dyDescent="0.3">
      <c r="A1050" t="s">
        <v>467</v>
      </c>
      <c r="B1050" s="6">
        <v>259</v>
      </c>
      <c r="C1050" s="6">
        <v>47</v>
      </c>
      <c r="D1050">
        <v>5</v>
      </c>
      <c r="E1050" t="s">
        <v>23</v>
      </c>
      <c r="F1050" t="s">
        <v>30</v>
      </c>
      <c r="G1050" t="s">
        <v>28</v>
      </c>
      <c r="H1050" s="3">
        <f>INDEX(Orders!$A$1:$G$501,MATCH($A1050,Orders!$A$1:$A$501,0),MATCH(H$1,Orders!$A$1:$G$1,0))</f>
        <v>43383</v>
      </c>
      <c r="I1050" s="3" t="str">
        <f>INDEX(Orders!$A$1:$G$501,MATCH($A1050,Orders!$A$1:$A$501,0),MATCH(I$1,Orders!$A$1:$G$1,0))</f>
        <v>Kshitij</v>
      </c>
      <c r="J1050" s="3" t="str">
        <f>INDEX(Orders!$A$1:$G$501,MATCH($A1050,Orders!$A$1:$A$501,0),MATCH(J$1,Orders!$A$1:$G$1,0))</f>
        <v>Madhya Pradesh</v>
      </c>
      <c r="K1050" s="3" t="str">
        <f>INDEX(Orders!$A$1:$G$501,MATCH($A1050,Orders!$A$1:$A$501,0),MATCH(K$1,Orders!$A$1:$G$1,0))</f>
        <v>Indore</v>
      </c>
      <c r="L1050" s="1" t="str">
        <f t="shared" si="16"/>
        <v>Oct</v>
      </c>
      <c r="M1050" s="8">
        <f>IF(Sales[[#This Row],[Profit]]&gt;0,Sales[[#This Row],[Profit]],0)</f>
        <v>47</v>
      </c>
      <c r="N1050" s="8">
        <f>IF(Sales[[#This Row],[Profit]]&lt;0,Sales[[#This Row],[Profit]],0)</f>
        <v>0</v>
      </c>
    </row>
    <row r="1051" spans="1:14" x14ac:dyDescent="0.3">
      <c r="A1051" t="s">
        <v>468</v>
      </c>
      <c r="B1051" s="6">
        <v>75</v>
      </c>
      <c r="C1051" s="6">
        <v>0</v>
      </c>
      <c r="D1051">
        <v>7</v>
      </c>
      <c r="E1051" t="s">
        <v>23</v>
      </c>
      <c r="F1051" t="s">
        <v>26</v>
      </c>
      <c r="G1051" t="s">
        <v>14</v>
      </c>
      <c r="H1051" s="3">
        <f>INDEX(Orders!$A$1:$G$501,MATCH($A1051,Orders!$A$1:$A$501,0),MATCH(H$1,Orders!$A$1:$G$1,0))</f>
        <v>43224</v>
      </c>
      <c r="I1051" s="3" t="str">
        <f>INDEX(Orders!$A$1:$G$501,MATCH($A1051,Orders!$A$1:$A$501,0),MATCH(I$1,Orders!$A$1:$G$1,0))</f>
        <v>Kasheen</v>
      </c>
      <c r="J1051" s="3" t="str">
        <f>INDEX(Orders!$A$1:$G$501,MATCH($A1051,Orders!$A$1:$A$501,0),MATCH(J$1,Orders!$A$1:$G$1,0))</f>
        <v>West Bengal</v>
      </c>
      <c r="K1051" s="3" t="str">
        <f>INDEX(Orders!$A$1:$G$501,MATCH($A1051,Orders!$A$1:$A$501,0),MATCH(K$1,Orders!$A$1:$G$1,0))</f>
        <v>Kolkata</v>
      </c>
      <c r="L1051" s="1" t="str">
        <f t="shared" si="16"/>
        <v>May</v>
      </c>
      <c r="M1051" s="8">
        <f>IF(Sales[[#This Row],[Profit]]&gt;0,Sales[[#This Row],[Profit]],0)</f>
        <v>0</v>
      </c>
      <c r="N1051" s="8">
        <f>IF(Sales[[#This Row],[Profit]]&lt;0,Sales[[#This Row],[Profit]],0)</f>
        <v>0</v>
      </c>
    </row>
    <row r="1052" spans="1:14" x14ac:dyDescent="0.3">
      <c r="A1052" t="s">
        <v>469</v>
      </c>
      <c r="B1052" s="6">
        <v>75</v>
      </c>
      <c r="C1052" s="6">
        <v>0</v>
      </c>
      <c r="D1052">
        <v>3</v>
      </c>
      <c r="E1052" t="s">
        <v>23</v>
      </c>
      <c r="F1052" t="s">
        <v>142</v>
      </c>
      <c r="G1052" t="s">
        <v>14</v>
      </c>
      <c r="H1052" s="3">
        <f>INDEX(Orders!$A$1:$G$501,MATCH($A1052,Orders!$A$1:$A$501,0),MATCH(H$1,Orders!$A$1:$G$1,0))</f>
        <v>43278</v>
      </c>
      <c r="I1052" s="3" t="str">
        <f>INDEX(Orders!$A$1:$G$501,MATCH($A1052,Orders!$A$1:$A$501,0),MATCH(I$1,Orders!$A$1:$G$1,0))</f>
        <v>Shaily</v>
      </c>
      <c r="J1052" s="3" t="str">
        <f>INDEX(Orders!$A$1:$G$501,MATCH($A1052,Orders!$A$1:$A$501,0),MATCH(J$1,Orders!$A$1:$G$1,0))</f>
        <v>Maharashtra</v>
      </c>
      <c r="K1052" s="3" t="str">
        <f>INDEX(Orders!$A$1:$G$501,MATCH($A1052,Orders!$A$1:$A$501,0),MATCH(K$1,Orders!$A$1:$G$1,0))</f>
        <v>Mumbai</v>
      </c>
      <c r="L1052" s="1" t="str">
        <f t="shared" si="16"/>
        <v>Jun</v>
      </c>
      <c r="M1052" s="8">
        <f>IF(Sales[[#This Row],[Profit]]&gt;0,Sales[[#This Row],[Profit]],0)</f>
        <v>0</v>
      </c>
      <c r="N1052" s="8">
        <f>IF(Sales[[#This Row],[Profit]]&lt;0,Sales[[#This Row],[Profit]],0)</f>
        <v>0</v>
      </c>
    </row>
    <row r="1053" spans="1:14" x14ac:dyDescent="0.3">
      <c r="A1053" t="s">
        <v>193</v>
      </c>
      <c r="B1053" s="6">
        <v>46</v>
      </c>
      <c r="C1053" s="6">
        <v>0</v>
      </c>
      <c r="D1053">
        <v>4</v>
      </c>
      <c r="E1053" t="s">
        <v>23</v>
      </c>
      <c r="F1053" t="s">
        <v>63</v>
      </c>
      <c r="G1053" t="s">
        <v>10</v>
      </c>
      <c r="H1053" s="3">
        <f>INDEX(Orders!$A$1:$G$501,MATCH($A1053,Orders!$A$1:$A$501,0),MATCH(H$1,Orders!$A$1:$G$1,0))</f>
        <v>43252</v>
      </c>
      <c r="I1053" s="3" t="str">
        <f>INDEX(Orders!$A$1:$G$501,MATCH($A1053,Orders!$A$1:$A$501,0),MATCH(I$1,Orders!$A$1:$G$1,0))</f>
        <v>Vivek</v>
      </c>
      <c r="J1053" s="3" t="str">
        <f>INDEX(Orders!$A$1:$G$501,MATCH($A1053,Orders!$A$1:$A$501,0),MATCH(J$1,Orders!$A$1:$G$1,0))</f>
        <v>Goa</v>
      </c>
      <c r="K1053" s="3" t="str">
        <f>INDEX(Orders!$A$1:$G$501,MATCH($A1053,Orders!$A$1:$A$501,0),MATCH(K$1,Orders!$A$1:$G$1,0))</f>
        <v>Goa</v>
      </c>
      <c r="L1053" s="1" t="str">
        <f t="shared" si="16"/>
        <v>Jun</v>
      </c>
      <c r="M1053" s="8">
        <f>IF(Sales[[#This Row],[Profit]]&gt;0,Sales[[#This Row],[Profit]],0)</f>
        <v>0</v>
      </c>
      <c r="N1053" s="8">
        <f>IF(Sales[[#This Row],[Profit]]&lt;0,Sales[[#This Row],[Profit]],0)</f>
        <v>0</v>
      </c>
    </row>
    <row r="1054" spans="1:14" x14ac:dyDescent="0.3">
      <c r="A1054" t="s">
        <v>194</v>
      </c>
      <c r="B1054" s="6">
        <v>46</v>
      </c>
      <c r="C1054" s="6">
        <v>13</v>
      </c>
      <c r="D1054">
        <v>3</v>
      </c>
      <c r="E1054" t="s">
        <v>23</v>
      </c>
      <c r="F1054" t="s">
        <v>30</v>
      </c>
      <c r="G1054" t="s">
        <v>10</v>
      </c>
      <c r="H1054" s="3">
        <f>INDEX(Orders!$A$1:$G$501,MATCH($A1054,Orders!$A$1:$A$501,0),MATCH(H$1,Orders!$A$1:$G$1,0))</f>
        <v>43185</v>
      </c>
      <c r="I1054" s="3" t="str">
        <f>INDEX(Orders!$A$1:$G$501,MATCH($A1054,Orders!$A$1:$A$501,0),MATCH(I$1,Orders!$A$1:$G$1,0))</f>
        <v>Vandana</v>
      </c>
      <c r="J1054" s="3" t="str">
        <f>INDEX(Orders!$A$1:$G$501,MATCH($A1054,Orders!$A$1:$A$501,0),MATCH(J$1,Orders!$A$1:$G$1,0))</f>
        <v>Himachal Pradesh</v>
      </c>
      <c r="K1054" s="3" t="str">
        <f>INDEX(Orders!$A$1:$G$501,MATCH($A1054,Orders!$A$1:$A$501,0),MATCH(K$1,Orders!$A$1:$G$1,0))</f>
        <v>Simla</v>
      </c>
      <c r="L1054" s="1" t="str">
        <f t="shared" si="16"/>
        <v>Mar</v>
      </c>
      <c r="M1054" s="8">
        <f>IF(Sales[[#This Row],[Profit]]&gt;0,Sales[[#This Row],[Profit]],0)</f>
        <v>13</v>
      </c>
      <c r="N1054" s="8">
        <f>IF(Sales[[#This Row],[Profit]]&lt;0,Sales[[#This Row],[Profit]],0)</f>
        <v>0</v>
      </c>
    </row>
    <row r="1055" spans="1:14" x14ac:dyDescent="0.3">
      <c r="A1055" t="s">
        <v>15</v>
      </c>
      <c r="B1055" s="6">
        <v>200</v>
      </c>
      <c r="C1055" s="6">
        <v>13</v>
      </c>
      <c r="D1055">
        <v>5</v>
      </c>
      <c r="E1055" t="s">
        <v>8</v>
      </c>
      <c r="F1055" t="s">
        <v>21</v>
      </c>
      <c r="G1055" t="s">
        <v>10</v>
      </c>
      <c r="H1055" s="3">
        <f>INDEX(Orders!$A$1:$G$501,MATCH($A1055,Orders!$A$1:$A$501,0),MATCH(H$1,Orders!$A$1:$G$1,0))</f>
        <v>43116</v>
      </c>
      <c r="I1055" s="3" t="str">
        <f>INDEX(Orders!$A$1:$G$501,MATCH($A1055,Orders!$A$1:$A$501,0),MATCH(I$1,Orders!$A$1:$G$1,0))</f>
        <v>Shiva</v>
      </c>
      <c r="J1055" s="3" t="str">
        <f>INDEX(Orders!$A$1:$G$501,MATCH($A1055,Orders!$A$1:$A$501,0),MATCH(J$1,Orders!$A$1:$G$1,0))</f>
        <v>Maharashtra</v>
      </c>
      <c r="K1055" s="3" t="str">
        <f>INDEX(Orders!$A$1:$G$501,MATCH($A1055,Orders!$A$1:$A$501,0),MATCH(K$1,Orders!$A$1:$G$1,0))</f>
        <v>Pune</v>
      </c>
      <c r="L1055" s="1" t="str">
        <f t="shared" si="16"/>
        <v>Jan</v>
      </c>
      <c r="M1055" s="8">
        <f>IF(Sales[[#This Row],[Profit]]&gt;0,Sales[[#This Row],[Profit]],0)</f>
        <v>13</v>
      </c>
      <c r="N1055" s="8">
        <f>IF(Sales[[#This Row],[Profit]]&lt;0,Sales[[#This Row],[Profit]],0)</f>
        <v>0</v>
      </c>
    </row>
    <row r="1056" spans="1:14" x14ac:dyDescent="0.3">
      <c r="A1056" t="s">
        <v>470</v>
      </c>
      <c r="B1056" s="6">
        <v>46</v>
      </c>
      <c r="C1056" s="6">
        <v>-14</v>
      </c>
      <c r="D1056">
        <v>1</v>
      </c>
      <c r="E1056" t="s">
        <v>8</v>
      </c>
      <c r="F1056" t="s">
        <v>21</v>
      </c>
      <c r="G1056" t="s">
        <v>10</v>
      </c>
      <c r="H1056" s="3">
        <f>INDEX(Orders!$A$1:$G$501,MATCH($A1056,Orders!$A$1:$A$501,0),MATCH(H$1,Orders!$A$1:$G$1,0))</f>
        <v>43213</v>
      </c>
      <c r="I1056" s="3" t="str">
        <f>INDEX(Orders!$A$1:$G$501,MATCH($A1056,Orders!$A$1:$A$501,0),MATCH(I$1,Orders!$A$1:$G$1,0))</f>
        <v>Bhishm</v>
      </c>
      <c r="J1056" s="3" t="str">
        <f>INDEX(Orders!$A$1:$G$501,MATCH($A1056,Orders!$A$1:$A$501,0),MATCH(J$1,Orders!$A$1:$G$1,0))</f>
        <v>Maharashtra</v>
      </c>
      <c r="K1056" s="3" t="str">
        <f>INDEX(Orders!$A$1:$G$501,MATCH($A1056,Orders!$A$1:$A$501,0),MATCH(K$1,Orders!$A$1:$G$1,0))</f>
        <v>Mumbai</v>
      </c>
      <c r="L1056" s="1" t="str">
        <f t="shared" si="16"/>
        <v>Apr</v>
      </c>
      <c r="M1056" s="8">
        <f>IF(Sales[[#This Row],[Profit]]&gt;0,Sales[[#This Row],[Profit]],0)</f>
        <v>0</v>
      </c>
      <c r="N1056" s="8">
        <f>IF(Sales[[#This Row],[Profit]]&lt;0,Sales[[#This Row],[Profit]],0)</f>
        <v>-14</v>
      </c>
    </row>
    <row r="1057" spans="1:14" x14ac:dyDescent="0.3">
      <c r="A1057" t="s">
        <v>471</v>
      </c>
      <c r="B1057" s="6">
        <v>126</v>
      </c>
      <c r="C1057" s="6">
        <v>52</v>
      </c>
      <c r="D1057">
        <v>4</v>
      </c>
      <c r="E1057" t="s">
        <v>23</v>
      </c>
      <c r="F1057" t="s">
        <v>30</v>
      </c>
      <c r="G1057" t="s">
        <v>28</v>
      </c>
      <c r="H1057" s="3">
        <f>INDEX(Orders!$A$1:$G$501,MATCH($A1057,Orders!$A$1:$A$501,0),MATCH(H$1,Orders!$A$1:$G$1,0))</f>
        <v>43383</v>
      </c>
      <c r="I1057" s="3" t="str">
        <f>INDEX(Orders!$A$1:$G$501,MATCH($A1057,Orders!$A$1:$A$501,0),MATCH(I$1,Orders!$A$1:$G$1,0))</f>
        <v>Utsav</v>
      </c>
      <c r="J1057" s="3" t="str">
        <f>INDEX(Orders!$A$1:$G$501,MATCH($A1057,Orders!$A$1:$A$501,0),MATCH(J$1,Orders!$A$1:$G$1,0))</f>
        <v>Maharashtra</v>
      </c>
      <c r="K1057" s="3" t="str">
        <f>INDEX(Orders!$A$1:$G$501,MATCH($A1057,Orders!$A$1:$A$501,0),MATCH(K$1,Orders!$A$1:$G$1,0))</f>
        <v>Mumbai</v>
      </c>
      <c r="L1057" s="1" t="str">
        <f t="shared" si="16"/>
        <v>Oct</v>
      </c>
      <c r="M1057" s="8">
        <f>IF(Sales[[#This Row],[Profit]]&gt;0,Sales[[#This Row],[Profit]],0)</f>
        <v>52</v>
      </c>
      <c r="N1057" s="8">
        <f>IF(Sales[[#This Row],[Profit]]&lt;0,Sales[[#This Row],[Profit]],0)</f>
        <v>0</v>
      </c>
    </row>
    <row r="1058" spans="1:14" x14ac:dyDescent="0.3">
      <c r="A1058" t="s">
        <v>269</v>
      </c>
      <c r="B1058" s="6">
        <v>74</v>
      </c>
      <c r="C1058" s="6">
        <v>29</v>
      </c>
      <c r="D1058">
        <v>3</v>
      </c>
      <c r="E1058" t="s">
        <v>23</v>
      </c>
      <c r="F1058" t="s">
        <v>57</v>
      </c>
      <c r="G1058" t="s">
        <v>14</v>
      </c>
      <c r="H1058" s="3">
        <f>INDEX(Orders!$A$1:$G$501,MATCH($A1058,Orders!$A$1:$A$501,0),MATCH(H$1,Orders!$A$1:$G$1,0))</f>
        <v>43384</v>
      </c>
      <c r="I1058" s="3" t="str">
        <f>INDEX(Orders!$A$1:$G$501,MATCH($A1058,Orders!$A$1:$A$501,0),MATCH(I$1,Orders!$A$1:$G$1,0))</f>
        <v>Abhijeet</v>
      </c>
      <c r="J1058" s="3" t="str">
        <f>INDEX(Orders!$A$1:$G$501,MATCH($A1058,Orders!$A$1:$A$501,0),MATCH(J$1,Orders!$A$1:$G$1,0))</f>
        <v>Maharashtra</v>
      </c>
      <c r="K1058" s="3" t="str">
        <f>INDEX(Orders!$A$1:$G$501,MATCH($A1058,Orders!$A$1:$A$501,0),MATCH(K$1,Orders!$A$1:$G$1,0))</f>
        <v>Mumbai</v>
      </c>
      <c r="L1058" s="1" t="str">
        <f t="shared" si="16"/>
        <v>Oct</v>
      </c>
      <c r="M1058" s="8">
        <f>IF(Sales[[#This Row],[Profit]]&gt;0,Sales[[#This Row],[Profit]],0)</f>
        <v>29</v>
      </c>
      <c r="N1058" s="8">
        <f>IF(Sales[[#This Row],[Profit]]&lt;0,Sales[[#This Row],[Profit]],0)</f>
        <v>0</v>
      </c>
    </row>
    <row r="1059" spans="1:14" x14ac:dyDescent="0.3">
      <c r="A1059" t="s">
        <v>236</v>
      </c>
      <c r="B1059" s="6">
        <v>45</v>
      </c>
      <c r="C1059" s="6">
        <v>13</v>
      </c>
      <c r="D1059">
        <v>4</v>
      </c>
      <c r="E1059" t="s">
        <v>23</v>
      </c>
      <c r="F1059" t="s">
        <v>43</v>
      </c>
      <c r="G1059" t="s">
        <v>10</v>
      </c>
      <c r="H1059" s="3">
        <f>INDEX(Orders!$A$1:$G$501,MATCH($A1059,Orders!$A$1:$A$501,0),MATCH(H$1,Orders!$A$1:$G$1,0))</f>
        <v>43214</v>
      </c>
      <c r="I1059" s="3" t="str">
        <f>INDEX(Orders!$A$1:$G$501,MATCH($A1059,Orders!$A$1:$A$501,0),MATCH(I$1,Orders!$A$1:$G$1,0))</f>
        <v>Pooja</v>
      </c>
      <c r="J1059" s="3" t="str">
        <f>INDEX(Orders!$A$1:$G$501,MATCH($A1059,Orders!$A$1:$A$501,0),MATCH(J$1,Orders!$A$1:$G$1,0))</f>
        <v>Bihar</v>
      </c>
      <c r="K1059" s="3" t="str">
        <f>INDEX(Orders!$A$1:$G$501,MATCH($A1059,Orders!$A$1:$A$501,0),MATCH(K$1,Orders!$A$1:$G$1,0))</f>
        <v>Patna</v>
      </c>
      <c r="L1059" s="1" t="str">
        <f t="shared" si="16"/>
        <v>Apr</v>
      </c>
      <c r="M1059" s="8">
        <f>IF(Sales[[#This Row],[Profit]]&gt;0,Sales[[#This Row],[Profit]],0)</f>
        <v>13</v>
      </c>
      <c r="N1059" s="8">
        <f>IF(Sales[[#This Row],[Profit]]&lt;0,Sales[[#This Row],[Profit]],0)</f>
        <v>0</v>
      </c>
    </row>
    <row r="1060" spans="1:14" x14ac:dyDescent="0.3">
      <c r="A1060" t="s">
        <v>212</v>
      </c>
      <c r="B1060" s="6">
        <v>74</v>
      </c>
      <c r="C1060" s="6">
        <v>9</v>
      </c>
      <c r="D1060">
        <v>3</v>
      </c>
      <c r="E1060" t="s">
        <v>23</v>
      </c>
      <c r="F1060" t="s">
        <v>142</v>
      </c>
      <c r="G1060" t="s">
        <v>28</v>
      </c>
      <c r="H1060" s="3">
        <f>INDEX(Orders!$A$1:$G$501,MATCH($A1060,Orders!$A$1:$A$501,0),MATCH(H$1,Orders!$A$1:$G$1,0))</f>
        <v>43145</v>
      </c>
      <c r="I1060" s="3" t="str">
        <f>INDEX(Orders!$A$1:$G$501,MATCH($A1060,Orders!$A$1:$A$501,0),MATCH(I$1,Orders!$A$1:$G$1,0))</f>
        <v>Hazel</v>
      </c>
      <c r="J1060" s="3" t="str">
        <f>INDEX(Orders!$A$1:$G$501,MATCH($A1060,Orders!$A$1:$A$501,0),MATCH(J$1,Orders!$A$1:$G$1,0))</f>
        <v>Karnataka</v>
      </c>
      <c r="K1060" s="3" t="str">
        <f>INDEX(Orders!$A$1:$G$501,MATCH($A1060,Orders!$A$1:$A$501,0),MATCH(K$1,Orders!$A$1:$G$1,0))</f>
        <v>Bangalore</v>
      </c>
      <c r="L1060" s="1" t="str">
        <f t="shared" si="16"/>
        <v>Feb</v>
      </c>
      <c r="M1060" s="8">
        <f>IF(Sales[[#This Row],[Profit]]&gt;0,Sales[[#This Row],[Profit]],0)</f>
        <v>9</v>
      </c>
      <c r="N1060" s="8">
        <f>IF(Sales[[#This Row],[Profit]]&lt;0,Sales[[#This Row],[Profit]],0)</f>
        <v>0</v>
      </c>
    </row>
    <row r="1061" spans="1:14" x14ac:dyDescent="0.3">
      <c r="A1061" t="s">
        <v>292</v>
      </c>
      <c r="B1061" s="6">
        <v>129</v>
      </c>
      <c r="C1061" s="6">
        <v>11</v>
      </c>
      <c r="D1061">
        <v>2</v>
      </c>
      <c r="E1061" t="s">
        <v>8</v>
      </c>
      <c r="F1061" t="s">
        <v>21</v>
      </c>
      <c r="G1061" t="s">
        <v>28</v>
      </c>
      <c r="H1061" s="3">
        <f>INDEX(Orders!$A$1:$G$501,MATCH($A1061,Orders!$A$1:$A$501,0),MATCH(H$1,Orders!$A$1:$G$1,0))</f>
        <v>43222</v>
      </c>
      <c r="I1061" s="3" t="str">
        <f>INDEX(Orders!$A$1:$G$501,MATCH($A1061,Orders!$A$1:$A$501,0),MATCH(I$1,Orders!$A$1:$G$1,0))</f>
        <v>Diwakar</v>
      </c>
      <c r="J1061" s="3" t="str">
        <f>INDEX(Orders!$A$1:$G$501,MATCH($A1061,Orders!$A$1:$A$501,0),MATCH(J$1,Orders!$A$1:$G$1,0))</f>
        <v>Delhi</v>
      </c>
      <c r="K1061" s="3" t="str">
        <f>INDEX(Orders!$A$1:$G$501,MATCH($A1061,Orders!$A$1:$A$501,0),MATCH(K$1,Orders!$A$1:$G$1,0))</f>
        <v>Delhi</v>
      </c>
      <c r="L1061" s="1" t="str">
        <f t="shared" si="16"/>
        <v>May</v>
      </c>
      <c r="M1061" s="8">
        <f>IF(Sales[[#This Row],[Profit]]&gt;0,Sales[[#This Row],[Profit]],0)</f>
        <v>11</v>
      </c>
      <c r="N1061" s="8">
        <f>IF(Sales[[#This Row],[Profit]]&lt;0,Sales[[#This Row],[Profit]],0)</f>
        <v>0</v>
      </c>
    </row>
    <row r="1062" spans="1:14" x14ac:dyDescent="0.3">
      <c r="A1062" t="s">
        <v>329</v>
      </c>
      <c r="B1062" s="6">
        <v>122</v>
      </c>
      <c r="C1062" s="6">
        <v>50</v>
      </c>
      <c r="D1062">
        <v>7</v>
      </c>
      <c r="E1062" t="s">
        <v>23</v>
      </c>
      <c r="F1062" t="s">
        <v>57</v>
      </c>
      <c r="G1062" t="s">
        <v>28</v>
      </c>
      <c r="H1062" s="3">
        <f>INDEX(Orders!$A$1:$G$501,MATCH($A1062,Orders!$A$1:$A$501,0),MATCH(H$1,Orders!$A$1:$G$1,0))</f>
        <v>43103</v>
      </c>
      <c r="I1062" s="3" t="str">
        <f>INDEX(Orders!$A$1:$G$501,MATCH($A1062,Orders!$A$1:$A$501,0),MATCH(I$1,Orders!$A$1:$G$1,0))</f>
        <v>Amit</v>
      </c>
      <c r="J1062" s="3" t="str">
        <f>INDEX(Orders!$A$1:$G$501,MATCH($A1062,Orders!$A$1:$A$501,0),MATCH(J$1,Orders!$A$1:$G$1,0))</f>
        <v>Sikkim</v>
      </c>
      <c r="K1062" s="3" t="str">
        <f>INDEX(Orders!$A$1:$G$501,MATCH($A1062,Orders!$A$1:$A$501,0),MATCH(K$1,Orders!$A$1:$G$1,0))</f>
        <v>Gangtok</v>
      </c>
      <c r="L1062" s="1" t="str">
        <f t="shared" si="16"/>
        <v>Jan</v>
      </c>
      <c r="M1062" s="8">
        <f>IF(Sales[[#This Row],[Profit]]&gt;0,Sales[[#This Row],[Profit]],0)</f>
        <v>50</v>
      </c>
      <c r="N1062" s="8">
        <f>IF(Sales[[#This Row],[Profit]]&lt;0,Sales[[#This Row],[Profit]],0)</f>
        <v>0</v>
      </c>
    </row>
    <row r="1063" spans="1:14" x14ac:dyDescent="0.3">
      <c r="A1063" t="s">
        <v>224</v>
      </c>
      <c r="B1063" s="6">
        <v>74</v>
      </c>
      <c r="C1063" s="6">
        <v>-51</v>
      </c>
      <c r="D1063">
        <v>3</v>
      </c>
      <c r="E1063" t="s">
        <v>23</v>
      </c>
      <c r="F1063" t="s">
        <v>57</v>
      </c>
      <c r="G1063" t="s">
        <v>28</v>
      </c>
      <c r="H1063" s="3">
        <f>INDEX(Orders!$A$1:$G$501,MATCH($A1063,Orders!$A$1:$A$501,0),MATCH(H$1,Orders!$A$1:$G$1,0))</f>
        <v>43289</v>
      </c>
      <c r="I1063" s="3" t="str">
        <f>INDEX(Orders!$A$1:$G$501,MATCH($A1063,Orders!$A$1:$A$501,0),MATCH(I$1,Orders!$A$1:$G$1,0))</f>
        <v>Aman</v>
      </c>
      <c r="J1063" s="3" t="str">
        <f>INDEX(Orders!$A$1:$G$501,MATCH($A1063,Orders!$A$1:$A$501,0),MATCH(J$1,Orders!$A$1:$G$1,0))</f>
        <v>Nagaland</v>
      </c>
      <c r="K1063" s="3" t="str">
        <f>INDEX(Orders!$A$1:$G$501,MATCH($A1063,Orders!$A$1:$A$501,0),MATCH(K$1,Orders!$A$1:$G$1,0))</f>
        <v>Kohima</v>
      </c>
      <c r="L1063" s="1" t="str">
        <f t="shared" si="16"/>
        <v>Jul</v>
      </c>
      <c r="M1063" s="8">
        <f>IF(Sales[[#This Row],[Profit]]&gt;0,Sales[[#This Row],[Profit]],0)</f>
        <v>0</v>
      </c>
      <c r="N1063" s="8">
        <f>IF(Sales[[#This Row],[Profit]]&lt;0,Sales[[#This Row],[Profit]],0)</f>
        <v>-51</v>
      </c>
    </row>
    <row r="1064" spans="1:14" x14ac:dyDescent="0.3">
      <c r="A1064" t="s">
        <v>261</v>
      </c>
      <c r="B1064" s="6">
        <v>278</v>
      </c>
      <c r="C1064" s="6">
        <v>39</v>
      </c>
      <c r="D1064">
        <v>5</v>
      </c>
      <c r="E1064" t="s">
        <v>12</v>
      </c>
      <c r="F1064" t="s">
        <v>13</v>
      </c>
      <c r="G1064" t="s">
        <v>82</v>
      </c>
      <c r="H1064" s="3">
        <f>INDEX(Orders!$A$1:$G$501,MATCH($A1064,Orders!$A$1:$A$501,0),MATCH(H$1,Orders!$A$1:$G$1,0))</f>
        <v>43144</v>
      </c>
      <c r="I1064" s="3" t="str">
        <f>INDEX(Orders!$A$1:$G$501,MATCH($A1064,Orders!$A$1:$A$501,0),MATCH(I$1,Orders!$A$1:$G$1,0))</f>
        <v>Divsha</v>
      </c>
      <c r="J1064" s="3" t="str">
        <f>INDEX(Orders!$A$1:$G$501,MATCH($A1064,Orders!$A$1:$A$501,0),MATCH(J$1,Orders!$A$1:$G$1,0))</f>
        <v>Rajasthan</v>
      </c>
      <c r="K1064" s="3" t="str">
        <f>INDEX(Orders!$A$1:$G$501,MATCH($A1064,Orders!$A$1:$A$501,0),MATCH(K$1,Orders!$A$1:$G$1,0))</f>
        <v>Jaipur</v>
      </c>
      <c r="L1064" s="1" t="str">
        <f t="shared" si="16"/>
        <v>Feb</v>
      </c>
      <c r="M1064" s="8">
        <f>IF(Sales[[#This Row],[Profit]]&gt;0,Sales[[#This Row],[Profit]],0)</f>
        <v>39</v>
      </c>
      <c r="N1064" s="8">
        <f>IF(Sales[[#This Row],[Profit]]&lt;0,Sales[[#This Row],[Profit]],0)</f>
        <v>0</v>
      </c>
    </row>
    <row r="1065" spans="1:14" x14ac:dyDescent="0.3">
      <c r="A1065" t="s">
        <v>472</v>
      </c>
      <c r="B1065" s="6">
        <v>282</v>
      </c>
      <c r="C1065" s="6">
        <v>14</v>
      </c>
      <c r="D1065">
        <v>4</v>
      </c>
      <c r="E1065" t="s">
        <v>23</v>
      </c>
      <c r="F1065" t="s">
        <v>24</v>
      </c>
      <c r="G1065" t="s">
        <v>82</v>
      </c>
      <c r="H1065" s="3">
        <f>INDEX(Orders!$A$1:$G$501,MATCH($A1065,Orders!$A$1:$A$501,0),MATCH(H$1,Orders!$A$1:$G$1,0))</f>
        <v>43428</v>
      </c>
      <c r="I1065" s="3" t="str">
        <f>INDEX(Orders!$A$1:$G$501,MATCH($A1065,Orders!$A$1:$A$501,0),MATCH(I$1,Orders!$A$1:$G$1,0))</f>
        <v>Bhosale</v>
      </c>
      <c r="J1065" s="3" t="str">
        <f>INDEX(Orders!$A$1:$G$501,MATCH($A1065,Orders!$A$1:$A$501,0),MATCH(J$1,Orders!$A$1:$G$1,0))</f>
        <v>Punjab</v>
      </c>
      <c r="K1065" s="3" t="str">
        <f>INDEX(Orders!$A$1:$G$501,MATCH($A1065,Orders!$A$1:$A$501,0),MATCH(K$1,Orders!$A$1:$G$1,0))</f>
        <v>Amritsar</v>
      </c>
      <c r="L1065" s="1" t="str">
        <f t="shared" si="16"/>
        <v>Nov</v>
      </c>
      <c r="M1065" s="8">
        <f>IF(Sales[[#This Row],[Profit]]&gt;0,Sales[[#This Row],[Profit]],0)</f>
        <v>14</v>
      </c>
      <c r="N1065" s="8">
        <f>IF(Sales[[#This Row],[Profit]]&lt;0,Sales[[#This Row],[Profit]],0)</f>
        <v>0</v>
      </c>
    </row>
    <row r="1066" spans="1:14" x14ac:dyDescent="0.3">
      <c r="A1066" t="s">
        <v>166</v>
      </c>
      <c r="B1066" s="6">
        <v>45</v>
      </c>
      <c r="C1066" s="6">
        <v>0</v>
      </c>
      <c r="D1066">
        <v>2</v>
      </c>
      <c r="E1066" t="s">
        <v>23</v>
      </c>
      <c r="F1066" t="s">
        <v>81</v>
      </c>
      <c r="G1066" t="s">
        <v>10</v>
      </c>
      <c r="H1066" s="3">
        <f>INDEX(Orders!$A$1:$G$501,MATCH($A1066,Orders!$A$1:$A$501,0),MATCH(H$1,Orders!$A$1:$G$1,0))</f>
        <v>43358</v>
      </c>
      <c r="I1066" s="3" t="str">
        <f>INDEX(Orders!$A$1:$G$501,MATCH($A1066,Orders!$A$1:$A$501,0),MATCH(I$1,Orders!$A$1:$G$1,0))</f>
        <v>Ayush</v>
      </c>
      <c r="J1066" s="3" t="str">
        <f>INDEX(Orders!$A$1:$G$501,MATCH($A1066,Orders!$A$1:$A$501,0),MATCH(J$1,Orders!$A$1:$G$1,0))</f>
        <v>West Bengal</v>
      </c>
      <c r="K1066" s="3" t="str">
        <f>INDEX(Orders!$A$1:$G$501,MATCH($A1066,Orders!$A$1:$A$501,0),MATCH(K$1,Orders!$A$1:$G$1,0))</f>
        <v>Kolkata</v>
      </c>
      <c r="L1066" s="1" t="str">
        <f t="shared" si="16"/>
        <v>Sep</v>
      </c>
      <c r="M1066" s="8">
        <f>IF(Sales[[#This Row],[Profit]]&gt;0,Sales[[#This Row],[Profit]],0)</f>
        <v>0</v>
      </c>
      <c r="N1066" s="8">
        <f>IF(Sales[[#This Row],[Profit]]&lt;0,Sales[[#This Row],[Profit]],0)</f>
        <v>0</v>
      </c>
    </row>
    <row r="1067" spans="1:14" x14ac:dyDescent="0.3">
      <c r="A1067" t="s">
        <v>79</v>
      </c>
      <c r="B1067" s="6">
        <v>45</v>
      </c>
      <c r="C1067" s="6">
        <v>6</v>
      </c>
      <c r="D1067">
        <v>3</v>
      </c>
      <c r="E1067" t="s">
        <v>23</v>
      </c>
      <c r="F1067" t="s">
        <v>142</v>
      </c>
      <c r="G1067" t="s">
        <v>10</v>
      </c>
      <c r="H1067" s="3">
        <f>INDEX(Orders!$A$1:$G$501,MATCH($A1067,Orders!$A$1:$A$501,0),MATCH(H$1,Orders!$A$1:$G$1,0))</f>
        <v>43383</v>
      </c>
      <c r="I1067" s="3" t="str">
        <f>INDEX(Orders!$A$1:$G$501,MATCH($A1067,Orders!$A$1:$A$501,0),MATCH(I$1,Orders!$A$1:$G$1,0))</f>
        <v>Nripraj</v>
      </c>
      <c r="J1067" s="3" t="str">
        <f>INDEX(Orders!$A$1:$G$501,MATCH($A1067,Orders!$A$1:$A$501,0),MATCH(J$1,Orders!$A$1:$G$1,0))</f>
        <v>Punjab</v>
      </c>
      <c r="K1067" s="3" t="str">
        <f>INDEX(Orders!$A$1:$G$501,MATCH($A1067,Orders!$A$1:$A$501,0),MATCH(K$1,Orders!$A$1:$G$1,0))</f>
        <v>Chandigarh</v>
      </c>
      <c r="L1067" s="1" t="str">
        <f t="shared" si="16"/>
        <v>Oct</v>
      </c>
      <c r="M1067" s="8">
        <f>IF(Sales[[#This Row],[Profit]]&gt;0,Sales[[#This Row],[Profit]],0)</f>
        <v>6</v>
      </c>
      <c r="N1067" s="8">
        <f>IF(Sales[[#This Row],[Profit]]&lt;0,Sales[[#This Row],[Profit]],0)</f>
        <v>0</v>
      </c>
    </row>
    <row r="1068" spans="1:14" x14ac:dyDescent="0.3">
      <c r="A1068" t="s">
        <v>424</v>
      </c>
      <c r="B1068" s="6">
        <v>45</v>
      </c>
      <c r="C1068" s="6">
        <v>16</v>
      </c>
      <c r="D1068">
        <v>3</v>
      </c>
      <c r="E1068" t="s">
        <v>23</v>
      </c>
      <c r="F1068" t="s">
        <v>57</v>
      </c>
      <c r="G1068" t="s">
        <v>10</v>
      </c>
      <c r="H1068" s="3">
        <f>INDEX(Orders!$A$1:$G$501,MATCH($A1068,Orders!$A$1:$A$501,0),MATCH(H$1,Orders!$A$1:$G$1,0))</f>
        <v>43402</v>
      </c>
      <c r="I1068" s="3" t="str">
        <f>INDEX(Orders!$A$1:$G$501,MATCH($A1068,Orders!$A$1:$A$501,0),MATCH(I$1,Orders!$A$1:$G$1,0))</f>
        <v>Krishna</v>
      </c>
      <c r="J1068" s="3" t="str">
        <f>INDEX(Orders!$A$1:$G$501,MATCH($A1068,Orders!$A$1:$A$501,0),MATCH(J$1,Orders!$A$1:$G$1,0))</f>
        <v>Madhya Pradesh</v>
      </c>
      <c r="K1068" s="3" t="str">
        <f>INDEX(Orders!$A$1:$G$501,MATCH($A1068,Orders!$A$1:$A$501,0),MATCH(K$1,Orders!$A$1:$G$1,0))</f>
        <v>Indore</v>
      </c>
      <c r="L1068" s="1" t="str">
        <f t="shared" si="16"/>
        <v>Oct</v>
      </c>
      <c r="M1068" s="8">
        <f>IF(Sales[[#This Row],[Profit]]&gt;0,Sales[[#This Row],[Profit]],0)</f>
        <v>16</v>
      </c>
      <c r="N1068" s="8">
        <f>IF(Sales[[#This Row],[Profit]]&lt;0,Sales[[#This Row],[Profit]],0)</f>
        <v>0</v>
      </c>
    </row>
    <row r="1069" spans="1:14" x14ac:dyDescent="0.3">
      <c r="A1069" t="s">
        <v>473</v>
      </c>
      <c r="B1069" s="6">
        <v>73</v>
      </c>
      <c r="C1069" s="6">
        <v>-36</v>
      </c>
      <c r="D1069">
        <v>3</v>
      </c>
      <c r="E1069" t="s">
        <v>12</v>
      </c>
      <c r="F1069" t="s">
        <v>13</v>
      </c>
      <c r="G1069" t="s">
        <v>28</v>
      </c>
      <c r="H1069" s="3">
        <f>INDEX(Orders!$A$1:$G$501,MATCH($A1069,Orders!$A$1:$A$501,0),MATCH(H$1,Orders!$A$1:$G$1,0))</f>
        <v>43191</v>
      </c>
      <c r="I1069" s="3" t="str">
        <f>INDEX(Orders!$A$1:$G$501,MATCH($A1069,Orders!$A$1:$A$501,0),MATCH(I$1,Orders!$A$1:$G$1,0))</f>
        <v>Sidharth</v>
      </c>
      <c r="J1069" s="3" t="str">
        <f>INDEX(Orders!$A$1:$G$501,MATCH($A1069,Orders!$A$1:$A$501,0),MATCH(J$1,Orders!$A$1:$G$1,0))</f>
        <v>Maharashtra</v>
      </c>
      <c r="K1069" s="3" t="str">
        <f>INDEX(Orders!$A$1:$G$501,MATCH($A1069,Orders!$A$1:$A$501,0),MATCH(K$1,Orders!$A$1:$G$1,0))</f>
        <v>Mumbai</v>
      </c>
      <c r="L1069" s="1" t="str">
        <f t="shared" si="16"/>
        <v>Apr</v>
      </c>
      <c r="M1069" s="8">
        <f>IF(Sales[[#This Row],[Profit]]&gt;0,Sales[[#This Row],[Profit]],0)</f>
        <v>0</v>
      </c>
      <c r="N1069" s="8">
        <f>IF(Sales[[#This Row],[Profit]]&lt;0,Sales[[#This Row],[Profit]],0)</f>
        <v>-36</v>
      </c>
    </row>
    <row r="1070" spans="1:14" x14ac:dyDescent="0.3">
      <c r="A1070" t="s">
        <v>113</v>
      </c>
      <c r="B1070" s="6">
        <v>45</v>
      </c>
      <c r="C1070" s="6">
        <v>12</v>
      </c>
      <c r="D1070">
        <v>4</v>
      </c>
      <c r="E1070" t="s">
        <v>23</v>
      </c>
      <c r="F1070" t="s">
        <v>30</v>
      </c>
      <c r="G1070" t="s">
        <v>10</v>
      </c>
      <c r="H1070" s="3">
        <f>INDEX(Orders!$A$1:$G$501,MATCH($A1070,Orders!$A$1:$A$501,0),MATCH(H$1,Orders!$A$1:$G$1,0))</f>
        <v>43292</v>
      </c>
      <c r="I1070" s="3" t="str">
        <f>INDEX(Orders!$A$1:$G$501,MATCH($A1070,Orders!$A$1:$A$501,0),MATCH(I$1,Orders!$A$1:$G$1,0))</f>
        <v>Soumyabrata</v>
      </c>
      <c r="J1070" s="3" t="str">
        <f>INDEX(Orders!$A$1:$G$501,MATCH($A1070,Orders!$A$1:$A$501,0),MATCH(J$1,Orders!$A$1:$G$1,0))</f>
        <v>Andhra Pradesh</v>
      </c>
      <c r="K1070" s="3" t="str">
        <f>INDEX(Orders!$A$1:$G$501,MATCH($A1070,Orders!$A$1:$A$501,0),MATCH(K$1,Orders!$A$1:$G$1,0))</f>
        <v>Hyderabad</v>
      </c>
      <c r="L1070" s="1" t="str">
        <f t="shared" si="16"/>
        <v>Jul</v>
      </c>
      <c r="M1070" s="8">
        <f>IF(Sales[[#This Row],[Profit]]&gt;0,Sales[[#This Row],[Profit]],0)</f>
        <v>12</v>
      </c>
      <c r="N1070" s="8">
        <f>IF(Sales[[#This Row],[Profit]]&lt;0,Sales[[#This Row],[Profit]],0)</f>
        <v>0</v>
      </c>
    </row>
    <row r="1071" spans="1:14" x14ac:dyDescent="0.3">
      <c r="A1071" t="s">
        <v>344</v>
      </c>
      <c r="B1071" s="6">
        <v>72</v>
      </c>
      <c r="C1071" s="6">
        <v>-6</v>
      </c>
      <c r="D1071">
        <v>3</v>
      </c>
      <c r="E1071" t="s">
        <v>23</v>
      </c>
      <c r="F1071" t="s">
        <v>26</v>
      </c>
      <c r="G1071" t="s">
        <v>28</v>
      </c>
      <c r="H1071" s="3">
        <f>INDEX(Orders!$A$1:$G$501,MATCH($A1071,Orders!$A$1:$A$501,0),MATCH(H$1,Orders!$A$1:$G$1,0))</f>
        <v>43139</v>
      </c>
      <c r="I1071" s="3" t="str">
        <f>INDEX(Orders!$A$1:$G$501,MATCH($A1071,Orders!$A$1:$A$501,0),MATCH(I$1,Orders!$A$1:$G$1,0))</f>
        <v>Ayush</v>
      </c>
      <c r="J1071" s="3" t="str">
        <f>INDEX(Orders!$A$1:$G$501,MATCH($A1071,Orders!$A$1:$A$501,0),MATCH(J$1,Orders!$A$1:$G$1,0))</f>
        <v>Punjab</v>
      </c>
      <c r="K1071" s="3" t="str">
        <f>INDEX(Orders!$A$1:$G$501,MATCH($A1071,Orders!$A$1:$A$501,0),MATCH(K$1,Orders!$A$1:$G$1,0))</f>
        <v>Chandigarh</v>
      </c>
      <c r="L1071" s="1" t="str">
        <f t="shared" si="16"/>
        <v>Feb</v>
      </c>
      <c r="M1071" s="8">
        <f>IF(Sales[[#This Row],[Profit]]&gt;0,Sales[[#This Row],[Profit]],0)</f>
        <v>0</v>
      </c>
      <c r="N1071" s="8">
        <f>IF(Sales[[#This Row],[Profit]]&lt;0,Sales[[#This Row],[Profit]],0)</f>
        <v>-6</v>
      </c>
    </row>
    <row r="1072" spans="1:14" x14ac:dyDescent="0.3">
      <c r="A1072" t="s">
        <v>403</v>
      </c>
      <c r="B1072" s="6">
        <v>71</v>
      </c>
      <c r="C1072" s="6">
        <v>-44</v>
      </c>
      <c r="D1072">
        <v>5</v>
      </c>
      <c r="E1072" t="s">
        <v>8</v>
      </c>
      <c r="F1072" t="s">
        <v>73</v>
      </c>
      <c r="G1072" t="s">
        <v>28</v>
      </c>
      <c r="H1072" s="3">
        <f>INDEX(Orders!$A$1:$G$501,MATCH($A1072,Orders!$A$1:$A$501,0),MATCH(H$1,Orders!$A$1:$G$1,0))</f>
        <v>43459</v>
      </c>
      <c r="I1072" s="3" t="str">
        <f>INDEX(Orders!$A$1:$G$501,MATCH($A1072,Orders!$A$1:$A$501,0),MATCH(I$1,Orders!$A$1:$G$1,0))</f>
        <v>Sandra</v>
      </c>
      <c r="J1072" s="3" t="str">
        <f>INDEX(Orders!$A$1:$G$501,MATCH($A1072,Orders!$A$1:$A$501,0),MATCH(J$1,Orders!$A$1:$G$1,0))</f>
        <v>Punjab</v>
      </c>
      <c r="K1072" s="3" t="str">
        <f>INDEX(Orders!$A$1:$G$501,MATCH($A1072,Orders!$A$1:$A$501,0),MATCH(K$1,Orders!$A$1:$G$1,0))</f>
        <v>Amritsar</v>
      </c>
      <c r="L1072" s="1" t="str">
        <f t="shared" si="16"/>
        <v>Dec</v>
      </c>
      <c r="M1072" s="8">
        <f>IF(Sales[[#This Row],[Profit]]&gt;0,Sales[[#This Row],[Profit]],0)</f>
        <v>0</v>
      </c>
      <c r="N1072" s="8">
        <f>IF(Sales[[#This Row],[Profit]]&lt;0,Sales[[#This Row],[Profit]],0)</f>
        <v>-44</v>
      </c>
    </row>
    <row r="1073" spans="1:14" x14ac:dyDescent="0.3">
      <c r="A1073" t="s">
        <v>461</v>
      </c>
      <c r="B1073" s="6">
        <v>45</v>
      </c>
      <c r="C1073" s="6">
        <v>-2</v>
      </c>
      <c r="D1073">
        <v>4</v>
      </c>
      <c r="E1073" t="s">
        <v>23</v>
      </c>
      <c r="F1073" t="s">
        <v>142</v>
      </c>
      <c r="G1073" t="s">
        <v>10</v>
      </c>
      <c r="H1073" s="3">
        <f>INDEX(Orders!$A$1:$G$501,MATCH($A1073,Orders!$A$1:$A$501,0),MATCH(H$1,Orders!$A$1:$G$1,0))</f>
        <v>43379</v>
      </c>
      <c r="I1073" s="3" t="str">
        <f>INDEX(Orders!$A$1:$G$501,MATCH($A1073,Orders!$A$1:$A$501,0),MATCH(I$1,Orders!$A$1:$G$1,0))</f>
        <v>Sheetal</v>
      </c>
      <c r="J1073" s="3" t="str">
        <f>INDEX(Orders!$A$1:$G$501,MATCH($A1073,Orders!$A$1:$A$501,0),MATCH(J$1,Orders!$A$1:$G$1,0))</f>
        <v>Madhya Pradesh</v>
      </c>
      <c r="K1073" s="3" t="str">
        <f>INDEX(Orders!$A$1:$G$501,MATCH($A1073,Orders!$A$1:$A$501,0),MATCH(K$1,Orders!$A$1:$G$1,0))</f>
        <v>Indore</v>
      </c>
      <c r="L1073" s="1" t="str">
        <f t="shared" si="16"/>
        <v>Oct</v>
      </c>
      <c r="M1073" s="8">
        <f>IF(Sales[[#This Row],[Profit]]&gt;0,Sales[[#This Row],[Profit]],0)</f>
        <v>0</v>
      </c>
      <c r="N1073" s="8">
        <f>IF(Sales[[#This Row],[Profit]]&lt;0,Sales[[#This Row],[Profit]],0)</f>
        <v>-2</v>
      </c>
    </row>
    <row r="1074" spans="1:14" x14ac:dyDescent="0.3">
      <c r="A1074" t="s">
        <v>173</v>
      </c>
      <c r="B1074" s="6">
        <v>286</v>
      </c>
      <c r="C1074" s="6">
        <v>140</v>
      </c>
      <c r="D1074">
        <v>6</v>
      </c>
      <c r="E1074" t="s">
        <v>23</v>
      </c>
      <c r="F1074" t="s">
        <v>142</v>
      </c>
      <c r="G1074" t="s">
        <v>82</v>
      </c>
      <c r="H1074" s="3">
        <f>INDEX(Orders!$A$1:$G$501,MATCH($A1074,Orders!$A$1:$A$501,0),MATCH(H$1,Orders!$A$1:$G$1,0))</f>
        <v>43192</v>
      </c>
      <c r="I1074" s="3" t="str">
        <f>INDEX(Orders!$A$1:$G$501,MATCH($A1074,Orders!$A$1:$A$501,0),MATCH(I$1,Orders!$A$1:$G$1,0))</f>
        <v>Prashant</v>
      </c>
      <c r="J1074" s="3" t="str">
        <f>INDEX(Orders!$A$1:$G$501,MATCH($A1074,Orders!$A$1:$A$501,0),MATCH(J$1,Orders!$A$1:$G$1,0))</f>
        <v>Delhi</v>
      </c>
      <c r="K1074" s="3" t="str">
        <f>INDEX(Orders!$A$1:$G$501,MATCH($A1074,Orders!$A$1:$A$501,0),MATCH(K$1,Orders!$A$1:$G$1,0))</f>
        <v>Delhi</v>
      </c>
      <c r="L1074" s="1" t="str">
        <f t="shared" si="16"/>
        <v>Apr</v>
      </c>
      <c r="M1074" s="8">
        <f>IF(Sales[[#This Row],[Profit]]&gt;0,Sales[[#This Row],[Profit]],0)</f>
        <v>140</v>
      </c>
      <c r="N1074" s="8">
        <f>IF(Sales[[#This Row],[Profit]]&lt;0,Sales[[#This Row],[Profit]],0)</f>
        <v>0</v>
      </c>
    </row>
    <row r="1075" spans="1:14" x14ac:dyDescent="0.3">
      <c r="A1075" t="s">
        <v>474</v>
      </c>
      <c r="B1075" s="6">
        <v>294</v>
      </c>
      <c r="C1075" s="6">
        <v>138</v>
      </c>
      <c r="D1075">
        <v>2</v>
      </c>
      <c r="E1075" t="s">
        <v>8</v>
      </c>
      <c r="F1075" t="s">
        <v>18</v>
      </c>
      <c r="G1075" t="s">
        <v>82</v>
      </c>
      <c r="H1075" s="3">
        <f>INDEX(Orders!$A$1:$G$501,MATCH($A1075,Orders!$A$1:$A$501,0),MATCH(H$1,Orders!$A$1:$G$1,0))</f>
        <v>43239</v>
      </c>
      <c r="I1075" s="3" t="str">
        <f>INDEX(Orders!$A$1:$G$501,MATCH($A1075,Orders!$A$1:$A$501,0),MATCH(I$1,Orders!$A$1:$G$1,0))</f>
        <v>Pournamasi</v>
      </c>
      <c r="J1075" s="3" t="str">
        <f>INDEX(Orders!$A$1:$G$501,MATCH($A1075,Orders!$A$1:$A$501,0),MATCH(J$1,Orders!$A$1:$G$1,0))</f>
        <v>Madhya Pradesh</v>
      </c>
      <c r="K1075" s="3" t="str">
        <f>INDEX(Orders!$A$1:$G$501,MATCH($A1075,Orders!$A$1:$A$501,0),MATCH(K$1,Orders!$A$1:$G$1,0))</f>
        <v>Indore</v>
      </c>
      <c r="L1075" s="1" t="str">
        <f t="shared" si="16"/>
        <v>May</v>
      </c>
      <c r="M1075" s="8">
        <f>IF(Sales[[#This Row],[Profit]]&gt;0,Sales[[#This Row],[Profit]],0)</f>
        <v>138</v>
      </c>
      <c r="N1075" s="8">
        <f>IF(Sales[[#This Row],[Profit]]&lt;0,Sales[[#This Row],[Profit]],0)</f>
        <v>0</v>
      </c>
    </row>
    <row r="1076" spans="1:14" x14ac:dyDescent="0.3">
      <c r="A1076" t="s">
        <v>159</v>
      </c>
      <c r="B1076" s="6">
        <v>223</v>
      </c>
      <c r="C1076" s="6">
        <v>4</v>
      </c>
      <c r="D1076">
        <v>3</v>
      </c>
      <c r="E1076" t="s">
        <v>8</v>
      </c>
      <c r="F1076" t="s">
        <v>21</v>
      </c>
      <c r="G1076" t="s">
        <v>10</v>
      </c>
      <c r="H1076" s="3">
        <f>INDEX(Orders!$A$1:$G$501,MATCH($A1076,Orders!$A$1:$A$501,0),MATCH(H$1,Orders!$A$1:$G$1,0))</f>
        <v>43143</v>
      </c>
      <c r="I1076" s="3" t="str">
        <f>INDEX(Orders!$A$1:$G$501,MATCH($A1076,Orders!$A$1:$A$501,0),MATCH(I$1,Orders!$A$1:$G$1,0))</f>
        <v>Rohan</v>
      </c>
      <c r="J1076" s="3" t="str">
        <f>INDEX(Orders!$A$1:$G$501,MATCH($A1076,Orders!$A$1:$A$501,0),MATCH(J$1,Orders!$A$1:$G$1,0))</f>
        <v>Punjab</v>
      </c>
      <c r="K1076" s="3" t="str">
        <f>INDEX(Orders!$A$1:$G$501,MATCH($A1076,Orders!$A$1:$A$501,0),MATCH(K$1,Orders!$A$1:$G$1,0))</f>
        <v>Amritsar</v>
      </c>
      <c r="L1076" s="1" t="str">
        <f t="shared" si="16"/>
        <v>Feb</v>
      </c>
      <c r="M1076" s="8">
        <f>IF(Sales[[#This Row],[Profit]]&gt;0,Sales[[#This Row],[Profit]],0)</f>
        <v>4</v>
      </c>
      <c r="N1076" s="8">
        <f>IF(Sales[[#This Row],[Profit]]&lt;0,Sales[[#This Row],[Profit]],0)</f>
        <v>0</v>
      </c>
    </row>
    <row r="1077" spans="1:14" x14ac:dyDescent="0.3">
      <c r="A1077" t="s">
        <v>475</v>
      </c>
      <c r="B1077" s="6">
        <v>20</v>
      </c>
      <c r="C1077" s="6">
        <v>-2</v>
      </c>
      <c r="D1077">
        <v>1</v>
      </c>
      <c r="E1077" t="s">
        <v>8</v>
      </c>
      <c r="F1077" t="s">
        <v>73</v>
      </c>
      <c r="G1077" t="s">
        <v>28</v>
      </c>
      <c r="H1077" s="3">
        <f>INDEX(Orders!$A$1:$G$501,MATCH($A1077,Orders!$A$1:$A$501,0),MATCH(H$1,Orders!$A$1:$G$1,0))</f>
        <v>43137</v>
      </c>
      <c r="I1077" s="3" t="str">
        <f>INDEX(Orders!$A$1:$G$501,MATCH($A1077,Orders!$A$1:$A$501,0),MATCH(I$1,Orders!$A$1:$G$1,0))</f>
        <v>Ekta</v>
      </c>
      <c r="J1077" s="3" t="str">
        <f>INDEX(Orders!$A$1:$G$501,MATCH($A1077,Orders!$A$1:$A$501,0),MATCH(J$1,Orders!$A$1:$G$1,0))</f>
        <v>West Bengal</v>
      </c>
      <c r="K1077" s="3" t="str">
        <f>INDEX(Orders!$A$1:$G$501,MATCH($A1077,Orders!$A$1:$A$501,0),MATCH(K$1,Orders!$A$1:$G$1,0))</f>
        <v>Kolkata</v>
      </c>
      <c r="L1077" s="1" t="str">
        <f t="shared" si="16"/>
        <v>Feb</v>
      </c>
      <c r="M1077" s="8">
        <f>IF(Sales[[#This Row],[Profit]]&gt;0,Sales[[#This Row],[Profit]],0)</f>
        <v>0</v>
      </c>
      <c r="N1077" s="8">
        <f>IF(Sales[[#This Row],[Profit]]&lt;0,Sales[[#This Row],[Profit]],0)</f>
        <v>-2</v>
      </c>
    </row>
    <row r="1078" spans="1:14" x14ac:dyDescent="0.3">
      <c r="A1078" t="s">
        <v>275</v>
      </c>
      <c r="B1078" s="6">
        <v>302</v>
      </c>
      <c r="C1078" s="6">
        <v>75</v>
      </c>
      <c r="D1078">
        <v>6</v>
      </c>
      <c r="E1078" t="s">
        <v>12</v>
      </c>
      <c r="F1078" t="s">
        <v>131</v>
      </c>
      <c r="G1078" t="s">
        <v>82</v>
      </c>
      <c r="H1078" s="3">
        <f>INDEX(Orders!$A$1:$G$501,MATCH($A1078,Orders!$A$1:$A$501,0),MATCH(H$1,Orders!$A$1:$G$1,0))</f>
        <v>43162</v>
      </c>
      <c r="I1078" s="3" t="str">
        <f>INDEX(Orders!$A$1:$G$501,MATCH($A1078,Orders!$A$1:$A$501,0),MATCH(I$1,Orders!$A$1:$G$1,0))</f>
        <v>Nidhi</v>
      </c>
      <c r="J1078" s="3" t="str">
        <f>INDEX(Orders!$A$1:$G$501,MATCH($A1078,Orders!$A$1:$A$501,0),MATCH(J$1,Orders!$A$1:$G$1,0))</f>
        <v>Nagaland</v>
      </c>
      <c r="K1078" s="3" t="str">
        <f>INDEX(Orders!$A$1:$G$501,MATCH($A1078,Orders!$A$1:$A$501,0),MATCH(K$1,Orders!$A$1:$G$1,0))</f>
        <v>Kohima</v>
      </c>
      <c r="L1078" s="1" t="str">
        <f t="shared" si="16"/>
        <v>Mar</v>
      </c>
      <c r="M1078" s="8">
        <f>IF(Sales[[#This Row],[Profit]]&gt;0,Sales[[#This Row],[Profit]],0)</f>
        <v>75</v>
      </c>
      <c r="N1078" s="8">
        <f>IF(Sales[[#This Row],[Profit]]&lt;0,Sales[[#This Row],[Profit]],0)</f>
        <v>0</v>
      </c>
    </row>
    <row r="1079" spans="1:14" x14ac:dyDescent="0.3">
      <c r="A1079" t="s">
        <v>301</v>
      </c>
      <c r="B1079" s="6">
        <v>113</v>
      </c>
      <c r="C1079" s="6">
        <v>28</v>
      </c>
      <c r="D1079">
        <v>2</v>
      </c>
      <c r="E1079" t="s">
        <v>23</v>
      </c>
      <c r="F1079" t="s">
        <v>26</v>
      </c>
      <c r="G1079" t="s">
        <v>28</v>
      </c>
      <c r="H1079" s="3">
        <f>INDEX(Orders!$A$1:$G$501,MATCH($A1079,Orders!$A$1:$A$501,0),MATCH(H$1,Orders!$A$1:$G$1,0))</f>
        <v>43314</v>
      </c>
      <c r="I1079" s="3" t="str">
        <f>INDEX(Orders!$A$1:$G$501,MATCH($A1079,Orders!$A$1:$A$501,0),MATCH(I$1,Orders!$A$1:$G$1,0))</f>
        <v>Harsh</v>
      </c>
      <c r="J1079" s="3" t="str">
        <f>INDEX(Orders!$A$1:$G$501,MATCH($A1079,Orders!$A$1:$A$501,0),MATCH(J$1,Orders!$A$1:$G$1,0))</f>
        <v>Delhi</v>
      </c>
      <c r="K1079" s="3" t="str">
        <f>INDEX(Orders!$A$1:$G$501,MATCH($A1079,Orders!$A$1:$A$501,0),MATCH(K$1,Orders!$A$1:$G$1,0))</f>
        <v>Delhi</v>
      </c>
      <c r="L1079" s="1" t="str">
        <f t="shared" si="16"/>
        <v>Aug</v>
      </c>
      <c r="M1079" s="8">
        <f>IF(Sales[[#This Row],[Profit]]&gt;0,Sales[[#This Row],[Profit]],0)</f>
        <v>28</v>
      </c>
      <c r="N1079" s="8">
        <f>IF(Sales[[#This Row],[Profit]]&lt;0,Sales[[#This Row],[Profit]],0)</f>
        <v>0</v>
      </c>
    </row>
    <row r="1080" spans="1:14" x14ac:dyDescent="0.3">
      <c r="A1080" t="s">
        <v>132</v>
      </c>
      <c r="B1080" s="6">
        <v>44</v>
      </c>
      <c r="C1080" s="6">
        <v>2</v>
      </c>
      <c r="D1080">
        <v>3</v>
      </c>
      <c r="E1080" t="s">
        <v>23</v>
      </c>
      <c r="F1080" t="s">
        <v>30</v>
      </c>
      <c r="G1080" t="s">
        <v>10</v>
      </c>
      <c r="H1080" s="3">
        <f>INDEX(Orders!$A$1:$G$501,MATCH($A1080,Orders!$A$1:$A$501,0),MATCH(H$1,Orders!$A$1:$G$1,0))</f>
        <v>43114</v>
      </c>
      <c r="I1080" s="3" t="str">
        <f>INDEX(Orders!$A$1:$G$501,MATCH($A1080,Orders!$A$1:$A$501,0),MATCH(I$1,Orders!$A$1:$G$1,0))</f>
        <v>Krutika</v>
      </c>
      <c r="J1080" s="3" t="str">
        <f>INDEX(Orders!$A$1:$G$501,MATCH($A1080,Orders!$A$1:$A$501,0),MATCH(J$1,Orders!$A$1:$G$1,0))</f>
        <v>Andhra Pradesh</v>
      </c>
      <c r="K1080" s="3" t="str">
        <f>INDEX(Orders!$A$1:$G$501,MATCH($A1080,Orders!$A$1:$A$501,0),MATCH(K$1,Orders!$A$1:$G$1,0))</f>
        <v>Hyderabad</v>
      </c>
      <c r="L1080" s="1" t="str">
        <f t="shared" si="16"/>
        <v>Jan</v>
      </c>
      <c r="M1080" s="8">
        <f>IF(Sales[[#This Row],[Profit]]&gt;0,Sales[[#This Row],[Profit]],0)</f>
        <v>2</v>
      </c>
      <c r="N1080" s="8">
        <f>IF(Sales[[#This Row],[Profit]]&lt;0,Sales[[#This Row],[Profit]],0)</f>
        <v>0</v>
      </c>
    </row>
    <row r="1081" spans="1:14" x14ac:dyDescent="0.3">
      <c r="A1081" t="s">
        <v>476</v>
      </c>
      <c r="B1081" s="6">
        <v>305</v>
      </c>
      <c r="C1081" s="6">
        <v>-270</v>
      </c>
      <c r="D1081">
        <v>5</v>
      </c>
      <c r="E1081" t="s">
        <v>8</v>
      </c>
      <c r="F1081" t="s">
        <v>9</v>
      </c>
      <c r="G1081" t="s">
        <v>82</v>
      </c>
      <c r="H1081" s="3">
        <f>INDEX(Orders!$A$1:$G$501,MATCH($A1081,Orders!$A$1:$A$501,0),MATCH(H$1,Orders!$A$1:$G$1,0))</f>
        <v>43207</v>
      </c>
      <c r="I1081" s="3" t="str">
        <f>INDEX(Orders!$A$1:$G$501,MATCH($A1081,Orders!$A$1:$A$501,0),MATCH(I$1,Orders!$A$1:$G$1,0))</f>
        <v>Sagar</v>
      </c>
      <c r="J1081" s="3" t="str">
        <f>INDEX(Orders!$A$1:$G$501,MATCH($A1081,Orders!$A$1:$A$501,0),MATCH(J$1,Orders!$A$1:$G$1,0))</f>
        <v>Nagaland</v>
      </c>
      <c r="K1081" s="3" t="str">
        <f>INDEX(Orders!$A$1:$G$501,MATCH($A1081,Orders!$A$1:$A$501,0),MATCH(K$1,Orders!$A$1:$G$1,0))</f>
        <v>Kohima</v>
      </c>
      <c r="L1081" s="1" t="str">
        <f t="shared" si="16"/>
        <v>Apr</v>
      </c>
      <c r="M1081" s="8">
        <f>IF(Sales[[#This Row],[Profit]]&gt;0,Sales[[#This Row],[Profit]],0)</f>
        <v>0</v>
      </c>
      <c r="N1081" s="8">
        <f>IF(Sales[[#This Row],[Profit]]&lt;0,Sales[[#This Row],[Profit]],0)</f>
        <v>-270</v>
      </c>
    </row>
    <row r="1082" spans="1:14" x14ac:dyDescent="0.3">
      <c r="A1082" t="s">
        <v>469</v>
      </c>
      <c r="B1082" s="6">
        <v>306</v>
      </c>
      <c r="C1082" s="6">
        <v>-147</v>
      </c>
      <c r="D1082">
        <v>3</v>
      </c>
      <c r="E1082" t="s">
        <v>23</v>
      </c>
      <c r="F1082" t="s">
        <v>26</v>
      </c>
      <c r="G1082" t="s">
        <v>82</v>
      </c>
      <c r="H1082" s="3">
        <f>INDEX(Orders!$A$1:$G$501,MATCH($A1082,Orders!$A$1:$A$501,0),MATCH(H$1,Orders!$A$1:$G$1,0))</f>
        <v>43278</v>
      </c>
      <c r="I1082" s="3" t="str">
        <f>INDEX(Orders!$A$1:$G$501,MATCH($A1082,Orders!$A$1:$A$501,0),MATCH(I$1,Orders!$A$1:$G$1,0))</f>
        <v>Shaily</v>
      </c>
      <c r="J1082" s="3" t="str">
        <f>INDEX(Orders!$A$1:$G$501,MATCH($A1082,Orders!$A$1:$A$501,0),MATCH(J$1,Orders!$A$1:$G$1,0))</f>
        <v>Maharashtra</v>
      </c>
      <c r="K1082" s="3" t="str">
        <f>INDEX(Orders!$A$1:$G$501,MATCH($A1082,Orders!$A$1:$A$501,0),MATCH(K$1,Orders!$A$1:$G$1,0))</f>
        <v>Mumbai</v>
      </c>
      <c r="L1082" s="1" t="str">
        <f t="shared" si="16"/>
        <v>Jun</v>
      </c>
      <c r="M1082" s="8">
        <f>IF(Sales[[#This Row],[Profit]]&gt;0,Sales[[#This Row],[Profit]],0)</f>
        <v>0</v>
      </c>
      <c r="N1082" s="8">
        <f>IF(Sales[[#This Row],[Profit]]&lt;0,Sales[[#This Row],[Profit]],0)</f>
        <v>-147</v>
      </c>
    </row>
    <row r="1083" spans="1:14" x14ac:dyDescent="0.3">
      <c r="A1083" t="s">
        <v>272</v>
      </c>
      <c r="B1083" s="6">
        <v>70</v>
      </c>
      <c r="C1083" s="6">
        <v>-64</v>
      </c>
      <c r="D1083">
        <v>5</v>
      </c>
      <c r="E1083" t="s">
        <v>23</v>
      </c>
      <c r="F1083" t="s">
        <v>57</v>
      </c>
      <c r="G1083" t="s">
        <v>28</v>
      </c>
      <c r="H1083" s="3">
        <f>INDEX(Orders!$A$1:$G$501,MATCH($A1083,Orders!$A$1:$A$501,0),MATCH(H$1,Orders!$A$1:$G$1,0))</f>
        <v>43110</v>
      </c>
      <c r="I1083" s="3" t="str">
        <f>INDEX(Orders!$A$1:$G$501,MATCH($A1083,Orders!$A$1:$A$501,0),MATCH(I$1,Orders!$A$1:$G$1,0))</f>
        <v>Divyansh</v>
      </c>
      <c r="J1083" s="3" t="str">
        <f>INDEX(Orders!$A$1:$G$501,MATCH($A1083,Orders!$A$1:$A$501,0),MATCH(J$1,Orders!$A$1:$G$1,0))</f>
        <v>Gujarat</v>
      </c>
      <c r="K1083" s="3" t="str">
        <f>INDEX(Orders!$A$1:$G$501,MATCH($A1083,Orders!$A$1:$A$501,0),MATCH(K$1,Orders!$A$1:$G$1,0))</f>
        <v>Ahmedabad</v>
      </c>
      <c r="L1083" s="1" t="str">
        <f t="shared" si="16"/>
        <v>Jan</v>
      </c>
      <c r="M1083" s="8">
        <f>IF(Sales[[#This Row],[Profit]]&gt;0,Sales[[#This Row],[Profit]],0)</f>
        <v>0</v>
      </c>
      <c r="N1083" s="8">
        <f>IF(Sales[[#This Row],[Profit]]&lt;0,Sales[[#This Row],[Profit]],0)</f>
        <v>-64</v>
      </c>
    </row>
    <row r="1084" spans="1:14" x14ac:dyDescent="0.3">
      <c r="A1084" t="s">
        <v>281</v>
      </c>
      <c r="B1084" s="6">
        <v>44</v>
      </c>
      <c r="C1084" s="6">
        <v>11</v>
      </c>
      <c r="D1084">
        <v>4</v>
      </c>
      <c r="E1084" t="s">
        <v>23</v>
      </c>
      <c r="F1084" t="s">
        <v>57</v>
      </c>
      <c r="G1084" t="s">
        <v>10</v>
      </c>
      <c r="H1084" s="3">
        <f>INDEX(Orders!$A$1:$G$501,MATCH($A1084,Orders!$A$1:$A$501,0),MATCH(H$1,Orders!$A$1:$G$1,0))</f>
        <v>43131</v>
      </c>
      <c r="I1084" s="3" t="str">
        <f>INDEX(Orders!$A$1:$G$501,MATCH($A1084,Orders!$A$1:$A$501,0),MATCH(I$1,Orders!$A$1:$G$1,0))</f>
        <v>Ginny</v>
      </c>
      <c r="J1084" s="3" t="str">
        <f>INDEX(Orders!$A$1:$G$501,MATCH($A1084,Orders!$A$1:$A$501,0),MATCH(J$1,Orders!$A$1:$G$1,0))</f>
        <v>Madhya Pradesh</v>
      </c>
      <c r="K1084" s="3" t="str">
        <f>INDEX(Orders!$A$1:$G$501,MATCH($A1084,Orders!$A$1:$A$501,0),MATCH(K$1,Orders!$A$1:$G$1,0))</f>
        <v>Indore</v>
      </c>
      <c r="L1084" s="1" t="str">
        <f t="shared" si="16"/>
        <v>Jan</v>
      </c>
      <c r="M1084" s="8">
        <f>IF(Sales[[#This Row],[Profit]]&gt;0,Sales[[#This Row],[Profit]],0)</f>
        <v>11</v>
      </c>
      <c r="N1084" s="8">
        <f>IF(Sales[[#This Row],[Profit]]&lt;0,Sales[[#This Row],[Profit]],0)</f>
        <v>0</v>
      </c>
    </row>
    <row r="1085" spans="1:14" x14ac:dyDescent="0.3">
      <c r="A1085" t="s">
        <v>133</v>
      </c>
      <c r="B1085" s="6">
        <v>44</v>
      </c>
      <c r="C1085" s="6">
        <v>14</v>
      </c>
      <c r="D1085">
        <v>3</v>
      </c>
      <c r="E1085" t="s">
        <v>23</v>
      </c>
      <c r="F1085" t="s">
        <v>30</v>
      </c>
      <c r="G1085" t="s">
        <v>10</v>
      </c>
      <c r="H1085" s="3">
        <f>INDEX(Orders!$A$1:$G$501,MATCH($A1085,Orders!$A$1:$A$501,0),MATCH(H$1,Orders!$A$1:$G$1,0))</f>
        <v>43113</v>
      </c>
      <c r="I1085" s="3" t="str">
        <f>INDEX(Orders!$A$1:$G$501,MATCH($A1085,Orders!$A$1:$A$501,0),MATCH(I$1,Orders!$A$1:$G$1,0))</f>
        <v>Priyanka</v>
      </c>
      <c r="J1085" s="3" t="str">
        <f>INDEX(Orders!$A$1:$G$501,MATCH($A1085,Orders!$A$1:$A$501,0),MATCH(J$1,Orders!$A$1:$G$1,0))</f>
        <v>Madhya Pradesh</v>
      </c>
      <c r="K1085" s="3" t="str">
        <f>INDEX(Orders!$A$1:$G$501,MATCH($A1085,Orders!$A$1:$A$501,0),MATCH(K$1,Orders!$A$1:$G$1,0))</f>
        <v>Indore</v>
      </c>
      <c r="L1085" s="1" t="str">
        <f t="shared" si="16"/>
        <v>Jan</v>
      </c>
      <c r="M1085" s="8">
        <f>IF(Sales[[#This Row],[Profit]]&gt;0,Sales[[#This Row],[Profit]],0)</f>
        <v>14</v>
      </c>
      <c r="N1085" s="8">
        <f>IF(Sales[[#This Row],[Profit]]&lt;0,Sales[[#This Row],[Profit]],0)</f>
        <v>0</v>
      </c>
    </row>
    <row r="1086" spans="1:14" x14ac:dyDescent="0.3">
      <c r="A1086" t="s">
        <v>54</v>
      </c>
      <c r="B1086" s="6">
        <v>319</v>
      </c>
      <c r="C1086" s="6">
        <v>312</v>
      </c>
      <c r="D1086">
        <v>5</v>
      </c>
      <c r="E1086" t="s">
        <v>23</v>
      </c>
      <c r="F1086" t="s">
        <v>26</v>
      </c>
      <c r="G1086" t="s">
        <v>82</v>
      </c>
      <c r="H1086" s="3">
        <f>INDEX(Orders!$A$1:$G$501,MATCH($A1086,Orders!$A$1:$A$501,0),MATCH(H$1,Orders!$A$1:$G$1,0))</f>
        <v>43330</v>
      </c>
      <c r="I1086" s="3" t="str">
        <f>INDEX(Orders!$A$1:$G$501,MATCH($A1086,Orders!$A$1:$A$501,0),MATCH(I$1,Orders!$A$1:$G$1,0))</f>
        <v>Akshay</v>
      </c>
      <c r="J1086" s="3" t="str">
        <f>INDEX(Orders!$A$1:$G$501,MATCH($A1086,Orders!$A$1:$A$501,0),MATCH(J$1,Orders!$A$1:$G$1,0))</f>
        <v>Bihar</v>
      </c>
      <c r="K1086" s="3" t="str">
        <f>INDEX(Orders!$A$1:$G$501,MATCH($A1086,Orders!$A$1:$A$501,0),MATCH(K$1,Orders!$A$1:$G$1,0))</f>
        <v>Patna</v>
      </c>
      <c r="L1086" s="1" t="str">
        <f t="shared" si="16"/>
        <v>Aug</v>
      </c>
      <c r="M1086" s="8">
        <f>IF(Sales[[#This Row],[Profit]]&gt;0,Sales[[#This Row],[Profit]],0)</f>
        <v>312</v>
      </c>
      <c r="N1086" s="8">
        <f>IF(Sales[[#This Row],[Profit]]&lt;0,Sales[[#This Row],[Profit]],0)</f>
        <v>0</v>
      </c>
    </row>
    <row r="1087" spans="1:14" x14ac:dyDescent="0.3">
      <c r="A1087" t="s">
        <v>249</v>
      </c>
      <c r="B1087" s="6">
        <v>287</v>
      </c>
      <c r="C1087" s="6">
        <v>-280</v>
      </c>
      <c r="D1087">
        <v>12</v>
      </c>
      <c r="E1087" t="s">
        <v>12</v>
      </c>
      <c r="F1087" t="s">
        <v>13</v>
      </c>
      <c r="G1087" t="s">
        <v>28</v>
      </c>
      <c r="H1087" s="3">
        <f>INDEX(Orders!$A$1:$G$501,MATCH($A1087,Orders!$A$1:$A$501,0),MATCH(H$1,Orders!$A$1:$G$1,0))</f>
        <v>43140</v>
      </c>
      <c r="I1087" s="3" t="str">
        <f>INDEX(Orders!$A$1:$G$501,MATCH($A1087,Orders!$A$1:$A$501,0),MATCH(I$1,Orders!$A$1:$G$1,0))</f>
        <v>Sakshi</v>
      </c>
      <c r="J1087" s="3" t="str">
        <f>INDEX(Orders!$A$1:$G$501,MATCH($A1087,Orders!$A$1:$A$501,0),MATCH(J$1,Orders!$A$1:$G$1,0))</f>
        <v>Madhya Pradesh</v>
      </c>
      <c r="K1087" s="3" t="str">
        <f>INDEX(Orders!$A$1:$G$501,MATCH($A1087,Orders!$A$1:$A$501,0),MATCH(K$1,Orders!$A$1:$G$1,0))</f>
        <v>Indore</v>
      </c>
      <c r="L1087" s="1" t="str">
        <f t="shared" si="16"/>
        <v>Feb</v>
      </c>
      <c r="M1087" s="8">
        <f>IF(Sales[[#This Row],[Profit]]&gt;0,Sales[[#This Row],[Profit]],0)</f>
        <v>0</v>
      </c>
      <c r="N1087" s="8">
        <f>IF(Sales[[#This Row],[Profit]]&lt;0,Sales[[#This Row],[Profit]],0)</f>
        <v>-280</v>
      </c>
    </row>
    <row r="1088" spans="1:14" x14ac:dyDescent="0.3">
      <c r="A1088" t="s">
        <v>328</v>
      </c>
      <c r="B1088" s="6">
        <v>44</v>
      </c>
      <c r="C1088" s="6">
        <v>10</v>
      </c>
      <c r="D1088">
        <v>3</v>
      </c>
      <c r="E1088" t="s">
        <v>23</v>
      </c>
      <c r="F1088" t="s">
        <v>57</v>
      </c>
      <c r="G1088" t="s">
        <v>10</v>
      </c>
      <c r="H1088" s="3">
        <f>INDEX(Orders!$A$1:$G$501,MATCH($A1088,Orders!$A$1:$A$501,0),MATCH(H$1,Orders!$A$1:$G$1,0))</f>
        <v>43114</v>
      </c>
      <c r="I1088" s="3" t="str">
        <f>INDEX(Orders!$A$1:$G$501,MATCH($A1088,Orders!$A$1:$A$501,0),MATCH(I$1,Orders!$A$1:$G$1,0))</f>
        <v>Trupti</v>
      </c>
      <c r="J1088" s="3" t="str">
        <f>INDEX(Orders!$A$1:$G$501,MATCH($A1088,Orders!$A$1:$A$501,0),MATCH(J$1,Orders!$A$1:$G$1,0))</f>
        <v>Gujarat</v>
      </c>
      <c r="K1088" s="3" t="str">
        <f>INDEX(Orders!$A$1:$G$501,MATCH($A1088,Orders!$A$1:$A$501,0),MATCH(K$1,Orders!$A$1:$G$1,0))</f>
        <v>Ahmedabad</v>
      </c>
      <c r="L1088" s="1" t="str">
        <f t="shared" si="16"/>
        <v>Jan</v>
      </c>
      <c r="M1088" s="8">
        <f>IF(Sales[[#This Row],[Profit]]&gt;0,Sales[[#This Row],[Profit]],0)</f>
        <v>10</v>
      </c>
      <c r="N1088" s="8">
        <f>IF(Sales[[#This Row],[Profit]]&lt;0,Sales[[#This Row],[Profit]],0)</f>
        <v>0</v>
      </c>
    </row>
    <row r="1089" spans="1:14" x14ac:dyDescent="0.3">
      <c r="A1089" t="s">
        <v>143</v>
      </c>
      <c r="B1089" s="6">
        <v>288</v>
      </c>
      <c r="C1089" s="6">
        <v>-180</v>
      </c>
      <c r="D1089">
        <v>4</v>
      </c>
      <c r="E1089" t="s">
        <v>12</v>
      </c>
      <c r="F1089" t="s">
        <v>13</v>
      </c>
      <c r="G1089" t="s">
        <v>10</v>
      </c>
      <c r="H1089" s="3">
        <f>INDEX(Orders!$A$1:$G$501,MATCH($A1089,Orders!$A$1:$A$501,0),MATCH(H$1,Orders!$A$1:$G$1,0))</f>
        <v>43233</v>
      </c>
      <c r="I1089" s="3" t="str">
        <f>INDEX(Orders!$A$1:$G$501,MATCH($A1089,Orders!$A$1:$A$501,0),MATCH(I$1,Orders!$A$1:$G$1,0))</f>
        <v>Tulika</v>
      </c>
      <c r="J1089" s="3" t="str">
        <f>INDEX(Orders!$A$1:$G$501,MATCH($A1089,Orders!$A$1:$A$501,0),MATCH(J$1,Orders!$A$1:$G$1,0))</f>
        <v>Madhya Pradesh</v>
      </c>
      <c r="K1089" s="3" t="str">
        <f>INDEX(Orders!$A$1:$G$501,MATCH($A1089,Orders!$A$1:$A$501,0),MATCH(K$1,Orders!$A$1:$G$1,0))</f>
        <v>Bhopal</v>
      </c>
      <c r="L1089" s="1" t="str">
        <f t="shared" si="16"/>
        <v>May</v>
      </c>
      <c r="M1089" s="8">
        <f>IF(Sales[[#This Row],[Profit]]&gt;0,Sales[[#This Row],[Profit]],0)</f>
        <v>0</v>
      </c>
      <c r="N1089" s="8">
        <f>IF(Sales[[#This Row],[Profit]]&lt;0,Sales[[#This Row],[Profit]],0)</f>
        <v>-180</v>
      </c>
    </row>
    <row r="1090" spans="1:14" x14ac:dyDescent="0.3">
      <c r="A1090" t="s">
        <v>80</v>
      </c>
      <c r="B1090" s="6">
        <v>49</v>
      </c>
      <c r="C1090" s="6">
        <v>-31</v>
      </c>
      <c r="D1090">
        <v>2</v>
      </c>
      <c r="E1090" t="s">
        <v>23</v>
      </c>
      <c r="F1090" t="s">
        <v>57</v>
      </c>
      <c r="G1090" t="s">
        <v>10</v>
      </c>
      <c r="H1090" s="3">
        <f>INDEX(Orders!$A$1:$G$501,MATCH($A1090,Orders!$A$1:$A$501,0),MATCH(H$1,Orders!$A$1:$G$1,0))</f>
        <v>43110</v>
      </c>
      <c r="I1090" s="3" t="str">
        <f>INDEX(Orders!$A$1:$G$501,MATCH($A1090,Orders!$A$1:$A$501,0),MATCH(I$1,Orders!$A$1:$G$1,0))</f>
        <v>Aryan</v>
      </c>
      <c r="J1090" s="3" t="str">
        <f>INDEX(Orders!$A$1:$G$501,MATCH($A1090,Orders!$A$1:$A$501,0),MATCH(J$1,Orders!$A$1:$G$1,0))</f>
        <v>Madhya Pradesh</v>
      </c>
      <c r="K1090" s="3" t="str">
        <f>INDEX(Orders!$A$1:$G$501,MATCH($A1090,Orders!$A$1:$A$501,0),MATCH(K$1,Orders!$A$1:$G$1,0))</f>
        <v>Bhopal</v>
      </c>
      <c r="L1090" s="1" t="str">
        <f t="shared" ref="L1090:L1153" si="17">TEXT($H1090,"mmm")</f>
        <v>Jan</v>
      </c>
      <c r="M1090" s="8">
        <f>IF(Sales[[#This Row],[Profit]]&gt;0,Sales[[#This Row],[Profit]],0)</f>
        <v>0</v>
      </c>
      <c r="N1090" s="8">
        <f>IF(Sales[[#This Row],[Profit]]&lt;0,Sales[[#This Row],[Profit]],0)</f>
        <v>-31</v>
      </c>
    </row>
    <row r="1091" spans="1:14" x14ac:dyDescent="0.3">
      <c r="A1091" t="s">
        <v>192</v>
      </c>
      <c r="B1091" s="6">
        <v>43</v>
      </c>
      <c r="C1091" s="6">
        <v>-10</v>
      </c>
      <c r="D1091">
        <v>4</v>
      </c>
      <c r="E1091" t="s">
        <v>23</v>
      </c>
      <c r="F1091" t="s">
        <v>43</v>
      </c>
      <c r="G1091" t="s">
        <v>10</v>
      </c>
      <c r="H1091" s="3">
        <f>INDEX(Orders!$A$1:$G$501,MATCH($A1091,Orders!$A$1:$A$501,0),MATCH(H$1,Orders!$A$1:$G$1,0))</f>
        <v>43253</v>
      </c>
      <c r="I1091" s="3" t="str">
        <f>INDEX(Orders!$A$1:$G$501,MATCH($A1091,Orders!$A$1:$A$501,0),MATCH(I$1,Orders!$A$1:$G$1,0))</f>
        <v>Shubham</v>
      </c>
      <c r="J1091" s="3" t="str">
        <f>INDEX(Orders!$A$1:$G$501,MATCH($A1091,Orders!$A$1:$A$501,0),MATCH(J$1,Orders!$A$1:$G$1,0))</f>
        <v>Delhi</v>
      </c>
      <c r="K1091" s="3" t="str">
        <f>INDEX(Orders!$A$1:$G$501,MATCH($A1091,Orders!$A$1:$A$501,0),MATCH(K$1,Orders!$A$1:$G$1,0))</f>
        <v>Delhi</v>
      </c>
      <c r="L1091" s="1" t="str">
        <f t="shared" si="17"/>
        <v>Jun</v>
      </c>
      <c r="M1091" s="8">
        <f>IF(Sales[[#This Row],[Profit]]&gt;0,Sales[[#This Row],[Profit]],0)</f>
        <v>0</v>
      </c>
      <c r="N1091" s="8">
        <f>IF(Sales[[#This Row],[Profit]]&lt;0,Sales[[#This Row],[Profit]],0)</f>
        <v>-10</v>
      </c>
    </row>
    <row r="1092" spans="1:14" x14ac:dyDescent="0.3">
      <c r="A1092" t="s">
        <v>185</v>
      </c>
      <c r="B1092" s="6">
        <v>43</v>
      </c>
      <c r="C1092" s="6">
        <v>5</v>
      </c>
      <c r="D1092">
        <v>3</v>
      </c>
      <c r="E1092" t="s">
        <v>23</v>
      </c>
      <c r="F1092" t="s">
        <v>57</v>
      </c>
      <c r="G1092" t="s">
        <v>10</v>
      </c>
      <c r="H1092" s="3">
        <f>INDEX(Orders!$A$1:$G$501,MATCH($A1092,Orders!$A$1:$A$501,0),MATCH(H$1,Orders!$A$1:$G$1,0))</f>
        <v>43263</v>
      </c>
      <c r="I1092" s="3" t="str">
        <f>INDEX(Orders!$A$1:$G$501,MATCH($A1092,Orders!$A$1:$A$501,0),MATCH(I$1,Orders!$A$1:$G$1,0))</f>
        <v>Rohan</v>
      </c>
      <c r="J1092" s="3" t="str">
        <f>INDEX(Orders!$A$1:$G$501,MATCH($A1092,Orders!$A$1:$A$501,0),MATCH(J$1,Orders!$A$1:$G$1,0))</f>
        <v>Madhya Pradesh</v>
      </c>
      <c r="K1092" s="3" t="str">
        <f>INDEX(Orders!$A$1:$G$501,MATCH($A1092,Orders!$A$1:$A$501,0),MATCH(K$1,Orders!$A$1:$G$1,0))</f>
        <v>Indore</v>
      </c>
      <c r="L1092" s="1" t="str">
        <f t="shared" si="17"/>
        <v>Jun</v>
      </c>
      <c r="M1092" s="8">
        <f>IF(Sales[[#This Row],[Profit]]&gt;0,Sales[[#This Row],[Profit]],0)</f>
        <v>5</v>
      </c>
      <c r="N1092" s="8">
        <f>IF(Sales[[#This Row],[Profit]]&lt;0,Sales[[#This Row],[Profit]],0)</f>
        <v>0</v>
      </c>
    </row>
    <row r="1093" spans="1:14" x14ac:dyDescent="0.3">
      <c r="A1093" t="s">
        <v>7</v>
      </c>
      <c r="B1093" s="6">
        <v>68</v>
      </c>
      <c r="C1093" s="6">
        <v>-27</v>
      </c>
      <c r="D1093">
        <v>3</v>
      </c>
      <c r="E1093" t="s">
        <v>8</v>
      </c>
      <c r="F1093" t="s">
        <v>73</v>
      </c>
      <c r="G1093" t="s">
        <v>28</v>
      </c>
      <c r="H1093" s="3">
        <f>INDEX(Orders!$A$1:$G$501,MATCH($A1093,Orders!$A$1:$A$501,0),MATCH(H$1,Orders!$A$1:$G$1,0))</f>
        <v>43196</v>
      </c>
      <c r="I1093" s="3" t="str">
        <f>INDEX(Orders!$A$1:$G$501,MATCH($A1093,Orders!$A$1:$A$501,0),MATCH(I$1,Orders!$A$1:$G$1,0))</f>
        <v>Bhawna</v>
      </c>
      <c r="J1093" s="3" t="str">
        <f>INDEX(Orders!$A$1:$G$501,MATCH($A1093,Orders!$A$1:$A$501,0),MATCH(J$1,Orders!$A$1:$G$1,0))</f>
        <v>Madhya Pradesh</v>
      </c>
      <c r="K1093" s="3" t="str">
        <f>INDEX(Orders!$A$1:$G$501,MATCH($A1093,Orders!$A$1:$A$501,0),MATCH(K$1,Orders!$A$1:$G$1,0))</f>
        <v>Indore</v>
      </c>
      <c r="L1093" s="1" t="str">
        <f t="shared" si="17"/>
        <v>Apr</v>
      </c>
      <c r="M1093" s="8">
        <f>IF(Sales[[#This Row],[Profit]]&gt;0,Sales[[#This Row],[Profit]],0)</f>
        <v>0</v>
      </c>
      <c r="N1093" s="8">
        <f>IF(Sales[[#This Row],[Profit]]&lt;0,Sales[[#This Row],[Profit]],0)</f>
        <v>-27</v>
      </c>
    </row>
    <row r="1094" spans="1:14" x14ac:dyDescent="0.3">
      <c r="A1094" t="s">
        <v>113</v>
      </c>
      <c r="B1094" s="6">
        <v>320</v>
      </c>
      <c r="C1094" s="6">
        <v>144</v>
      </c>
      <c r="D1094">
        <v>1</v>
      </c>
      <c r="E1094" t="s">
        <v>8</v>
      </c>
      <c r="F1094" t="s">
        <v>18</v>
      </c>
      <c r="G1094" t="s">
        <v>82</v>
      </c>
      <c r="H1094" s="3">
        <f>INDEX(Orders!$A$1:$G$501,MATCH($A1094,Orders!$A$1:$A$501,0),MATCH(H$1,Orders!$A$1:$G$1,0))</f>
        <v>43292</v>
      </c>
      <c r="I1094" s="3" t="str">
        <f>INDEX(Orders!$A$1:$G$501,MATCH($A1094,Orders!$A$1:$A$501,0),MATCH(I$1,Orders!$A$1:$G$1,0))</f>
        <v>Soumyabrata</v>
      </c>
      <c r="J1094" s="3" t="str">
        <f>INDEX(Orders!$A$1:$G$501,MATCH($A1094,Orders!$A$1:$A$501,0),MATCH(J$1,Orders!$A$1:$G$1,0))</f>
        <v>Andhra Pradesh</v>
      </c>
      <c r="K1094" s="3" t="str">
        <f>INDEX(Orders!$A$1:$G$501,MATCH($A1094,Orders!$A$1:$A$501,0),MATCH(K$1,Orders!$A$1:$G$1,0))</f>
        <v>Hyderabad</v>
      </c>
      <c r="L1094" s="1" t="str">
        <f t="shared" si="17"/>
        <v>Jul</v>
      </c>
      <c r="M1094" s="8">
        <f>IF(Sales[[#This Row],[Profit]]&gt;0,Sales[[#This Row],[Profit]],0)</f>
        <v>144</v>
      </c>
      <c r="N1094" s="8">
        <f>IF(Sales[[#This Row],[Profit]]&lt;0,Sales[[#This Row],[Profit]],0)</f>
        <v>0</v>
      </c>
    </row>
    <row r="1095" spans="1:14" x14ac:dyDescent="0.3">
      <c r="A1095" t="s">
        <v>129</v>
      </c>
      <c r="B1095" s="6">
        <v>67</v>
      </c>
      <c r="C1095" s="6">
        <v>2</v>
      </c>
      <c r="D1095">
        <v>4</v>
      </c>
      <c r="E1095" t="s">
        <v>23</v>
      </c>
      <c r="F1095" t="s">
        <v>81</v>
      </c>
      <c r="G1095" t="s">
        <v>28</v>
      </c>
      <c r="H1095" s="3">
        <f>INDEX(Orders!$A$1:$G$501,MATCH($A1095,Orders!$A$1:$A$501,0),MATCH(H$1,Orders!$A$1:$G$1,0))</f>
        <v>43175</v>
      </c>
      <c r="I1095" s="3" t="str">
        <f>INDEX(Orders!$A$1:$G$501,MATCH($A1095,Orders!$A$1:$A$501,0),MATCH(I$1,Orders!$A$1:$G$1,0))</f>
        <v>Tulika</v>
      </c>
      <c r="J1095" s="3" t="str">
        <f>INDEX(Orders!$A$1:$G$501,MATCH($A1095,Orders!$A$1:$A$501,0),MATCH(J$1,Orders!$A$1:$G$1,0))</f>
        <v>Madhya Pradesh</v>
      </c>
      <c r="K1095" s="3" t="str">
        <f>INDEX(Orders!$A$1:$G$501,MATCH($A1095,Orders!$A$1:$A$501,0),MATCH(K$1,Orders!$A$1:$G$1,0))</f>
        <v>Bhopal</v>
      </c>
      <c r="L1095" s="1" t="str">
        <f t="shared" si="17"/>
        <v>Mar</v>
      </c>
      <c r="M1095" s="8">
        <f>IF(Sales[[#This Row],[Profit]]&gt;0,Sales[[#This Row],[Profit]],0)</f>
        <v>2</v>
      </c>
      <c r="N1095" s="8">
        <f>IF(Sales[[#This Row],[Profit]]&lt;0,Sales[[#This Row],[Profit]],0)</f>
        <v>0</v>
      </c>
    </row>
    <row r="1096" spans="1:14" x14ac:dyDescent="0.3">
      <c r="A1096" t="s">
        <v>346</v>
      </c>
      <c r="B1096" s="6">
        <v>66</v>
      </c>
      <c r="C1096" s="6">
        <v>-12</v>
      </c>
      <c r="D1096">
        <v>5</v>
      </c>
      <c r="E1096" t="s">
        <v>23</v>
      </c>
      <c r="F1096" t="s">
        <v>57</v>
      </c>
      <c r="G1096" t="s">
        <v>28</v>
      </c>
      <c r="H1096" s="3">
        <f>INDEX(Orders!$A$1:$G$501,MATCH($A1096,Orders!$A$1:$A$501,0),MATCH(H$1,Orders!$A$1:$G$1,0))</f>
        <v>43104</v>
      </c>
      <c r="I1096" s="3" t="str">
        <f>INDEX(Orders!$A$1:$G$501,MATCH($A1096,Orders!$A$1:$A$501,0),MATCH(I$1,Orders!$A$1:$G$1,0))</f>
        <v>Bharat</v>
      </c>
      <c r="J1096" s="3" t="str">
        <f>INDEX(Orders!$A$1:$G$501,MATCH($A1096,Orders!$A$1:$A$501,0),MATCH(J$1,Orders!$A$1:$G$1,0))</f>
        <v>Gujarat</v>
      </c>
      <c r="K1096" s="3" t="str">
        <f>INDEX(Orders!$A$1:$G$501,MATCH($A1096,Orders!$A$1:$A$501,0),MATCH(K$1,Orders!$A$1:$G$1,0))</f>
        <v>Ahmedabad</v>
      </c>
      <c r="L1096" s="1" t="str">
        <f t="shared" si="17"/>
        <v>Jan</v>
      </c>
      <c r="M1096" s="8">
        <f>IF(Sales[[#This Row],[Profit]]&gt;0,Sales[[#This Row],[Profit]],0)</f>
        <v>0</v>
      </c>
      <c r="N1096" s="8">
        <f>IF(Sales[[#This Row],[Profit]]&lt;0,Sales[[#This Row],[Profit]],0)</f>
        <v>-12</v>
      </c>
    </row>
    <row r="1097" spans="1:14" x14ac:dyDescent="0.3">
      <c r="A1097" t="s">
        <v>379</v>
      </c>
      <c r="B1097" s="6">
        <v>321</v>
      </c>
      <c r="C1097" s="6">
        <v>26</v>
      </c>
      <c r="D1097">
        <v>3</v>
      </c>
      <c r="E1097" t="s">
        <v>8</v>
      </c>
      <c r="F1097" t="s">
        <v>18</v>
      </c>
      <c r="G1097" t="s">
        <v>82</v>
      </c>
      <c r="H1097" s="3">
        <f>INDEX(Orders!$A$1:$G$501,MATCH($A1097,Orders!$A$1:$A$501,0),MATCH(H$1,Orders!$A$1:$G$1,0))</f>
        <v>43230</v>
      </c>
      <c r="I1097" s="3" t="str">
        <f>INDEX(Orders!$A$1:$G$501,MATCH($A1097,Orders!$A$1:$A$501,0),MATCH(I$1,Orders!$A$1:$G$1,0))</f>
        <v>Sudheer</v>
      </c>
      <c r="J1097" s="3" t="str">
        <f>INDEX(Orders!$A$1:$G$501,MATCH($A1097,Orders!$A$1:$A$501,0),MATCH(J$1,Orders!$A$1:$G$1,0))</f>
        <v>Karnataka</v>
      </c>
      <c r="K1097" s="3" t="str">
        <f>INDEX(Orders!$A$1:$G$501,MATCH($A1097,Orders!$A$1:$A$501,0),MATCH(K$1,Orders!$A$1:$G$1,0))</f>
        <v>Bangalore</v>
      </c>
      <c r="L1097" s="1" t="str">
        <f t="shared" si="17"/>
        <v>May</v>
      </c>
      <c r="M1097" s="8">
        <f>IF(Sales[[#This Row],[Profit]]&gt;0,Sales[[#This Row],[Profit]],0)</f>
        <v>26</v>
      </c>
      <c r="N1097" s="8">
        <f>IF(Sales[[#This Row],[Profit]]&lt;0,Sales[[#This Row],[Profit]],0)</f>
        <v>0</v>
      </c>
    </row>
    <row r="1098" spans="1:14" x14ac:dyDescent="0.3">
      <c r="A1098" t="s">
        <v>262</v>
      </c>
      <c r="B1098" s="6">
        <v>43</v>
      </c>
      <c r="C1098" s="6">
        <v>-5</v>
      </c>
      <c r="D1098">
        <v>2</v>
      </c>
      <c r="E1098" t="s">
        <v>23</v>
      </c>
      <c r="F1098" t="s">
        <v>26</v>
      </c>
      <c r="G1098" t="s">
        <v>10</v>
      </c>
      <c r="H1098" s="3">
        <f>INDEX(Orders!$A$1:$G$501,MATCH($A1098,Orders!$A$1:$A$501,0),MATCH(H$1,Orders!$A$1:$G$1,0))</f>
        <v>43326</v>
      </c>
      <c r="I1098" s="3" t="str">
        <f>INDEX(Orders!$A$1:$G$501,MATCH($A1098,Orders!$A$1:$A$501,0),MATCH(I$1,Orders!$A$1:$G$1,0))</f>
        <v>Nishant</v>
      </c>
      <c r="J1098" s="3" t="str">
        <f>INDEX(Orders!$A$1:$G$501,MATCH($A1098,Orders!$A$1:$A$501,0),MATCH(J$1,Orders!$A$1:$G$1,0))</f>
        <v>Maharashtra</v>
      </c>
      <c r="K1098" s="3" t="str">
        <f>INDEX(Orders!$A$1:$G$501,MATCH($A1098,Orders!$A$1:$A$501,0),MATCH(K$1,Orders!$A$1:$G$1,0))</f>
        <v>Mumbai</v>
      </c>
      <c r="L1098" s="1" t="str">
        <f t="shared" si="17"/>
        <v>Aug</v>
      </c>
      <c r="M1098" s="8">
        <f>IF(Sales[[#This Row],[Profit]]&gt;0,Sales[[#This Row],[Profit]],0)</f>
        <v>0</v>
      </c>
      <c r="N1098" s="8">
        <f>IF(Sales[[#This Row],[Profit]]&lt;0,Sales[[#This Row],[Profit]],0)</f>
        <v>-5</v>
      </c>
    </row>
    <row r="1099" spans="1:14" x14ac:dyDescent="0.3">
      <c r="A1099" t="s">
        <v>229</v>
      </c>
      <c r="B1099" s="6">
        <v>114</v>
      </c>
      <c r="C1099" s="6">
        <v>-39</v>
      </c>
      <c r="D1099">
        <v>5</v>
      </c>
      <c r="E1099" t="s">
        <v>23</v>
      </c>
      <c r="F1099" t="s">
        <v>32</v>
      </c>
      <c r="G1099" t="s">
        <v>10</v>
      </c>
      <c r="H1099" s="3">
        <f>INDEX(Orders!$A$1:$G$501,MATCH($A1099,Orders!$A$1:$A$501,0),MATCH(H$1,Orders!$A$1:$G$1,0))</f>
        <v>43214</v>
      </c>
      <c r="I1099" s="3" t="str">
        <f>INDEX(Orders!$A$1:$G$501,MATCH($A1099,Orders!$A$1:$A$501,0),MATCH(I$1,Orders!$A$1:$G$1,0))</f>
        <v>Sahil</v>
      </c>
      <c r="J1099" s="3" t="str">
        <f>INDEX(Orders!$A$1:$G$501,MATCH($A1099,Orders!$A$1:$A$501,0),MATCH(J$1,Orders!$A$1:$G$1,0))</f>
        <v>Punjab</v>
      </c>
      <c r="K1099" s="3" t="str">
        <f>INDEX(Orders!$A$1:$G$501,MATCH($A1099,Orders!$A$1:$A$501,0),MATCH(K$1,Orders!$A$1:$G$1,0))</f>
        <v>Chandigarh</v>
      </c>
      <c r="L1099" s="1" t="str">
        <f t="shared" si="17"/>
        <v>Apr</v>
      </c>
      <c r="M1099" s="8">
        <f>IF(Sales[[#This Row],[Profit]]&gt;0,Sales[[#This Row],[Profit]],0)</f>
        <v>0</v>
      </c>
      <c r="N1099" s="8">
        <f>IF(Sales[[#This Row],[Profit]]&lt;0,Sales[[#This Row],[Profit]],0)</f>
        <v>-39</v>
      </c>
    </row>
    <row r="1100" spans="1:14" x14ac:dyDescent="0.3">
      <c r="A1100" t="s">
        <v>178</v>
      </c>
      <c r="B1100" s="6">
        <v>43</v>
      </c>
      <c r="C1100" s="6">
        <v>17</v>
      </c>
      <c r="D1100">
        <v>1</v>
      </c>
      <c r="E1100" t="s">
        <v>23</v>
      </c>
      <c r="F1100" t="s">
        <v>26</v>
      </c>
      <c r="G1100" t="s">
        <v>10</v>
      </c>
      <c r="H1100" s="3">
        <f>INDEX(Orders!$A$1:$G$501,MATCH($A1100,Orders!$A$1:$A$501,0),MATCH(H$1,Orders!$A$1:$G$1,0))</f>
        <v>43324</v>
      </c>
      <c r="I1100" s="3" t="str">
        <f>INDEX(Orders!$A$1:$G$501,MATCH($A1100,Orders!$A$1:$A$501,0),MATCH(I$1,Orders!$A$1:$G$1,0))</f>
        <v>Aishwarya</v>
      </c>
      <c r="J1100" s="3" t="str">
        <f>INDEX(Orders!$A$1:$G$501,MATCH($A1100,Orders!$A$1:$A$501,0),MATCH(J$1,Orders!$A$1:$G$1,0))</f>
        <v>Uttar Pradesh</v>
      </c>
      <c r="K1100" s="3" t="str">
        <f>INDEX(Orders!$A$1:$G$501,MATCH($A1100,Orders!$A$1:$A$501,0),MATCH(K$1,Orders!$A$1:$G$1,0))</f>
        <v>Prayagraj</v>
      </c>
      <c r="L1100" s="1" t="str">
        <f t="shared" si="17"/>
        <v>Aug</v>
      </c>
      <c r="M1100" s="8">
        <f>IF(Sales[[#This Row],[Profit]]&gt;0,Sales[[#This Row],[Profit]],0)</f>
        <v>17</v>
      </c>
      <c r="N1100" s="8">
        <f>IF(Sales[[#This Row],[Profit]]&lt;0,Sales[[#This Row],[Profit]],0)</f>
        <v>0</v>
      </c>
    </row>
    <row r="1101" spans="1:14" x14ac:dyDescent="0.3">
      <c r="A1101" t="s">
        <v>262</v>
      </c>
      <c r="B1101" s="6">
        <v>43</v>
      </c>
      <c r="C1101" s="6">
        <v>21</v>
      </c>
      <c r="D1101">
        <v>3</v>
      </c>
      <c r="E1101" t="s">
        <v>23</v>
      </c>
      <c r="F1101" t="s">
        <v>142</v>
      </c>
      <c r="G1101" t="s">
        <v>10</v>
      </c>
      <c r="H1101" s="3">
        <f>INDEX(Orders!$A$1:$G$501,MATCH($A1101,Orders!$A$1:$A$501,0),MATCH(H$1,Orders!$A$1:$G$1,0))</f>
        <v>43326</v>
      </c>
      <c r="I1101" s="3" t="str">
        <f>INDEX(Orders!$A$1:$G$501,MATCH($A1101,Orders!$A$1:$A$501,0),MATCH(I$1,Orders!$A$1:$G$1,0))</f>
        <v>Nishant</v>
      </c>
      <c r="J1101" s="3" t="str">
        <f>INDEX(Orders!$A$1:$G$501,MATCH($A1101,Orders!$A$1:$A$501,0),MATCH(J$1,Orders!$A$1:$G$1,0))</f>
        <v>Maharashtra</v>
      </c>
      <c r="K1101" s="3" t="str">
        <f>INDEX(Orders!$A$1:$G$501,MATCH($A1101,Orders!$A$1:$A$501,0),MATCH(K$1,Orders!$A$1:$G$1,0))</f>
        <v>Mumbai</v>
      </c>
      <c r="L1101" s="1" t="str">
        <f t="shared" si="17"/>
        <v>Aug</v>
      </c>
      <c r="M1101" s="8">
        <f>IF(Sales[[#This Row],[Profit]]&gt;0,Sales[[#This Row],[Profit]],0)</f>
        <v>21</v>
      </c>
      <c r="N1101" s="8">
        <f>IF(Sales[[#This Row],[Profit]]&lt;0,Sales[[#This Row],[Profit]],0)</f>
        <v>0</v>
      </c>
    </row>
    <row r="1102" spans="1:14" x14ac:dyDescent="0.3">
      <c r="A1102" t="s">
        <v>200</v>
      </c>
      <c r="B1102" s="6">
        <v>637</v>
      </c>
      <c r="C1102" s="6">
        <v>50</v>
      </c>
      <c r="D1102">
        <v>5</v>
      </c>
      <c r="E1102" t="s">
        <v>23</v>
      </c>
      <c r="F1102" t="s">
        <v>26</v>
      </c>
      <c r="G1102" t="s">
        <v>10</v>
      </c>
      <c r="H1102" s="3">
        <f>INDEX(Orders!$A$1:$G$501,MATCH($A1102,Orders!$A$1:$A$501,0),MATCH(H$1,Orders!$A$1:$G$1,0))</f>
        <v>43181</v>
      </c>
      <c r="I1102" s="3" t="str">
        <f>INDEX(Orders!$A$1:$G$501,MATCH($A1102,Orders!$A$1:$A$501,0),MATCH(I$1,Orders!$A$1:$G$1,0))</f>
        <v>Aarushi</v>
      </c>
      <c r="J1102" s="3" t="str">
        <f>INDEX(Orders!$A$1:$G$501,MATCH($A1102,Orders!$A$1:$A$501,0),MATCH(J$1,Orders!$A$1:$G$1,0))</f>
        <v>Tamil Nadu</v>
      </c>
      <c r="K1102" s="3" t="str">
        <f>INDEX(Orders!$A$1:$G$501,MATCH($A1102,Orders!$A$1:$A$501,0),MATCH(K$1,Orders!$A$1:$G$1,0))</f>
        <v>Chennai</v>
      </c>
      <c r="L1102" s="1" t="str">
        <f t="shared" si="17"/>
        <v>Mar</v>
      </c>
      <c r="M1102" s="8">
        <f>IF(Sales[[#This Row],[Profit]]&gt;0,Sales[[#This Row],[Profit]],0)</f>
        <v>50</v>
      </c>
      <c r="N1102" s="8">
        <f>IF(Sales[[#This Row],[Profit]]&lt;0,Sales[[#This Row],[Profit]],0)</f>
        <v>0</v>
      </c>
    </row>
    <row r="1103" spans="1:14" x14ac:dyDescent="0.3">
      <c r="A1103" t="s">
        <v>31</v>
      </c>
      <c r="B1103" s="6">
        <v>300</v>
      </c>
      <c r="C1103" s="6">
        <v>42</v>
      </c>
      <c r="D1103">
        <v>2</v>
      </c>
      <c r="E1103" t="s">
        <v>8</v>
      </c>
      <c r="F1103" t="s">
        <v>18</v>
      </c>
      <c r="G1103" t="s">
        <v>10</v>
      </c>
      <c r="H1103" s="3">
        <f>INDEX(Orders!$A$1:$G$501,MATCH($A1103,Orders!$A$1:$A$501,0),MATCH(H$1,Orders!$A$1:$G$1,0))</f>
        <v>43262</v>
      </c>
      <c r="I1103" s="3" t="str">
        <f>INDEX(Orders!$A$1:$G$501,MATCH($A1103,Orders!$A$1:$A$501,0),MATCH(I$1,Orders!$A$1:$G$1,0))</f>
        <v>Kushal</v>
      </c>
      <c r="J1103" s="3" t="str">
        <f>INDEX(Orders!$A$1:$G$501,MATCH($A1103,Orders!$A$1:$A$501,0),MATCH(J$1,Orders!$A$1:$G$1,0))</f>
        <v>Nagaland</v>
      </c>
      <c r="K1103" s="3" t="str">
        <f>INDEX(Orders!$A$1:$G$501,MATCH($A1103,Orders!$A$1:$A$501,0),MATCH(K$1,Orders!$A$1:$G$1,0))</f>
        <v>Kohima</v>
      </c>
      <c r="L1103" s="1" t="str">
        <f t="shared" si="17"/>
        <v>Jun</v>
      </c>
      <c r="M1103" s="8">
        <f>IF(Sales[[#This Row],[Profit]]&gt;0,Sales[[#This Row],[Profit]],0)</f>
        <v>42</v>
      </c>
      <c r="N1103" s="8">
        <f>IF(Sales[[#This Row],[Profit]]&lt;0,Sales[[#This Row],[Profit]],0)</f>
        <v>0</v>
      </c>
    </row>
    <row r="1104" spans="1:14" x14ac:dyDescent="0.3">
      <c r="A1104" t="s">
        <v>477</v>
      </c>
      <c r="B1104" s="6">
        <v>341</v>
      </c>
      <c r="C1104" s="6">
        <v>44</v>
      </c>
      <c r="D1104">
        <v>7</v>
      </c>
      <c r="E1104" t="s">
        <v>12</v>
      </c>
      <c r="F1104" t="s">
        <v>131</v>
      </c>
      <c r="G1104" t="s">
        <v>28</v>
      </c>
      <c r="H1104" s="3">
        <f>INDEX(Orders!$A$1:$G$501,MATCH($A1104,Orders!$A$1:$A$501,0),MATCH(H$1,Orders!$A$1:$G$1,0))</f>
        <v>43154</v>
      </c>
      <c r="I1104" s="3" t="str">
        <f>INDEX(Orders!$A$1:$G$501,MATCH($A1104,Orders!$A$1:$A$501,0),MATCH(I$1,Orders!$A$1:$G$1,0))</f>
        <v>Bhishm</v>
      </c>
      <c r="J1104" s="3" t="str">
        <f>INDEX(Orders!$A$1:$G$501,MATCH($A1104,Orders!$A$1:$A$501,0),MATCH(J$1,Orders!$A$1:$G$1,0))</f>
        <v>Maharashtra</v>
      </c>
      <c r="K1104" s="3" t="str">
        <f>INDEX(Orders!$A$1:$G$501,MATCH($A1104,Orders!$A$1:$A$501,0),MATCH(K$1,Orders!$A$1:$G$1,0))</f>
        <v>Mumbai</v>
      </c>
      <c r="L1104" s="1" t="str">
        <f t="shared" si="17"/>
        <v>Feb</v>
      </c>
      <c r="M1104" s="8">
        <f>IF(Sales[[#This Row],[Profit]]&gt;0,Sales[[#This Row],[Profit]],0)</f>
        <v>44</v>
      </c>
      <c r="N1104" s="8">
        <f>IF(Sales[[#This Row],[Profit]]&lt;0,Sales[[#This Row],[Profit]],0)</f>
        <v>0</v>
      </c>
    </row>
    <row r="1105" spans="1:14" x14ac:dyDescent="0.3">
      <c r="A1105" t="s">
        <v>120</v>
      </c>
      <c r="B1105" s="6">
        <v>102</v>
      </c>
      <c r="C1105" s="6">
        <v>0</v>
      </c>
      <c r="D1105">
        <v>3</v>
      </c>
      <c r="E1105" t="s">
        <v>8</v>
      </c>
      <c r="F1105" t="s">
        <v>21</v>
      </c>
      <c r="G1105" t="s">
        <v>10</v>
      </c>
      <c r="H1105" s="3">
        <f>INDEX(Orders!$A$1:$G$501,MATCH($A1105,Orders!$A$1:$A$501,0),MATCH(H$1,Orders!$A$1:$G$1,0))</f>
        <v>43280</v>
      </c>
      <c r="I1105" s="3" t="str">
        <f>INDEX(Orders!$A$1:$G$501,MATCH($A1105,Orders!$A$1:$A$501,0),MATCH(I$1,Orders!$A$1:$G$1,0))</f>
        <v>Riya</v>
      </c>
      <c r="J1105" s="3" t="str">
        <f>INDEX(Orders!$A$1:$G$501,MATCH($A1105,Orders!$A$1:$A$501,0),MATCH(J$1,Orders!$A$1:$G$1,0))</f>
        <v>Maharashtra</v>
      </c>
      <c r="K1105" s="3" t="str">
        <f>INDEX(Orders!$A$1:$G$501,MATCH($A1105,Orders!$A$1:$A$501,0),MATCH(K$1,Orders!$A$1:$G$1,0))</f>
        <v>Mumbai</v>
      </c>
      <c r="L1105" s="1" t="str">
        <f t="shared" si="17"/>
        <v>Jun</v>
      </c>
      <c r="M1105" s="8">
        <f>IF(Sales[[#This Row],[Profit]]&gt;0,Sales[[#This Row],[Profit]],0)</f>
        <v>0</v>
      </c>
      <c r="N1105" s="8">
        <f>IF(Sales[[#This Row],[Profit]]&lt;0,Sales[[#This Row],[Profit]],0)</f>
        <v>0</v>
      </c>
    </row>
    <row r="1106" spans="1:14" x14ac:dyDescent="0.3">
      <c r="A1106" t="s">
        <v>37</v>
      </c>
      <c r="B1106" s="6">
        <v>328</v>
      </c>
      <c r="C1106" s="6">
        <v>-15</v>
      </c>
      <c r="D1106">
        <v>3</v>
      </c>
      <c r="E1106" t="s">
        <v>8</v>
      </c>
      <c r="F1106" t="s">
        <v>9</v>
      </c>
      <c r="G1106" t="s">
        <v>82</v>
      </c>
      <c r="H1106" s="3">
        <f>INDEX(Orders!$A$1:$G$501,MATCH($A1106,Orders!$A$1:$A$501,0),MATCH(H$1,Orders!$A$1:$G$1,0))</f>
        <v>43337</v>
      </c>
      <c r="I1106" s="3" t="str">
        <f>INDEX(Orders!$A$1:$G$501,MATCH($A1106,Orders!$A$1:$A$501,0),MATCH(I$1,Orders!$A$1:$G$1,0))</f>
        <v>Madhav</v>
      </c>
      <c r="J1106" s="3" t="str">
        <f>INDEX(Orders!$A$1:$G$501,MATCH($A1106,Orders!$A$1:$A$501,0),MATCH(J$1,Orders!$A$1:$G$1,0))</f>
        <v>Uttar Pradesh</v>
      </c>
      <c r="K1106" s="3" t="str">
        <f>INDEX(Orders!$A$1:$G$501,MATCH($A1106,Orders!$A$1:$A$501,0),MATCH(K$1,Orders!$A$1:$G$1,0))</f>
        <v>Mathura</v>
      </c>
      <c r="L1106" s="1" t="str">
        <f t="shared" si="17"/>
        <v>Aug</v>
      </c>
      <c r="M1106" s="8">
        <f>IF(Sales[[#This Row],[Profit]]&gt;0,Sales[[#This Row],[Profit]],0)</f>
        <v>0</v>
      </c>
      <c r="N1106" s="8">
        <f>IF(Sales[[#This Row],[Profit]]&lt;0,Sales[[#This Row],[Profit]],0)</f>
        <v>-15</v>
      </c>
    </row>
    <row r="1107" spans="1:14" x14ac:dyDescent="0.3">
      <c r="A1107" t="s">
        <v>478</v>
      </c>
      <c r="B1107" s="6">
        <v>341</v>
      </c>
      <c r="C1107" s="6">
        <v>160</v>
      </c>
      <c r="D1107">
        <v>7</v>
      </c>
      <c r="E1107" t="s">
        <v>23</v>
      </c>
      <c r="F1107" t="s">
        <v>57</v>
      </c>
      <c r="G1107" t="s">
        <v>82</v>
      </c>
      <c r="H1107" s="3">
        <f>INDEX(Orders!$A$1:$G$501,MATCH($A1107,Orders!$A$1:$A$501,0),MATCH(H$1,Orders!$A$1:$G$1,0))</f>
        <v>43127</v>
      </c>
      <c r="I1107" s="3" t="str">
        <f>INDEX(Orders!$A$1:$G$501,MATCH($A1107,Orders!$A$1:$A$501,0),MATCH(I$1,Orders!$A$1:$G$1,0))</f>
        <v>Parin</v>
      </c>
      <c r="J1107" s="3" t="str">
        <f>INDEX(Orders!$A$1:$G$501,MATCH($A1107,Orders!$A$1:$A$501,0),MATCH(J$1,Orders!$A$1:$G$1,0))</f>
        <v>Maharashtra</v>
      </c>
      <c r="K1107" s="3" t="str">
        <f>INDEX(Orders!$A$1:$G$501,MATCH($A1107,Orders!$A$1:$A$501,0),MATCH(K$1,Orders!$A$1:$G$1,0))</f>
        <v>Mumbai</v>
      </c>
      <c r="L1107" s="1" t="str">
        <f t="shared" si="17"/>
        <v>Jan</v>
      </c>
      <c r="M1107" s="8">
        <f>IF(Sales[[#This Row],[Profit]]&gt;0,Sales[[#This Row],[Profit]],0)</f>
        <v>160</v>
      </c>
      <c r="N1107" s="8">
        <f>IF(Sales[[#This Row],[Profit]]&lt;0,Sales[[#This Row],[Profit]],0)</f>
        <v>0</v>
      </c>
    </row>
    <row r="1108" spans="1:14" x14ac:dyDescent="0.3">
      <c r="A1108" t="s">
        <v>479</v>
      </c>
      <c r="B1108" s="6">
        <v>62</v>
      </c>
      <c r="C1108" s="6">
        <v>11</v>
      </c>
      <c r="D1108">
        <v>7</v>
      </c>
      <c r="E1108" t="s">
        <v>23</v>
      </c>
      <c r="F1108" t="s">
        <v>30</v>
      </c>
      <c r="G1108" t="s">
        <v>28</v>
      </c>
      <c r="H1108" s="3">
        <f>INDEX(Orders!$A$1:$G$501,MATCH($A1108,Orders!$A$1:$A$501,0),MATCH(H$1,Orders!$A$1:$G$1,0))</f>
        <v>43181</v>
      </c>
      <c r="I1108" s="3" t="str">
        <f>INDEX(Orders!$A$1:$G$501,MATCH($A1108,Orders!$A$1:$A$501,0),MATCH(I$1,Orders!$A$1:$G$1,0))</f>
        <v>Divsha</v>
      </c>
      <c r="J1108" s="3" t="str">
        <f>INDEX(Orders!$A$1:$G$501,MATCH($A1108,Orders!$A$1:$A$501,0),MATCH(J$1,Orders!$A$1:$G$1,0))</f>
        <v>Rajasthan</v>
      </c>
      <c r="K1108" s="3" t="str">
        <f>INDEX(Orders!$A$1:$G$501,MATCH($A1108,Orders!$A$1:$A$501,0),MATCH(K$1,Orders!$A$1:$G$1,0))</f>
        <v>Jaipur</v>
      </c>
      <c r="L1108" s="1" t="str">
        <f t="shared" si="17"/>
        <v>Mar</v>
      </c>
      <c r="M1108" s="8">
        <f>IF(Sales[[#This Row],[Profit]]&gt;0,Sales[[#This Row],[Profit]],0)</f>
        <v>11</v>
      </c>
      <c r="N1108" s="8">
        <f>IF(Sales[[#This Row],[Profit]]&lt;0,Sales[[#This Row],[Profit]],0)</f>
        <v>0</v>
      </c>
    </row>
    <row r="1109" spans="1:14" x14ac:dyDescent="0.3">
      <c r="A1109" t="s">
        <v>264</v>
      </c>
      <c r="B1109" s="6">
        <v>42</v>
      </c>
      <c r="C1109" s="6">
        <v>13</v>
      </c>
      <c r="D1109">
        <v>3</v>
      </c>
      <c r="E1109" t="s">
        <v>23</v>
      </c>
      <c r="F1109" t="s">
        <v>63</v>
      </c>
      <c r="G1109" t="s">
        <v>10</v>
      </c>
      <c r="H1109" s="3">
        <f>INDEX(Orders!$A$1:$G$501,MATCH($A1109,Orders!$A$1:$A$501,0),MATCH(H$1,Orders!$A$1:$G$1,0))</f>
        <v>43128</v>
      </c>
      <c r="I1109" s="3" t="str">
        <f>INDEX(Orders!$A$1:$G$501,MATCH($A1109,Orders!$A$1:$A$501,0),MATCH(I$1,Orders!$A$1:$G$1,0))</f>
        <v>Amruta</v>
      </c>
      <c r="J1109" s="3" t="str">
        <f>INDEX(Orders!$A$1:$G$501,MATCH($A1109,Orders!$A$1:$A$501,0),MATCH(J$1,Orders!$A$1:$G$1,0))</f>
        <v>Delhi</v>
      </c>
      <c r="K1109" s="3" t="str">
        <f>INDEX(Orders!$A$1:$G$501,MATCH($A1109,Orders!$A$1:$A$501,0),MATCH(K$1,Orders!$A$1:$G$1,0))</f>
        <v>Delhi</v>
      </c>
      <c r="L1109" s="1" t="str">
        <f t="shared" si="17"/>
        <v>Jan</v>
      </c>
      <c r="M1109" s="8">
        <f>IF(Sales[[#This Row],[Profit]]&gt;0,Sales[[#This Row],[Profit]],0)</f>
        <v>13</v>
      </c>
      <c r="N1109" s="8">
        <f>IF(Sales[[#This Row],[Profit]]&lt;0,Sales[[#This Row],[Profit]],0)</f>
        <v>0</v>
      </c>
    </row>
    <row r="1110" spans="1:14" x14ac:dyDescent="0.3">
      <c r="A1110" t="s">
        <v>329</v>
      </c>
      <c r="B1110" s="6">
        <v>62</v>
      </c>
      <c r="C1110" s="6">
        <v>28</v>
      </c>
      <c r="D1110">
        <v>5</v>
      </c>
      <c r="E1110" t="s">
        <v>23</v>
      </c>
      <c r="F1110" t="s">
        <v>30</v>
      </c>
      <c r="G1110" t="s">
        <v>28</v>
      </c>
      <c r="H1110" s="3">
        <f>INDEX(Orders!$A$1:$G$501,MATCH($A1110,Orders!$A$1:$A$501,0),MATCH(H$1,Orders!$A$1:$G$1,0))</f>
        <v>43103</v>
      </c>
      <c r="I1110" s="3" t="str">
        <f>INDEX(Orders!$A$1:$G$501,MATCH($A1110,Orders!$A$1:$A$501,0),MATCH(I$1,Orders!$A$1:$G$1,0))</f>
        <v>Amit</v>
      </c>
      <c r="J1110" s="3" t="str">
        <f>INDEX(Orders!$A$1:$G$501,MATCH($A1110,Orders!$A$1:$A$501,0),MATCH(J$1,Orders!$A$1:$G$1,0))</f>
        <v>Sikkim</v>
      </c>
      <c r="K1110" s="3" t="str">
        <f>INDEX(Orders!$A$1:$G$501,MATCH($A1110,Orders!$A$1:$A$501,0),MATCH(K$1,Orders!$A$1:$G$1,0))</f>
        <v>Gangtok</v>
      </c>
      <c r="L1110" s="1" t="str">
        <f t="shared" si="17"/>
        <v>Jan</v>
      </c>
      <c r="M1110" s="8">
        <f>IF(Sales[[#This Row],[Profit]]&gt;0,Sales[[#This Row],[Profit]],0)</f>
        <v>28</v>
      </c>
      <c r="N1110" s="8">
        <f>IF(Sales[[#This Row],[Profit]]&lt;0,Sales[[#This Row],[Profit]],0)</f>
        <v>0</v>
      </c>
    </row>
    <row r="1111" spans="1:14" x14ac:dyDescent="0.3">
      <c r="A1111" t="s">
        <v>191</v>
      </c>
      <c r="B1111" s="6">
        <v>42</v>
      </c>
      <c r="C1111" s="6">
        <v>7</v>
      </c>
      <c r="D1111">
        <v>2</v>
      </c>
      <c r="E1111" t="s">
        <v>23</v>
      </c>
      <c r="F1111" t="s">
        <v>32</v>
      </c>
      <c r="G1111" t="s">
        <v>10</v>
      </c>
      <c r="H1111" s="3">
        <f>INDEX(Orders!$A$1:$G$501,MATCH($A1111,Orders!$A$1:$A$501,0),MATCH(H$1,Orders!$A$1:$G$1,0))</f>
        <v>43232</v>
      </c>
      <c r="I1111" s="3" t="str">
        <f>INDEX(Orders!$A$1:$G$501,MATCH($A1111,Orders!$A$1:$A$501,0),MATCH(I$1,Orders!$A$1:$G$1,0))</f>
        <v>Aman</v>
      </c>
      <c r="J1111" s="3" t="str">
        <f>INDEX(Orders!$A$1:$G$501,MATCH($A1111,Orders!$A$1:$A$501,0),MATCH(J$1,Orders!$A$1:$G$1,0))</f>
        <v>Maharashtra</v>
      </c>
      <c r="K1111" s="3" t="str">
        <f>INDEX(Orders!$A$1:$G$501,MATCH($A1111,Orders!$A$1:$A$501,0),MATCH(K$1,Orders!$A$1:$G$1,0))</f>
        <v>Mumbai</v>
      </c>
      <c r="L1111" s="1" t="str">
        <f t="shared" si="17"/>
        <v>May</v>
      </c>
      <c r="M1111" s="8">
        <f>IF(Sales[[#This Row],[Profit]]&gt;0,Sales[[#This Row],[Profit]],0)</f>
        <v>7</v>
      </c>
      <c r="N1111" s="8">
        <f>IF(Sales[[#This Row],[Profit]]&lt;0,Sales[[#This Row],[Profit]],0)</f>
        <v>0</v>
      </c>
    </row>
    <row r="1112" spans="1:14" x14ac:dyDescent="0.3">
      <c r="A1112" t="s">
        <v>480</v>
      </c>
      <c r="B1112" s="6">
        <v>42</v>
      </c>
      <c r="C1112" s="6">
        <v>-3</v>
      </c>
      <c r="D1112">
        <v>1</v>
      </c>
      <c r="E1112" t="s">
        <v>8</v>
      </c>
      <c r="F1112" t="s">
        <v>9</v>
      </c>
      <c r="G1112" t="s">
        <v>10</v>
      </c>
      <c r="H1112" s="3">
        <f>INDEX(Orders!$A$1:$G$501,MATCH($A1112,Orders!$A$1:$A$501,0),MATCH(H$1,Orders!$A$1:$G$1,0))</f>
        <v>43366</v>
      </c>
      <c r="I1112" s="3" t="str">
        <f>INDEX(Orders!$A$1:$G$501,MATCH($A1112,Orders!$A$1:$A$501,0),MATCH(I$1,Orders!$A$1:$G$1,0))</f>
        <v>Sajal</v>
      </c>
      <c r="J1112" s="3" t="str">
        <f>INDEX(Orders!$A$1:$G$501,MATCH($A1112,Orders!$A$1:$A$501,0),MATCH(J$1,Orders!$A$1:$G$1,0))</f>
        <v>Bihar</v>
      </c>
      <c r="K1112" s="3" t="str">
        <f>INDEX(Orders!$A$1:$G$501,MATCH($A1112,Orders!$A$1:$A$501,0),MATCH(K$1,Orders!$A$1:$G$1,0))</f>
        <v>Patna</v>
      </c>
      <c r="L1112" s="1" t="str">
        <f t="shared" si="17"/>
        <v>Sep</v>
      </c>
      <c r="M1112" s="8">
        <f>IF(Sales[[#This Row],[Profit]]&gt;0,Sales[[#This Row],[Profit]],0)</f>
        <v>0</v>
      </c>
      <c r="N1112" s="8">
        <f>IF(Sales[[#This Row],[Profit]]&lt;0,Sales[[#This Row],[Profit]],0)</f>
        <v>-3</v>
      </c>
    </row>
    <row r="1113" spans="1:14" x14ac:dyDescent="0.3">
      <c r="A1113" t="s">
        <v>420</v>
      </c>
      <c r="B1113" s="6">
        <v>313</v>
      </c>
      <c r="C1113" s="6">
        <v>-13</v>
      </c>
      <c r="D1113">
        <v>5</v>
      </c>
      <c r="E1113" t="s">
        <v>12</v>
      </c>
      <c r="F1113" t="s">
        <v>16</v>
      </c>
      <c r="G1113" t="s">
        <v>28</v>
      </c>
      <c r="H1113" s="3">
        <f>INDEX(Orders!$A$1:$G$501,MATCH($A1113,Orders!$A$1:$A$501,0),MATCH(H$1,Orders!$A$1:$G$1,0))</f>
        <v>43365</v>
      </c>
      <c r="I1113" s="3" t="str">
        <f>INDEX(Orders!$A$1:$G$501,MATCH($A1113,Orders!$A$1:$A$501,0),MATCH(I$1,Orders!$A$1:$G$1,0))</f>
        <v>Akshay</v>
      </c>
      <c r="J1113" s="3" t="str">
        <f>INDEX(Orders!$A$1:$G$501,MATCH($A1113,Orders!$A$1:$A$501,0),MATCH(J$1,Orders!$A$1:$G$1,0))</f>
        <v>Uttar Pradesh</v>
      </c>
      <c r="K1113" s="3" t="str">
        <f>INDEX(Orders!$A$1:$G$501,MATCH($A1113,Orders!$A$1:$A$501,0),MATCH(K$1,Orders!$A$1:$G$1,0))</f>
        <v>Lucknow</v>
      </c>
      <c r="L1113" s="1" t="str">
        <f t="shared" si="17"/>
        <v>Sep</v>
      </c>
      <c r="M1113" s="8">
        <f>IF(Sales[[#This Row],[Profit]]&gt;0,Sales[[#This Row],[Profit]],0)</f>
        <v>0</v>
      </c>
      <c r="N1113" s="8">
        <f>IF(Sales[[#This Row],[Profit]]&lt;0,Sales[[#This Row],[Profit]],0)</f>
        <v>-13</v>
      </c>
    </row>
    <row r="1114" spans="1:14" x14ac:dyDescent="0.3">
      <c r="A1114" t="s">
        <v>106</v>
      </c>
      <c r="B1114" s="6">
        <v>109</v>
      </c>
      <c r="C1114" s="6">
        <v>52</v>
      </c>
      <c r="D1114">
        <v>2</v>
      </c>
      <c r="E1114" t="s">
        <v>23</v>
      </c>
      <c r="F1114" t="s">
        <v>57</v>
      </c>
      <c r="G1114" t="s">
        <v>28</v>
      </c>
      <c r="H1114" s="3">
        <f>INDEX(Orders!$A$1:$G$501,MATCH($A1114,Orders!$A$1:$A$501,0),MATCH(H$1,Orders!$A$1:$G$1,0))</f>
        <v>43173</v>
      </c>
      <c r="I1114" s="3" t="str">
        <f>INDEX(Orders!$A$1:$G$501,MATCH($A1114,Orders!$A$1:$A$501,0),MATCH(I$1,Orders!$A$1:$G$1,0))</f>
        <v>Anurag</v>
      </c>
      <c r="J1114" s="3" t="str">
        <f>INDEX(Orders!$A$1:$G$501,MATCH($A1114,Orders!$A$1:$A$501,0),MATCH(J$1,Orders!$A$1:$G$1,0))</f>
        <v>Madhya Pradesh</v>
      </c>
      <c r="K1114" s="3" t="str">
        <f>INDEX(Orders!$A$1:$G$501,MATCH($A1114,Orders!$A$1:$A$501,0),MATCH(K$1,Orders!$A$1:$G$1,0))</f>
        <v>Indore</v>
      </c>
      <c r="L1114" s="1" t="str">
        <f t="shared" si="17"/>
        <v>Mar</v>
      </c>
      <c r="M1114" s="8">
        <f>IF(Sales[[#This Row],[Profit]]&gt;0,Sales[[#This Row],[Profit]],0)</f>
        <v>52</v>
      </c>
      <c r="N1114" s="8">
        <f>IF(Sales[[#This Row],[Profit]]&lt;0,Sales[[#This Row],[Profit]],0)</f>
        <v>0</v>
      </c>
    </row>
    <row r="1115" spans="1:14" x14ac:dyDescent="0.3">
      <c r="A1115" t="s">
        <v>35</v>
      </c>
      <c r="B1115" s="6">
        <v>226</v>
      </c>
      <c r="C1115" s="6">
        <v>58</v>
      </c>
      <c r="D1115">
        <v>3</v>
      </c>
      <c r="E1115" t="s">
        <v>8</v>
      </c>
      <c r="F1115" t="s">
        <v>73</v>
      </c>
      <c r="G1115" t="s">
        <v>10</v>
      </c>
      <c r="H1115" s="3">
        <f>INDEX(Orders!$A$1:$G$501,MATCH($A1115,Orders!$A$1:$A$501,0),MATCH(H$1,Orders!$A$1:$G$1,0))</f>
        <v>43461</v>
      </c>
      <c r="I1115" s="3" t="str">
        <f>INDEX(Orders!$A$1:$G$501,MATCH($A1115,Orders!$A$1:$A$501,0),MATCH(I$1,Orders!$A$1:$G$1,0))</f>
        <v>Gopal</v>
      </c>
      <c r="J1115" s="3" t="str">
        <f>INDEX(Orders!$A$1:$G$501,MATCH($A1115,Orders!$A$1:$A$501,0),MATCH(J$1,Orders!$A$1:$G$1,0))</f>
        <v>Maharashtra</v>
      </c>
      <c r="K1115" s="3" t="str">
        <f>INDEX(Orders!$A$1:$G$501,MATCH($A1115,Orders!$A$1:$A$501,0),MATCH(K$1,Orders!$A$1:$G$1,0))</f>
        <v>Mumbai</v>
      </c>
      <c r="L1115" s="1" t="str">
        <f t="shared" si="17"/>
        <v>Dec</v>
      </c>
      <c r="M1115" s="8">
        <f>IF(Sales[[#This Row],[Profit]]&gt;0,Sales[[#This Row],[Profit]],0)</f>
        <v>58</v>
      </c>
      <c r="N1115" s="8">
        <f>IF(Sales[[#This Row],[Profit]]&lt;0,Sales[[#This Row],[Profit]],0)</f>
        <v>0</v>
      </c>
    </row>
    <row r="1116" spans="1:14" x14ac:dyDescent="0.3">
      <c r="A1116" t="s">
        <v>84</v>
      </c>
      <c r="B1116" s="6">
        <v>62</v>
      </c>
      <c r="C1116" s="6">
        <v>-1</v>
      </c>
      <c r="D1116">
        <v>1</v>
      </c>
      <c r="E1116" t="s">
        <v>8</v>
      </c>
      <c r="F1116" t="s">
        <v>21</v>
      </c>
      <c r="G1116" t="s">
        <v>28</v>
      </c>
      <c r="H1116" s="3">
        <f>INDEX(Orders!$A$1:$G$501,MATCH($A1116,Orders!$A$1:$A$501,0),MATCH(H$1,Orders!$A$1:$G$1,0))</f>
        <v>43422</v>
      </c>
      <c r="I1116" s="3" t="str">
        <f>INDEX(Orders!$A$1:$G$501,MATCH($A1116,Orders!$A$1:$A$501,0),MATCH(I$1,Orders!$A$1:$G$1,0))</f>
        <v>Vikash</v>
      </c>
      <c r="J1116" s="3" t="str">
        <f>INDEX(Orders!$A$1:$G$501,MATCH($A1116,Orders!$A$1:$A$501,0),MATCH(J$1,Orders!$A$1:$G$1,0))</f>
        <v>Goa</v>
      </c>
      <c r="K1116" s="3" t="str">
        <f>INDEX(Orders!$A$1:$G$501,MATCH($A1116,Orders!$A$1:$A$501,0),MATCH(K$1,Orders!$A$1:$G$1,0))</f>
        <v>Goa</v>
      </c>
      <c r="L1116" s="1" t="str">
        <f t="shared" si="17"/>
        <v>Nov</v>
      </c>
      <c r="M1116" s="8">
        <f>IF(Sales[[#This Row],[Profit]]&gt;0,Sales[[#This Row],[Profit]],0)</f>
        <v>0</v>
      </c>
      <c r="N1116" s="8">
        <f>IF(Sales[[#This Row],[Profit]]&lt;0,Sales[[#This Row],[Profit]],0)</f>
        <v>-1</v>
      </c>
    </row>
    <row r="1117" spans="1:14" x14ac:dyDescent="0.3">
      <c r="A1117" t="s">
        <v>97</v>
      </c>
      <c r="B1117" s="6">
        <v>61</v>
      </c>
      <c r="C1117" s="6">
        <v>-25</v>
      </c>
      <c r="D1117">
        <v>4</v>
      </c>
      <c r="E1117" t="s">
        <v>8</v>
      </c>
      <c r="F1117" t="s">
        <v>73</v>
      </c>
      <c r="G1117" t="s">
        <v>28</v>
      </c>
      <c r="H1117" s="3">
        <f>INDEX(Orders!$A$1:$G$501,MATCH($A1117,Orders!$A$1:$A$501,0),MATCH(H$1,Orders!$A$1:$G$1,0))</f>
        <v>43382</v>
      </c>
      <c r="I1117" s="3" t="str">
        <f>INDEX(Orders!$A$1:$G$501,MATCH($A1117,Orders!$A$1:$A$501,0),MATCH(I$1,Orders!$A$1:$G$1,0))</f>
        <v>Aditi</v>
      </c>
      <c r="J1117" s="3" t="str">
        <f>INDEX(Orders!$A$1:$G$501,MATCH($A1117,Orders!$A$1:$A$501,0),MATCH(J$1,Orders!$A$1:$G$1,0))</f>
        <v>Madhya Pradesh</v>
      </c>
      <c r="K1117" s="3" t="str">
        <f>INDEX(Orders!$A$1:$G$501,MATCH($A1117,Orders!$A$1:$A$501,0),MATCH(K$1,Orders!$A$1:$G$1,0))</f>
        <v>Indore</v>
      </c>
      <c r="L1117" s="1" t="str">
        <f t="shared" si="17"/>
        <v>Oct</v>
      </c>
      <c r="M1117" s="8">
        <f>IF(Sales[[#This Row],[Profit]]&gt;0,Sales[[#This Row],[Profit]],0)</f>
        <v>0</v>
      </c>
      <c r="N1117" s="8">
        <f>IF(Sales[[#This Row],[Profit]]&lt;0,Sales[[#This Row],[Profit]],0)</f>
        <v>-25</v>
      </c>
    </row>
    <row r="1118" spans="1:14" x14ac:dyDescent="0.3">
      <c r="A1118" t="s">
        <v>292</v>
      </c>
      <c r="B1118" s="6">
        <v>222</v>
      </c>
      <c r="C1118" s="6">
        <v>74</v>
      </c>
      <c r="D1118">
        <v>5</v>
      </c>
      <c r="E1118" t="s">
        <v>23</v>
      </c>
      <c r="F1118" t="s">
        <v>30</v>
      </c>
      <c r="G1118" t="s">
        <v>10</v>
      </c>
      <c r="H1118" s="3">
        <f>INDEX(Orders!$A$1:$G$501,MATCH($A1118,Orders!$A$1:$A$501,0),MATCH(H$1,Orders!$A$1:$G$1,0))</f>
        <v>43222</v>
      </c>
      <c r="I1118" s="3" t="str">
        <f>INDEX(Orders!$A$1:$G$501,MATCH($A1118,Orders!$A$1:$A$501,0),MATCH(I$1,Orders!$A$1:$G$1,0))</f>
        <v>Diwakar</v>
      </c>
      <c r="J1118" s="3" t="str">
        <f>INDEX(Orders!$A$1:$G$501,MATCH($A1118,Orders!$A$1:$A$501,0),MATCH(J$1,Orders!$A$1:$G$1,0))</f>
        <v>Delhi</v>
      </c>
      <c r="K1118" s="3" t="str">
        <f>INDEX(Orders!$A$1:$G$501,MATCH($A1118,Orders!$A$1:$A$501,0),MATCH(K$1,Orders!$A$1:$G$1,0))</f>
        <v>Delhi</v>
      </c>
      <c r="L1118" s="1" t="str">
        <f t="shared" si="17"/>
        <v>May</v>
      </c>
      <c r="M1118" s="8">
        <f>IF(Sales[[#This Row],[Profit]]&gt;0,Sales[[#This Row],[Profit]],0)</f>
        <v>74</v>
      </c>
      <c r="N1118" s="8">
        <f>IF(Sales[[#This Row],[Profit]]&lt;0,Sales[[#This Row],[Profit]],0)</f>
        <v>0</v>
      </c>
    </row>
    <row r="1119" spans="1:14" x14ac:dyDescent="0.3">
      <c r="A1119" t="s">
        <v>234</v>
      </c>
      <c r="B1119" s="6">
        <v>342</v>
      </c>
      <c r="C1119" s="6">
        <v>-154</v>
      </c>
      <c r="D1119">
        <v>7</v>
      </c>
      <c r="E1119" t="s">
        <v>12</v>
      </c>
      <c r="F1119" t="s">
        <v>131</v>
      </c>
      <c r="G1119" t="s">
        <v>82</v>
      </c>
      <c r="H1119" s="3">
        <f>INDEX(Orders!$A$1:$G$501,MATCH($A1119,Orders!$A$1:$A$501,0),MATCH(H$1,Orders!$A$1:$G$1,0))</f>
        <v>43323</v>
      </c>
      <c r="I1119" s="3" t="str">
        <f>INDEX(Orders!$A$1:$G$501,MATCH($A1119,Orders!$A$1:$A$501,0),MATCH(I$1,Orders!$A$1:$G$1,0))</f>
        <v>Shubham</v>
      </c>
      <c r="J1119" s="3" t="str">
        <f>INDEX(Orders!$A$1:$G$501,MATCH($A1119,Orders!$A$1:$A$501,0),MATCH(J$1,Orders!$A$1:$G$1,0))</f>
        <v>Maharashtra</v>
      </c>
      <c r="K1119" s="3" t="str">
        <f>INDEX(Orders!$A$1:$G$501,MATCH($A1119,Orders!$A$1:$A$501,0),MATCH(K$1,Orders!$A$1:$G$1,0))</f>
        <v>Pune</v>
      </c>
      <c r="L1119" s="1" t="str">
        <f t="shared" si="17"/>
        <v>Aug</v>
      </c>
      <c r="M1119" s="8">
        <f>IF(Sales[[#This Row],[Profit]]&gt;0,Sales[[#This Row],[Profit]],0)</f>
        <v>0</v>
      </c>
      <c r="N1119" s="8">
        <f>IF(Sales[[#This Row],[Profit]]&lt;0,Sales[[#This Row],[Profit]],0)</f>
        <v>-154</v>
      </c>
    </row>
    <row r="1120" spans="1:14" x14ac:dyDescent="0.3">
      <c r="A1120" t="s">
        <v>100</v>
      </c>
      <c r="B1120" s="6">
        <v>344</v>
      </c>
      <c r="C1120" s="6">
        <v>-34</v>
      </c>
      <c r="D1120">
        <v>3</v>
      </c>
      <c r="E1120" t="s">
        <v>23</v>
      </c>
      <c r="F1120" t="s">
        <v>26</v>
      </c>
      <c r="G1120" t="s">
        <v>82</v>
      </c>
      <c r="H1120" s="3">
        <f>INDEX(Orders!$A$1:$G$501,MATCH($A1120,Orders!$A$1:$A$501,0),MATCH(H$1,Orders!$A$1:$G$1,0))</f>
        <v>43243</v>
      </c>
      <c r="I1120" s="3" t="str">
        <f>INDEX(Orders!$A$1:$G$501,MATCH($A1120,Orders!$A$1:$A$501,0),MATCH(I$1,Orders!$A$1:$G$1,0))</f>
        <v>Anjali</v>
      </c>
      <c r="J1120" s="3" t="str">
        <f>INDEX(Orders!$A$1:$G$501,MATCH($A1120,Orders!$A$1:$A$501,0),MATCH(J$1,Orders!$A$1:$G$1,0))</f>
        <v>Haryana</v>
      </c>
      <c r="K1120" s="3" t="str">
        <f>INDEX(Orders!$A$1:$G$501,MATCH($A1120,Orders!$A$1:$A$501,0),MATCH(K$1,Orders!$A$1:$G$1,0))</f>
        <v>Chandigarh</v>
      </c>
      <c r="L1120" s="1" t="str">
        <f t="shared" si="17"/>
        <v>May</v>
      </c>
      <c r="M1120" s="8">
        <f>IF(Sales[[#This Row],[Profit]]&gt;0,Sales[[#This Row],[Profit]],0)</f>
        <v>0</v>
      </c>
      <c r="N1120" s="8">
        <f>IF(Sales[[#This Row],[Profit]]&lt;0,Sales[[#This Row],[Profit]],0)</f>
        <v>-34</v>
      </c>
    </row>
    <row r="1121" spans="1:14" x14ac:dyDescent="0.3">
      <c r="A1121" t="s">
        <v>481</v>
      </c>
      <c r="B1121" s="6">
        <v>345</v>
      </c>
      <c r="C1121" s="6">
        <v>38</v>
      </c>
      <c r="D1121">
        <v>7</v>
      </c>
      <c r="E1121" t="s">
        <v>23</v>
      </c>
      <c r="F1121" t="s">
        <v>30</v>
      </c>
      <c r="G1121" t="s">
        <v>82</v>
      </c>
      <c r="H1121" s="3">
        <f>INDEX(Orders!$A$1:$G$501,MATCH($A1121,Orders!$A$1:$A$501,0),MATCH(H$1,Orders!$A$1:$G$1,0))</f>
        <v>43398</v>
      </c>
      <c r="I1121" s="3" t="str">
        <f>INDEX(Orders!$A$1:$G$501,MATCH($A1121,Orders!$A$1:$A$501,0),MATCH(I$1,Orders!$A$1:$G$1,0))</f>
        <v>Apoorva</v>
      </c>
      <c r="J1121" s="3" t="str">
        <f>INDEX(Orders!$A$1:$G$501,MATCH($A1121,Orders!$A$1:$A$501,0),MATCH(J$1,Orders!$A$1:$G$1,0))</f>
        <v>Haryana</v>
      </c>
      <c r="K1121" s="3" t="str">
        <f>INDEX(Orders!$A$1:$G$501,MATCH($A1121,Orders!$A$1:$A$501,0),MATCH(K$1,Orders!$A$1:$G$1,0))</f>
        <v>Chandigarh</v>
      </c>
      <c r="L1121" s="1" t="str">
        <f t="shared" si="17"/>
        <v>Oct</v>
      </c>
      <c r="M1121" s="8">
        <f>IF(Sales[[#This Row],[Profit]]&gt;0,Sales[[#This Row],[Profit]],0)</f>
        <v>38</v>
      </c>
      <c r="N1121" s="8">
        <f>IF(Sales[[#This Row],[Profit]]&lt;0,Sales[[#This Row],[Profit]],0)</f>
        <v>0</v>
      </c>
    </row>
    <row r="1122" spans="1:14" x14ac:dyDescent="0.3">
      <c r="A1122" t="s">
        <v>482</v>
      </c>
      <c r="B1122" s="6">
        <v>46</v>
      </c>
      <c r="C1122" s="6">
        <v>0</v>
      </c>
      <c r="D1122">
        <v>2</v>
      </c>
      <c r="E1122" t="s">
        <v>8</v>
      </c>
      <c r="F1122" t="s">
        <v>9</v>
      </c>
      <c r="G1122" t="s">
        <v>10</v>
      </c>
      <c r="H1122" s="3">
        <f>INDEX(Orders!$A$1:$G$501,MATCH($A1122,Orders!$A$1:$A$501,0),MATCH(H$1,Orders!$A$1:$G$1,0))</f>
        <v>43281</v>
      </c>
      <c r="I1122" s="3" t="str">
        <f>INDEX(Orders!$A$1:$G$501,MATCH($A1122,Orders!$A$1:$A$501,0),MATCH(I$1,Orders!$A$1:$G$1,0))</f>
        <v>Shweta</v>
      </c>
      <c r="J1122" s="3" t="str">
        <f>INDEX(Orders!$A$1:$G$501,MATCH($A1122,Orders!$A$1:$A$501,0),MATCH(J$1,Orders!$A$1:$G$1,0))</f>
        <v>Madhya Pradesh</v>
      </c>
      <c r="K1122" s="3" t="str">
        <f>INDEX(Orders!$A$1:$G$501,MATCH($A1122,Orders!$A$1:$A$501,0),MATCH(K$1,Orders!$A$1:$G$1,0))</f>
        <v>Indore</v>
      </c>
      <c r="L1122" s="1" t="str">
        <f t="shared" si="17"/>
        <v>Jun</v>
      </c>
      <c r="M1122" s="8">
        <f>IF(Sales[[#This Row],[Profit]]&gt;0,Sales[[#This Row],[Profit]],0)</f>
        <v>0</v>
      </c>
      <c r="N1122" s="8">
        <f>IF(Sales[[#This Row],[Profit]]&lt;0,Sales[[#This Row],[Profit]],0)</f>
        <v>0</v>
      </c>
    </row>
    <row r="1123" spans="1:14" x14ac:dyDescent="0.3">
      <c r="A1123" t="s">
        <v>241</v>
      </c>
      <c r="B1123" s="6">
        <v>255</v>
      </c>
      <c r="C1123" s="6">
        <v>74</v>
      </c>
      <c r="D1123">
        <v>5</v>
      </c>
      <c r="E1123" t="s">
        <v>23</v>
      </c>
      <c r="F1123" t="s">
        <v>30</v>
      </c>
      <c r="G1123" t="s">
        <v>10</v>
      </c>
      <c r="H1123" s="3">
        <f>INDEX(Orders!$A$1:$G$501,MATCH($A1123,Orders!$A$1:$A$501,0),MATCH(H$1,Orders!$A$1:$G$1,0))</f>
        <v>43170</v>
      </c>
      <c r="I1123" s="3" t="str">
        <f>INDEX(Orders!$A$1:$G$501,MATCH($A1123,Orders!$A$1:$A$501,0),MATCH(I$1,Orders!$A$1:$G$1,0))</f>
        <v>Mrunal</v>
      </c>
      <c r="J1123" s="3" t="str">
        <f>INDEX(Orders!$A$1:$G$501,MATCH($A1123,Orders!$A$1:$A$501,0),MATCH(J$1,Orders!$A$1:$G$1,0))</f>
        <v>Maharashtra</v>
      </c>
      <c r="K1123" s="3" t="str">
        <f>INDEX(Orders!$A$1:$G$501,MATCH($A1123,Orders!$A$1:$A$501,0),MATCH(K$1,Orders!$A$1:$G$1,0))</f>
        <v>Mumbai</v>
      </c>
      <c r="L1123" s="1" t="str">
        <f t="shared" si="17"/>
        <v>Mar</v>
      </c>
      <c r="M1123" s="8">
        <f>IF(Sales[[#This Row],[Profit]]&gt;0,Sales[[#This Row],[Profit]],0)</f>
        <v>74</v>
      </c>
      <c r="N1123" s="8">
        <f>IF(Sales[[#This Row],[Profit]]&lt;0,Sales[[#This Row],[Profit]],0)</f>
        <v>0</v>
      </c>
    </row>
    <row r="1124" spans="1:14" x14ac:dyDescent="0.3">
      <c r="A1124" t="s">
        <v>370</v>
      </c>
      <c r="B1124" s="6">
        <v>360</v>
      </c>
      <c r="C1124" s="6">
        <v>32</v>
      </c>
      <c r="D1124">
        <v>3</v>
      </c>
      <c r="E1124" t="s">
        <v>23</v>
      </c>
      <c r="F1124" t="s">
        <v>26</v>
      </c>
      <c r="G1124" t="s">
        <v>28</v>
      </c>
      <c r="H1124" s="3">
        <f>INDEX(Orders!$A$1:$G$501,MATCH($A1124,Orders!$A$1:$A$501,0),MATCH(H$1,Orders!$A$1:$G$1,0))</f>
        <v>43118</v>
      </c>
      <c r="I1124" s="3" t="str">
        <f>INDEX(Orders!$A$1:$G$501,MATCH($A1124,Orders!$A$1:$A$501,0),MATCH(I$1,Orders!$A$1:$G$1,0))</f>
        <v>Aparajita</v>
      </c>
      <c r="J1124" s="3" t="str">
        <f>INDEX(Orders!$A$1:$G$501,MATCH($A1124,Orders!$A$1:$A$501,0),MATCH(J$1,Orders!$A$1:$G$1,0))</f>
        <v>West Bengal</v>
      </c>
      <c r="K1124" s="3" t="str">
        <f>INDEX(Orders!$A$1:$G$501,MATCH($A1124,Orders!$A$1:$A$501,0),MATCH(K$1,Orders!$A$1:$G$1,0))</f>
        <v>Kolkata</v>
      </c>
      <c r="L1124" s="1" t="str">
        <f t="shared" si="17"/>
        <v>Jan</v>
      </c>
      <c r="M1124" s="8">
        <f>IF(Sales[[#This Row],[Profit]]&gt;0,Sales[[#This Row],[Profit]],0)</f>
        <v>32</v>
      </c>
      <c r="N1124" s="8">
        <f>IF(Sales[[#This Row],[Profit]]&lt;0,Sales[[#This Row],[Profit]],0)</f>
        <v>0</v>
      </c>
    </row>
    <row r="1125" spans="1:14" x14ac:dyDescent="0.3">
      <c r="A1125" t="s">
        <v>202</v>
      </c>
      <c r="B1125" s="6">
        <v>372</v>
      </c>
      <c r="C1125" s="6">
        <v>59</v>
      </c>
      <c r="D1125">
        <v>3</v>
      </c>
      <c r="E1125" t="s">
        <v>8</v>
      </c>
      <c r="F1125" t="s">
        <v>18</v>
      </c>
      <c r="G1125" t="s">
        <v>28</v>
      </c>
      <c r="H1125" s="3">
        <f>INDEX(Orders!$A$1:$G$501,MATCH($A1125,Orders!$A$1:$A$501,0),MATCH(H$1,Orders!$A$1:$G$1,0))</f>
        <v>43202</v>
      </c>
      <c r="I1125" s="3" t="str">
        <f>INDEX(Orders!$A$1:$G$501,MATCH($A1125,Orders!$A$1:$A$501,0),MATCH(I$1,Orders!$A$1:$G$1,0))</f>
        <v>Vrinda</v>
      </c>
      <c r="J1125" s="3" t="str">
        <f>INDEX(Orders!$A$1:$G$501,MATCH($A1125,Orders!$A$1:$A$501,0),MATCH(J$1,Orders!$A$1:$G$1,0))</f>
        <v>Uttar Pradesh</v>
      </c>
      <c r="K1125" s="3" t="str">
        <f>INDEX(Orders!$A$1:$G$501,MATCH($A1125,Orders!$A$1:$A$501,0),MATCH(K$1,Orders!$A$1:$G$1,0))</f>
        <v>Mathura</v>
      </c>
      <c r="L1125" s="1" t="str">
        <f t="shared" si="17"/>
        <v>Apr</v>
      </c>
      <c r="M1125" s="8">
        <f>IF(Sales[[#This Row],[Profit]]&gt;0,Sales[[#This Row],[Profit]],0)</f>
        <v>59</v>
      </c>
      <c r="N1125" s="8">
        <f>IF(Sales[[#This Row],[Profit]]&lt;0,Sales[[#This Row],[Profit]],0)</f>
        <v>0</v>
      </c>
    </row>
    <row r="1126" spans="1:14" x14ac:dyDescent="0.3">
      <c r="A1126" t="s">
        <v>171</v>
      </c>
      <c r="B1126" s="6">
        <v>61</v>
      </c>
      <c r="C1126" s="6">
        <v>30</v>
      </c>
      <c r="D1126">
        <v>2</v>
      </c>
      <c r="E1126" t="s">
        <v>23</v>
      </c>
      <c r="F1126" t="s">
        <v>30</v>
      </c>
      <c r="G1126" t="s">
        <v>28</v>
      </c>
      <c r="H1126" s="3">
        <f>INDEX(Orders!$A$1:$G$501,MATCH($A1126,Orders!$A$1:$A$501,0),MATCH(H$1,Orders!$A$1:$G$1,0))</f>
        <v>43323</v>
      </c>
      <c r="I1126" s="3" t="str">
        <f>INDEX(Orders!$A$1:$G$501,MATCH($A1126,Orders!$A$1:$A$501,0),MATCH(I$1,Orders!$A$1:$G$1,0))</f>
        <v>Abhijeet</v>
      </c>
      <c r="J1126" s="3" t="str">
        <f>INDEX(Orders!$A$1:$G$501,MATCH($A1126,Orders!$A$1:$A$501,0),MATCH(J$1,Orders!$A$1:$G$1,0))</f>
        <v>Madhya Pradesh</v>
      </c>
      <c r="K1126" s="3" t="str">
        <f>INDEX(Orders!$A$1:$G$501,MATCH($A1126,Orders!$A$1:$A$501,0),MATCH(K$1,Orders!$A$1:$G$1,0))</f>
        <v>Bhopal</v>
      </c>
      <c r="L1126" s="1" t="str">
        <f t="shared" si="17"/>
        <v>Aug</v>
      </c>
      <c r="M1126" s="8">
        <f>IF(Sales[[#This Row],[Profit]]&gt;0,Sales[[#This Row],[Profit]],0)</f>
        <v>30</v>
      </c>
      <c r="N1126" s="8">
        <f>IF(Sales[[#This Row],[Profit]]&lt;0,Sales[[#This Row],[Profit]],0)</f>
        <v>0</v>
      </c>
    </row>
    <row r="1127" spans="1:14" x14ac:dyDescent="0.3">
      <c r="A1127" t="s">
        <v>107</v>
      </c>
      <c r="B1127" s="6">
        <v>42</v>
      </c>
      <c r="C1127" s="6">
        <v>12</v>
      </c>
      <c r="D1127">
        <v>5</v>
      </c>
      <c r="E1127" t="s">
        <v>23</v>
      </c>
      <c r="F1127" t="s">
        <v>30</v>
      </c>
      <c r="G1127" t="s">
        <v>10</v>
      </c>
      <c r="H1127" s="3">
        <f>INDEX(Orders!$A$1:$G$501,MATCH($A1127,Orders!$A$1:$A$501,0),MATCH(H$1,Orders!$A$1:$G$1,0))</f>
        <v>43205</v>
      </c>
      <c r="I1127" s="3" t="str">
        <f>INDEX(Orders!$A$1:$G$501,MATCH($A1127,Orders!$A$1:$A$501,0),MATCH(I$1,Orders!$A$1:$G$1,0))</f>
        <v>Kanak</v>
      </c>
      <c r="J1127" s="3" t="str">
        <f>INDEX(Orders!$A$1:$G$501,MATCH($A1127,Orders!$A$1:$A$501,0),MATCH(J$1,Orders!$A$1:$G$1,0))</f>
        <v>Goa</v>
      </c>
      <c r="K1127" s="3" t="str">
        <f>INDEX(Orders!$A$1:$G$501,MATCH($A1127,Orders!$A$1:$A$501,0),MATCH(K$1,Orders!$A$1:$G$1,0))</f>
        <v>Goa</v>
      </c>
      <c r="L1127" s="1" t="str">
        <f t="shared" si="17"/>
        <v>Apr</v>
      </c>
      <c r="M1127" s="8">
        <f>IF(Sales[[#This Row],[Profit]]&gt;0,Sales[[#This Row],[Profit]],0)</f>
        <v>12</v>
      </c>
      <c r="N1127" s="8">
        <f>IF(Sales[[#This Row],[Profit]]&lt;0,Sales[[#This Row],[Profit]],0)</f>
        <v>0</v>
      </c>
    </row>
    <row r="1128" spans="1:14" x14ac:dyDescent="0.3">
      <c r="A1128" t="s">
        <v>229</v>
      </c>
      <c r="B1128" s="6">
        <v>42</v>
      </c>
      <c r="C1128" s="6">
        <v>-26</v>
      </c>
      <c r="D1128">
        <v>2</v>
      </c>
      <c r="E1128" t="s">
        <v>23</v>
      </c>
      <c r="F1128" t="s">
        <v>32</v>
      </c>
      <c r="G1128" t="s">
        <v>10</v>
      </c>
      <c r="H1128" s="3">
        <f>INDEX(Orders!$A$1:$G$501,MATCH($A1128,Orders!$A$1:$A$501,0),MATCH(H$1,Orders!$A$1:$G$1,0))</f>
        <v>43214</v>
      </c>
      <c r="I1128" s="3" t="str">
        <f>INDEX(Orders!$A$1:$G$501,MATCH($A1128,Orders!$A$1:$A$501,0),MATCH(I$1,Orders!$A$1:$G$1,0))</f>
        <v>Sahil</v>
      </c>
      <c r="J1128" s="3" t="str">
        <f>INDEX(Orders!$A$1:$G$501,MATCH($A1128,Orders!$A$1:$A$501,0),MATCH(J$1,Orders!$A$1:$G$1,0))</f>
        <v>Punjab</v>
      </c>
      <c r="K1128" s="3" t="str">
        <f>INDEX(Orders!$A$1:$G$501,MATCH($A1128,Orders!$A$1:$A$501,0),MATCH(K$1,Orders!$A$1:$G$1,0))</f>
        <v>Chandigarh</v>
      </c>
      <c r="L1128" s="1" t="str">
        <f t="shared" si="17"/>
        <v>Apr</v>
      </c>
      <c r="M1128" s="8">
        <f>IF(Sales[[#This Row],[Profit]]&gt;0,Sales[[#This Row],[Profit]],0)</f>
        <v>0</v>
      </c>
      <c r="N1128" s="8">
        <f>IF(Sales[[#This Row],[Profit]]&lt;0,Sales[[#This Row],[Profit]],0)</f>
        <v>-26</v>
      </c>
    </row>
    <row r="1129" spans="1:14" x14ac:dyDescent="0.3">
      <c r="A1129" t="s">
        <v>483</v>
      </c>
      <c r="B1129" s="6">
        <v>61</v>
      </c>
      <c r="C1129" s="6">
        <v>25</v>
      </c>
      <c r="D1129">
        <v>4</v>
      </c>
      <c r="E1129" t="s">
        <v>23</v>
      </c>
      <c r="F1129" t="s">
        <v>26</v>
      </c>
      <c r="G1129" t="s">
        <v>28</v>
      </c>
      <c r="H1129" s="3">
        <f>INDEX(Orders!$A$1:$G$501,MATCH($A1129,Orders!$A$1:$A$501,0),MATCH(H$1,Orders!$A$1:$G$1,0))</f>
        <v>43221</v>
      </c>
      <c r="I1129" s="3" t="str">
        <f>INDEX(Orders!$A$1:$G$501,MATCH($A1129,Orders!$A$1:$A$501,0),MATCH(I$1,Orders!$A$1:$G$1,0))</f>
        <v>Nikhil</v>
      </c>
      <c r="J1129" s="3" t="str">
        <f>INDEX(Orders!$A$1:$G$501,MATCH($A1129,Orders!$A$1:$A$501,0),MATCH(J$1,Orders!$A$1:$G$1,0))</f>
        <v>Punjab</v>
      </c>
      <c r="K1129" s="3" t="str">
        <f>INDEX(Orders!$A$1:$G$501,MATCH($A1129,Orders!$A$1:$A$501,0),MATCH(K$1,Orders!$A$1:$G$1,0))</f>
        <v>Chandigarh</v>
      </c>
      <c r="L1129" s="1" t="str">
        <f t="shared" si="17"/>
        <v>May</v>
      </c>
      <c r="M1129" s="8">
        <f>IF(Sales[[#This Row],[Profit]]&gt;0,Sales[[#This Row],[Profit]],0)</f>
        <v>25</v>
      </c>
      <c r="N1129" s="8">
        <f>IF(Sales[[#This Row],[Profit]]&lt;0,Sales[[#This Row],[Profit]],0)</f>
        <v>0</v>
      </c>
    </row>
    <row r="1130" spans="1:14" x14ac:dyDescent="0.3">
      <c r="A1130" t="s">
        <v>50</v>
      </c>
      <c r="B1130" s="6">
        <v>41</v>
      </c>
      <c r="C1130" s="6">
        <v>11</v>
      </c>
      <c r="D1130">
        <v>6</v>
      </c>
      <c r="E1130" t="s">
        <v>23</v>
      </c>
      <c r="F1130" t="s">
        <v>30</v>
      </c>
      <c r="G1130" t="s">
        <v>10</v>
      </c>
      <c r="H1130" s="3">
        <f>INDEX(Orders!$A$1:$G$501,MATCH($A1130,Orders!$A$1:$A$501,0),MATCH(H$1,Orders!$A$1:$G$1,0))</f>
        <v>43399</v>
      </c>
      <c r="I1130" s="3" t="str">
        <f>INDEX(Orders!$A$1:$G$501,MATCH($A1130,Orders!$A$1:$A$501,0),MATCH(I$1,Orders!$A$1:$G$1,0))</f>
        <v>Aastha</v>
      </c>
      <c r="J1130" s="3" t="str">
        <f>INDEX(Orders!$A$1:$G$501,MATCH($A1130,Orders!$A$1:$A$501,0),MATCH(J$1,Orders!$A$1:$G$1,0))</f>
        <v>Himachal Pradesh</v>
      </c>
      <c r="K1130" s="3" t="str">
        <f>INDEX(Orders!$A$1:$G$501,MATCH($A1130,Orders!$A$1:$A$501,0),MATCH(K$1,Orders!$A$1:$G$1,0))</f>
        <v>Simla</v>
      </c>
      <c r="L1130" s="1" t="str">
        <f t="shared" si="17"/>
        <v>Oct</v>
      </c>
      <c r="M1130" s="8">
        <f>IF(Sales[[#This Row],[Profit]]&gt;0,Sales[[#This Row],[Profit]],0)</f>
        <v>11</v>
      </c>
      <c r="N1130" s="8">
        <f>IF(Sales[[#This Row],[Profit]]&lt;0,Sales[[#This Row],[Profit]],0)</f>
        <v>0</v>
      </c>
    </row>
    <row r="1131" spans="1:14" x14ac:dyDescent="0.3">
      <c r="A1131" t="s">
        <v>165</v>
      </c>
      <c r="B1131" s="6">
        <v>40</v>
      </c>
      <c r="C1131" s="6">
        <v>13</v>
      </c>
      <c r="D1131">
        <v>3</v>
      </c>
      <c r="E1131" t="s">
        <v>23</v>
      </c>
      <c r="F1131" t="s">
        <v>81</v>
      </c>
      <c r="G1131" t="s">
        <v>10</v>
      </c>
      <c r="H1131" s="3">
        <f>INDEX(Orders!$A$1:$G$501,MATCH($A1131,Orders!$A$1:$A$501,0),MATCH(H$1,Orders!$A$1:$G$1,0))</f>
        <v>43160</v>
      </c>
      <c r="I1131" s="3" t="str">
        <f>INDEX(Orders!$A$1:$G$501,MATCH($A1131,Orders!$A$1:$A$501,0),MATCH(I$1,Orders!$A$1:$G$1,0))</f>
        <v>Monica</v>
      </c>
      <c r="J1131" s="3" t="str">
        <f>INDEX(Orders!$A$1:$G$501,MATCH($A1131,Orders!$A$1:$A$501,0),MATCH(J$1,Orders!$A$1:$G$1,0))</f>
        <v>Punjab</v>
      </c>
      <c r="K1131" s="3" t="str">
        <f>INDEX(Orders!$A$1:$G$501,MATCH($A1131,Orders!$A$1:$A$501,0),MATCH(K$1,Orders!$A$1:$G$1,0))</f>
        <v>Chandigarh</v>
      </c>
      <c r="L1131" s="1" t="str">
        <f t="shared" si="17"/>
        <v>Mar</v>
      </c>
      <c r="M1131" s="8">
        <f>IF(Sales[[#This Row],[Profit]]&gt;0,Sales[[#This Row],[Profit]],0)</f>
        <v>13</v>
      </c>
      <c r="N1131" s="8">
        <f>IF(Sales[[#This Row],[Profit]]&lt;0,Sales[[#This Row],[Profit]],0)</f>
        <v>0</v>
      </c>
    </row>
    <row r="1132" spans="1:14" x14ac:dyDescent="0.3">
      <c r="A1132" t="s">
        <v>145</v>
      </c>
      <c r="B1132" s="6">
        <v>59</v>
      </c>
      <c r="C1132" s="6">
        <v>21</v>
      </c>
      <c r="D1132">
        <v>2</v>
      </c>
      <c r="E1132" t="s">
        <v>23</v>
      </c>
      <c r="F1132" t="s">
        <v>57</v>
      </c>
      <c r="G1132" t="s">
        <v>28</v>
      </c>
      <c r="H1132" s="3">
        <f>INDEX(Orders!$A$1:$G$501,MATCH($A1132,Orders!$A$1:$A$501,0),MATCH(H$1,Orders!$A$1:$G$1,0))</f>
        <v>43322</v>
      </c>
      <c r="I1132" s="3" t="str">
        <f>INDEX(Orders!$A$1:$G$501,MATCH($A1132,Orders!$A$1:$A$501,0),MATCH(I$1,Orders!$A$1:$G$1,0))</f>
        <v>Apsingekar</v>
      </c>
      <c r="J1132" s="3" t="str">
        <f>INDEX(Orders!$A$1:$G$501,MATCH($A1132,Orders!$A$1:$A$501,0),MATCH(J$1,Orders!$A$1:$G$1,0))</f>
        <v>Bihar</v>
      </c>
      <c r="K1132" s="3" t="str">
        <f>INDEX(Orders!$A$1:$G$501,MATCH($A1132,Orders!$A$1:$A$501,0),MATCH(K$1,Orders!$A$1:$G$1,0))</f>
        <v>Patna</v>
      </c>
      <c r="L1132" s="1" t="str">
        <f t="shared" si="17"/>
        <v>Aug</v>
      </c>
      <c r="M1132" s="8">
        <f>IF(Sales[[#This Row],[Profit]]&gt;0,Sales[[#This Row],[Profit]],0)</f>
        <v>21</v>
      </c>
      <c r="N1132" s="8">
        <f>IF(Sales[[#This Row],[Profit]]&lt;0,Sales[[#This Row],[Profit]],0)</f>
        <v>0</v>
      </c>
    </row>
    <row r="1133" spans="1:14" x14ac:dyDescent="0.3">
      <c r="A1133" t="s">
        <v>300</v>
      </c>
      <c r="B1133" s="6">
        <v>57</v>
      </c>
      <c r="C1133" s="6">
        <v>27</v>
      </c>
      <c r="D1133">
        <v>2</v>
      </c>
      <c r="E1133" t="s">
        <v>23</v>
      </c>
      <c r="F1133" t="s">
        <v>142</v>
      </c>
      <c r="G1133" t="s">
        <v>28</v>
      </c>
      <c r="H1133" s="3">
        <f>INDEX(Orders!$A$1:$G$501,MATCH($A1133,Orders!$A$1:$A$501,0),MATCH(H$1,Orders!$A$1:$G$1,0))</f>
        <v>43127</v>
      </c>
      <c r="I1133" s="3" t="str">
        <f>INDEX(Orders!$A$1:$G$501,MATCH($A1133,Orders!$A$1:$A$501,0),MATCH(I$1,Orders!$A$1:$G$1,0))</f>
        <v>Shivangi</v>
      </c>
      <c r="J1133" s="3" t="str">
        <f>INDEX(Orders!$A$1:$G$501,MATCH($A1133,Orders!$A$1:$A$501,0),MATCH(J$1,Orders!$A$1:$G$1,0))</f>
        <v>Madhya Pradesh</v>
      </c>
      <c r="K1133" s="3" t="str">
        <f>INDEX(Orders!$A$1:$G$501,MATCH($A1133,Orders!$A$1:$A$501,0),MATCH(K$1,Orders!$A$1:$G$1,0))</f>
        <v>Indore</v>
      </c>
      <c r="L1133" s="1" t="str">
        <f t="shared" si="17"/>
        <v>Jan</v>
      </c>
      <c r="M1133" s="8">
        <f>IF(Sales[[#This Row],[Profit]]&gt;0,Sales[[#This Row],[Profit]],0)</f>
        <v>27</v>
      </c>
      <c r="N1133" s="8">
        <f>IF(Sales[[#This Row],[Profit]]&lt;0,Sales[[#This Row],[Profit]],0)</f>
        <v>0</v>
      </c>
    </row>
    <row r="1134" spans="1:14" x14ac:dyDescent="0.3">
      <c r="A1134" t="s">
        <v>27</v>
      </c>
      <c r="B1134" s="6">
        <v>17</v>
      </c>
      <c r="C1134" s="6">
        <v>6</v>
      </c>
      <c r="D1134">
        <v>1</v>
      </c>
      <c r="E1134" t="s">
        <v>23</v>
      </c>
      <c r="F1134" t="s">
        <v>57</v>
      </c>
      <c r="G1134" t="s">
        <v>28</v>
      </c>
      <c r="H1134" s="3">
        <f>INDEX(Orders!$A$1:$G$501,MATCH($A1134,Orders!$A$1:$A$501,0),MATCH(H$1,Orders!$A$1:$G$1,0))</f>
        <v>43410</v>
      </c>
      <c r="I1134" s="3" t="str">
        <f>INDEX(Orders!$A$1:$G$501,MATCH($A1134,Orders!$A$1:$A$501,0),MATCH(I$1,Orders!$A$1:$G$1,0))</f>
        <v>Sanjna</v>
      </c>
      <c r="J1134" s="3" t="str">
        <f>INDEX(Orders!$A$1:$G$501,MATCH($A1134,Orders!$A$1:$A$501,0),MATCH(J$1,Orders!$A$1:$G$1,0))</f>
        <v>Maharashtra</v>
      </c>
      <c r="K1134" s="3" t="str">
        <f>INDEX(Orders!$A$1:$G$501,MATCH($A1134,Orders!$A$1:$A$501,0),MATCH(K$1,Orders!$A$1:$G$1,0))</f>
        <v>Mumbai</v>
      </c>
      <c r="L1134" s="1" t="str">
        <f t="shared" si="17"/>
        <v>Nov</v>
      </c>
      <c r="M1134" s="8">
        <f>IF(Sales[[#This Row],[Profit]]&gt;0,Sales[[#This Row],[Profit]],0)</f>
        <v>6</v>
      </c>
      <c r="N1134" s="8">
        <f>IF(Sales[[#This Row],[Profit]]&lt;0,Sales[[#This Row],[Profit]],0)</f>
        <v>0</v>
      </c>
    </row>
    <row r="1135" spans="1:14" x14ac:dyDescent="0.3">
      <c r="A1135" t="s">
        <v>194</v>
      </c>
      <c r="B1135" s="6">
        <v>40</v>
      </c>
      <c r="C1135" s="6">
        <v>10</v>
      </c>
      <c r="D1135">
        <v>2</v>
      </c>
      <c r="E1135" t="s">
        <v>23</v>
      </c>
      <c r="F1135" t="s">
        <v>57</v>
      </c>
      <c r="G1135" t="s">
        <v>10</v>
      </c>
      <c r="H1135" s="3">
        <f>INDEX(Orders!$A$1:$G$501,MATCH($A1135,Orders!$A$1:$A$501,0),MATCH(H$1,Orders!$A$1:$G$1,0))</f>
        <v>43185</v>
      </c>
      <c r="I1135" s="3" t="str">
        <f>INDEX(Orders!$A$1:$G$501,MATCH($A1135,Orders!$A$1:$A$501,0),MATCH(I$1,Orders!$A$1:$G$1,0))</f>
        <v>Vandana</v>
      </c>
      <c r="J1135" s="3" t="str">
        <f>INDEX(Orders!$A$1:$G$501,MATCH($A1135,Orders!$A$1:$A$501,0),MATCH(J$1,Orders!$A$1:$G$1,0))</f>
        <v>Himachal Pradesh</v>
      </c>
      <c r="K1135" s="3" t="str">
        <f>INDEX(Orders!$A$1:$G$501,MATCH($A1135,Orders!$A$1:$A$501,0),MATCH(K$1,Orders!$A$1:$G$1,0))</f>
        <v>Simla</v>
      </c>
      <c r="L1135" s="1" t="str">
        <f t="shared" si="17"/>
        <v>Mar</v>
      </c>
      <c r="M1135" s="8">
        <f>IF(Sales[[#This Row],[Profit]]&gt;0,Sales[[#This Row],[Profit]],0)</f>
        <v>10</v>
      </c>
      <c r="N1135" s="8">
        <f>IF(Sales[[#This Row],[Profit]]&lt;0,Sales[[#This Row],[Profit]],0)</f>
        <v>0</v>
      </c>
    </row>
    <row r="1136" spans="1:14" x14ac:dyDescent="0.3">
      <c r="A1136" t="s">
        <v>341</v>
      </c>
      <c r="B1136" s="6">
        <v>349</v>
      </c>
      <c r="C1136" s="6">
        <v>-24</v>
      </c>
      <c r="D1136">
        <v>2</v>
      </c>
      <c r="E1136" t="s">
        <v>23</v>
      </c>
      <c r="F1136" t="s">
        <v>26</v>
      </c>
      <c r="G1136" t="s">
        <v>82</v>
      </c>
      <c r="H1136" s="3">
        <f>INDEX(Orders!$A$1:$G$501,MATCH($A1136,Orders!$A$1:$A$501,0),MATCH(H$1,Orders!$A$1:$G$1,0))</f>
        <v>43340</v>
      </c>
      <c r="I1136" s="3" t="str">
        <f>INDEX(Orders!$A$1:$G$501,MATCH($A1136,Orders!$A$1:$A$501,0),MATCH(I$1,Orders!$A$1:$G$1,0))</f>
        <v>Sanjova</v>
      </c>
      <c r="J1136" s="3" t="str">
        <f>INDEX(Orders!$A$1:$G$501,MATCH($A1136,Orders!$A$1:$A$501,0),MATCH(J$1,Orders!$A$1:$G$1,0))</f>
        <v>Maharashtra</v>
      </c>
      <c r="K1136" s="3" t="str">
        <f>INDEX(Orders!$A$1:$G$501,MATCH($A1136,Orders!$A$1:$A$501,0),MATCH(K$1,Orders!$A$1:$G$1,0))</f>
        <v>Pune</v>
      </c>
      <c r="L1136" s="1" t="str">
        <f t="shared" si="17"/>
        <v>Aug</v>
      </c>
      <c r="M1136" s="8">
        <f>IF(Sales[[#This Row],[Profit]]&gt;0,Sales[[#This Row],[Profit]],0)</f>
        <v>0</v>
      </c>
      <c r="N1136" s="8">
        <f>IF(Sales[[#This Row],[Profit]]&lt;0,Sales[[#This Row],[Profit]],0)</f>
        <v>-24</v>
      </c>
    </row>
    <row r="1137" spans="1:14" x14ac:dyDescent="0.3">
      <c r="A1137" t="s">
        <v>484</v>
      </c>
      <c r="B1137" s="6">
        <v>335</v>
      </c>
      <c r="C1137" s="6">
        <v>-22</v>
      </c>
      <c r="D1137">
        <v>7</v>
      </c>
      <c r="E1137" t="s">
        <v>12</v>
      </c>
      <c r="F1137" t="s">
        <v>13</v>
      </c>
      <c r="G1137" t="s">
        <v>28</v>
      </c>
      <c r="H1137" s="3">
        <f>INDEX(Orders!$A$1:$G$501,MATCH($A1137,Orders!$A$1:$A$501,0),MATCH(H$1,Orders!$A$1:$G$1,0))</f>
        <v>43358</v>
      </c>
      <c r="I1137" s="3" t="str">
        <f>INDEX(Orders!$A$1:$G$501,MATCH($A1137,Orders!$A$1:$A$501,0),MATCH(I$1,Orders!$A$1:$G$1,0))</f>
        <v>Aayushi</v>
      </c>
      <c r="J1137" s="3" t="str">
        <f>INDEX(Orders!$A$1:$G$501,MATCH($A1137,Orders!$A$1:$A$501,0),MATCH(J$1,Orders!$A$1:$G$1,0))</f>
        <v>Maharashtra</v>
      </c>
      <c r="K1137" s="3" t="str">
        <f>INDEX(Orders!$A$1:$G$501,MATCH($A1137,Orders!$A$1:$A$501,0),MATCH(K$1,Orders!$A$1:$G$1,0))</f>
        <v>Mumbai</v>
      </c>
      <c r="L1137" s="1" t="str">
        <f t="shared" si="17"/>
        <v>Sep</v>
      </c>
      <c r="M1137" s="8">
        <f>IF(Sales[[#This Row],[Profit]]&gt;0,Sales[[#This Row],[Profit]],0)</f>
        <v>0</v>
      </c>
      <c r="N1137" s="8">
        <f>IF(Sales[[#This Row],[Profit]]&lt;0,Sales[[#This Row],[Profit]],0)</f>
        <v>-22</v>
      </c>
    </row>
    <row r="1138" spans="1:14" x14ac:dyDescent="0.3">
      <c r="A1138" t="s">
        <v>234</v>
      </c>
      <c r="B1138" s="6">
        <v>40</v>
      </c>
      <c r="C1138" s="6">
        <v>16</v>
      </c>
      <c r="D1138">
        <v>3</v>
      </c>
      <c r="E1138" t="s">
        <v>23</v>
      </c>
      <c r="F1138" t="s">
        <v>30</v>
      </c>
      <c r="G1138" t="s">
        <v>10</v>
      </c>
      <c r="H1138" s="3">
        <f>INDEX(Orders!$A$1:$G$501,MATCH($A1138,Orders!$A$1:$A$501,0),MATCH(H$1,Orders!$A$1:$G$1,0))</f>
        <v>43323</v>
      </c>
      <c r="I1138" s="3" t="str">
        <f>INDEX(Orders!$A$1:$G$501,MATCH($A1138,Orders!$A$1:$A$501,0),MATCH(I$1,Orders!$A$1:$G$1,0))</f>
        <v>Shubham</v>
      </c>
      <c r="J1138" s="3" t="str">
        <f>INDEX(Orders!$A$1:$G$501,MATCH($A1138,Orders!$A$1:$A$501,0),MATCH(J$1,Orders!$A$1:$G$1,0))</f>
        <v>Maharashtra</v>
      </c>
      <c r="K1138" s="3" t="str">
        <f>INDEX(Orders!$A$1:$G$501,MATCH($A1138,Orders!$A$1:$A$501,0),MATCH(K$1,Orders!$A$1:$G$1,0))</f>
        <v>Pune</v>
      </c>
      <c r="L1138" s="1" t="str">
        <f t="shared" si="17"/>
        <v>Aug</v>
      </c>
      <c r="M1138" s="8">
        <f>IF(Sales[[#This Row],[Profit]]&gt;0,Sales[[#This Row],[Profit]],0)</f>
        <v>16</v>
      </c>
      <c r="N1138" s="8">
        <f>IF(Sales[[#This Row],[Profit]]&lt;0,Sales[[#This Row],[Profit]],0)</f>
        <v>0</v>
      </c>
    </row>
    <row r="1139" spans="1:14" x14ac:dyDescent="0.3">
      <c r="A1139" t="s">
        <v>83</v>
      </c>
      <c r="B1139" s="6">
        <v>40</v>
      </c>
      <c r="C1139" s="6">
        <v>17</v>
      </c>
      <c r="D1139">
        <v>2</v>
      </c>
      <c r="E1139" t="s">
        <v>23</v>
      </c>
      <c r="F1139" t="s">
        <v>57</v>
      </c>
      <c r="G1139" t="s">
        <v>10</v>
      </c>
      <c r="H1139" s="3">
        <f>INDEX(Orders!$A$1:$G$501,MATCH($A1139,Orders!$A$1:$A$501,0),MATCH(H$1,Orders!$A$1:$G$1,0))</f>
        <v>43185</v>
      </c>
      <c r="I1139" s="3" t="str">
        <f>INDEX(Orders!$A$1:$G$501,MATCH($A1139,Orders!$A$1:$A$501,0),MATCH(I$1,Orders!$A$1:$G$1,0))</f>
        <v>Shrichand</v>
      </c>
      <c r="J1139" s="3" t="str">
        <f>INDEX(Orders!$A$1:$G$501,MATCH($A1139,Orders!$A$1:$A$501,0),MATCH(J$1,Orders!$A$1:$G$1,0))</f>
        <v>Punjab</v>
      </c>
      <c r="K1139" s="3" t="str">
        <f>INDEX(Orders!$A$1:$G$501,MATCH($A1139,Orders!$A$1:$A$501,0),MATCH(K$1,Orders!$A$1:$G$1,0))</f>
        <v>Chandigarh</v>
      </c>
      <c r="L1139" s="1" t="str">
        <f t="shared" si="17"/>
        <v>Mar</v>
      </c>
      <c r="M1139" s="8">
        <f>IF(Sales[[#This Row],[Profit]]&gt;0,Sales[[#This Row],[Profit]],0)</f>
        <v>17</v>
      </c>
      <c r="N1139" s="8">
        <f>IF(Sales[[#This Row],[Profit]]&lt;0,Sales[[#This Row],[Profit]],0)</f>
        <v>0</v>
      </c>
    </row>
    <row r="1140" spans="1:14" x14ac:dyDescent="0.3">
      <c r="A1140" t="s">
        <v>229</v>
      </c>
      <c r="B1140" s="6">
        <v>40</v>
      </c>
      <c r="C1140" s="6">
        <v>-7</v>
      </c>
      <c r="D1140">
        <v>3</v>
      </c>
      <c r="E1140" t="s">
        <v>23</v>
      </c>
      <c r="F1140" t="s">
        <v>57</v>
      </c>
      <c r="G1140" t="s">
        <v>10</v>
      </c>
      <c r="H1140" s="3">
        <f>INDEX(Orders!$A$1:$G$501,MATCH($A1140,Orders!$A$1:$A$501,0),MATCH(H$1,Orders!$A$1:$G$1,0))</f>
        <v>43214</v>
      </c>
      <c r="I1140" s="3" t="str">
        <f>INDEX(Orders!$A$1:$G$501,MATCH($A1140,Orders!$A$1:$A$501,0),MATCH(I$1,Orders!$A$1:$G$1,0))</f>
        <v>Sahil</v>
      </c>
      <c r="J1140" s="3" t="str">
        <f>INDEX(Orders!$A$1:$G$501,MATCH($A1140,Orders!$A$1:$A$501,0),MATCH(J$1,Orders!$A$1:$G$1,0))</f>
        <v>Punjab</v>
      </c>
      <c r="K1140" s="3" t="str">
        <f>INDEX(Orders!$A$1:$G$501,MATCH($A1140,Orders!$A$1:$A$501,0),MATCH(K$1,Orders!$A$1:$G$1,0))</f>
        <v>Chandigarh</v>
      </c>
      <c r="L1140" s="1" t="str">
        <f t="shared" si="17"/>
        <v>Apr</v>
      </c>
      <c r="M1140" s="8">
        <f>IF(Sales[[#This Row],[Profit]]&gt;0,Sales[[#This Row],[Profit]],0)</f>
        <v>0</v>
      </c>
      <c r="N1140" s="8">
        <f>IF(Sales[[#This Row],[Profit]]&lt;0,Sales[[#This Row],[Profit]],0)</f>
        <v>-7</v>
      </c>
    </row>
    <row r="1141" spans="1:14" x14ac:dyDescent="0.3">
      <c r="A1141" t="s">
        <v>292</v>
      </c>
      <c r="B1141" s="6">
        <v>352</v>
      </c>
      <c r="C1141" s="6">
        <v>74</v>
      </c>
      <c r="D1141">
        <v>8</v>
      </c>
      <c r="E1141" t="s">
        <v>23</v>
      </c>
      <c r="F1141" t="s">
        <v>57</v>
      </c>
      <c r="G1141" t="s">
        <v>82</v>
      </c>
      <c r="H1141" s="3">
        <f>INDEX(Orders!$A$1:$G$501,MATCH($A1141,Orders!$A$1:$A$501,0),MATCH(H$1,Orders!$A$1:$G$1,0))</f>
        <v>43222</v>
      </c>
      <c r="I1141" s="3" t="str">
        <f>INDEX(Orders!$A$1:$G$501,MATCH($A1141,Orders!$A$1:$A$501,0),MATCH(I$1,Orders!$A$1:$G$1,0))</f>
        <v>Diwakar</v>
      </c>
      <c r="J1141" s="3" t="str">
        <f>INDEX(Orders!$A$1:$G$501,MATCH($A1141,Orders!$A$1:$A$501,0),MATCH(J$1,Orders!$A$1:$G$1,0))</f>
        <v>Delhi</v>
      </c>
      <c r="K1141" s="3" t="str">
        <f>INDEX(Orders!$A$1:$G$501,MATCH($A1141,Orders!$A$1:$A$501,0),MATCH(K$1,Orders!$A$1:$G$1,0))</f>
        <v>Delhi</v>
      </c>
      <c r="L1141" s="1" t="str">
        <f t="shared" si="17"/>
        <v>May</v>
      </c>
      <c r="M1141" s="8">
        <f>IF(Sales[[#This Row],[Profit]]&gt;0,Sales[[#This Row],[Profit]],0)</f>
        <v>74</v>
      </c>
      <c r="N1141" s="8">
        <f>IF(Sales[[#This Row],[Profit]]&lt;0,Sales[[#This Row],[Profit]],0)</f>
        <v>0</v>
      </c>
    </row>
    <row r="1142" spans="1:14" x14ac:dyDescent="0.3">
      <c r="A1142" t="s">
        <v>218</v>
      </c>
      <c r="B1142" s="6">
        <v>55</v>
      </c>
      <c r="C1142" s="6">
        <v>-26</v>
      </c>
      <c r="D1142">
        <v>4</v>
      </c>
      <c r="E1142" t="s">
        <v>23</v>
      </c>
      <c r="F1142" t="s">
        <v>26</v>
      </c>
      <c r="G1142" t="s">
        <v>28</v>
      </c>
      <c r="H1142" s="3">
        <f>INDEX(Orders!$A$1:$G$501,MATCH($A1142,Orders!$A$1:$A$501,0),MATCH(H$1,Orders!$A$1:$G$1,0))</f>
        <v>43195</v>
      </c>
      <c r="I1142" s="3" t="str">
        <f>INDEX(Orders!$A$1:$G$501,MATCH($A1142,Orders!$A$1:$A$501,0),MATCH(I$1,Orders!$A$1:$G$1,0))</f>
        <v>Aditya</v>
      </c>
      <c r="J1142" s="3" t="str">
        <f>INDEX(Orders!$A$1:$G$501,MATCH($A1142,Orders!$A$1:$A$501,0),MATCH(J$1,Orders!$A$1:$G$1,0))</f>
        <v>Punjab</v>
      </c>
      <c r="K1142" s="3" t="str">
        <f>INDEX(Orders!$A$1:$G$501,MATCH($A1142,Orders!$A$1:$A$501,0),MATCH(K$1,Orders!$A$1:$G$1,0))</f>
        <v>Chandigarh</v>
      </c>
      <c r="L1142" s="1" t="str">
        <f t="shared" si="17"/>
        <v>Apr</v>
      </c>
      <c r="M1142" s="8">
        <f>IF(Sales[[#This Row],[Profit]]&gt;0,Sales[[#This Row],[Profit]],0)</f>
        <v>0</v>
      </c>
      <c r="N1142" s="8">
        <f>IF(Sales[[#This Row],[Profit]]&lt;0,Sales[[#This Row],[Profit]],0)</f>
        <v>-26</v>
      </c>
    </row>
    <row r="1143" spans="1:14" x14ac:dyDescent="0.3">
      <c r="A1143" t="s">
        <v>133</v>
      </c>
      <c r="B1143" s="6">
        <v>352</v>
      </c>
      <c r="C1143" s="6">
        <v>18</v>
      </c>
      <c r="D1143">
        <v>5</v>
      </c>
      <c r="E1143" t="s">
        <v>23</v>
      </c>
      <c r="F1143" t="s">
        <v>24</v>
      </c>
      <c r="G1143" t="s">
        <v>82</v>
      </c>
      <c r="H1143" s="3">
        <f>INDEX(Orders!$A$1:$G$501,MATCH($A1143,Orders!$A$1:$A$501,0),MATCH(H$1,Orders!$A$1:$G$1,0))</f>
        <v>43113</v>
      </c>
      <c r="I1143" s="3" t="str">
        <f>INDEX(Orders!$A$1:$G$501,MATCH($A1143,Orders!$A$1:$A$501,0),MATCH(I$1,Orders!$A$1:$G$1,0))</f>
        <v>Priyanka</v>
      </c>
      <c r="J1143" s="3" t="str">
        <f>INDEX(Orders!$A$1:$G$501,MATCH($A1143,Orders!$A$1:$A$501,0),MATCH(J$1,Orders!$A$1:$G$1,0))</f>
        <v>Madhya Pradesh</v>
      </c>
      <c r="K1143" s="3" t="str">
        <f>INDEX(Orders!$A$1:$G$501,MATCH($A1143,Orders!$A$1:$A$501,0),MATCH(K$1,Orders!$A$1:$G$1,0))</f>
        <v>Indore</v>
      </c>
      <c r="L1143" s="1" t="str">
        <f t="shared" si="17"/>
        <v>Jan</v>
      </c>
      <c r="M1143" s="8">
        <f>IF(Sales[[#This Row],[Profit]]&gt;0,Sales[[#This Row],[Profit]],0)</f>
        <v>18</v>
      </c>
      <c r="N1143" s="8">
        <f>IF(Sales[[#This Row],[Profit]]&lt;0,Sales[[#This Row],[Profit]],0)</f>
        <v>0</v>
      </c>
    </row>
    <row r="1144" spans="1:14" x14ac:dyDescent="0.3">
      <c r="A1144" t="s">
        <v>62</v>
      </c>
      <c r="B1144" s="6">
        <v>53</v>
      </c>
      <c r="C1144" s="6">
        <v>-18</v>
      </c>
      <c r="D1144">
        <v>4</v>
      </c>
      <c r="E1144" t="s">
        <v>23</v>
      </c>
      <c r="F1144" t="s">
        <v>81</v>
      </c>
      <c r="G1144" t="s">
        <v>28</v>
      </c>
      <c r="H1144" s="3">
        <f>INDEX(Orders!$A$1:$G$501,MATCH($A1144,Orders!$A$1:$A$501,0),MATCH(H$1,Orders!$A$1:$G$1,0))</f>
        <v>43227</v>
      </c>
      <c r="I1144" s="3" t="str">
        <f>INDEX(Orders!$A$1:$G$501,MATCH($A1144,Orders!$A$1:$A$501,0),MATCH(I$1,Orders!$A$1:$G$1,0))</f>
        <v>Megha</v>
      </c>
      <c r="J1144" s="3" t="str">
        <f>INDEX(Orders!$A$1:$G$501,MATCH($A1144,Orders!$A$1:$A$501,0),MATCH(J$1,Orders!$A$1:$G$1,0))</f>
        <v>Maharashtra</v>
      </c>
      <c r="K1144" s="3" t="str">
        <f>INDEX(Orders!$A$1:$G$501,MATCH($A1144,Orders!$A$1:$A$501,0),MATCH(K$1,Orders!$A$1:$G$1,0))</f>
        <v>Pune</v>
      </c>
      <c r="L1144" s="1" t="str">
        <f t="shared" si="17"/>
        <v>May</v>
      </c>
      <c r="M1144" s="8">
        <f>IF(Sales[[#This Row],[Profit]]&gt;0,Sales[[#This Row],[Profit]],0)</f>
        <v>0</v>
      </c>
      <c r="N1144" s="8">
        <f>IF(Sales[[#This Row],[Profit]]&lt;0,Sales[[#This Row],[Profit]],0)</f>
        <v>-18</v>
      </c>
    </row>
    <row r="1145" spans="1:14" x14ac:dyDescent="0.3">
      <c r="A1145" t="s">
        <v>461</v>
      </c>
      <c r="B1145" s="6">
        <v>51</v>
      </c>
      <c r="C1145" s="6">
        <v>7</v>
      </c>
      <c r="D1145">
        <v>2</v>
      </c>
      <c r="E1145" t="s">
        <v>12</v>
      </c>
      <c r="F1145" t="s">
        <v>131</v>
      </c>
      <c r="G1145" t="s">
        <v>28</v>
      </c>
      <c r="H1145" s="3">
        <f>INDEX(Orders!$A$1:$G$501,MATCH($A1145,Orders!$A$1:$A$501,0),MATCH(H$1,Orders!$A$1:$G$1,0))</f>
        <v>43379</v>
      </c>
      <c r="I1145" s="3" t="str">
        <f>INDEX(Orders!$A$1:$G$501,MATCH($A1145,Orders!$A$1:$A$501,0),MATCH(I$1,Orders!$A$1:$G$1,0))</f>
        <v>Sheetal</v>
      </c>
      <c r="J1145" s="3" t="str">
        <f>INDEX(Orders!$A$1:$G$501,MATCH($A1145,Orders!$A$1:$A$501,0),MATCH(J$1,Orders!$A$1:$G$1,0))</f>
        <v>Madhya Pradesh</v>
      </c>
      <c r="K1145" s="3" t="str">
        <f>INDEX(Orders!$A$1:$G$501,MATCH($A1145,Orders!$A$1:$A$501,0),MATCH(K$1,Orders!$A$1:$G$1,0))</f>
        <v>Indore</v>
      </c>
      <c r="L1145" s="1" t="str">
        <f t="shared" si="17"/>
        <v>Oct</v>
      </c>
      <c r="M1145" s="8">
        <f>IF(Sales[[#This Row],[Profit]]&gt;0,Sales[[#This Row],[Profit]],0)</f>
        <v>7</v>
      </c>
      <c r="N1145" s="8">
        <f>IF(Sales[[#This Row],[Profit]]&lt;0,Sales[[#This Row],[Profit]],0)</f>
        <v>0</v>
      </c>
    </row>
    <row r="1146" spans="1:14" x14ac:dyDescent="0.3">
      <c r="A1146" t="s">
        <v>438</v>
      </c>
      <c r="B1146" s="6">
        <v>40</v>
      </c>
      <c r="C1146" s="6">
        <v>-37</v>
      </c>
      <c r="D1146">
        <v>3</v>
      </c>
      <c r="E1146" t="s">
        <v>23</v>
      </c>
      <c r="F1146" t="s">
        <v>57</v>
      </c>
      <c r="G1146" t="s">
        <v>10</v>
      </c>
      <c r="H1146" s="3">
        <f>INDEX(Orders!$A$1:$G$501,MATCH($A1146,Orders!$A$1:$A$501,0),MATCH(H$1,Orders!$A$1:$G$1,0))</f>
        <v>43167</v>
      </c>
      <c r="I1146" s="3" t="str">
        <f>INDEX(Orders!$A$1:$G$501,MATCH($A1146,Orders!$A$1:$A$501,0),MATCH(I$1,Orders!$A$1:$G$1,0))</f>
        <v>Rane</v>
      </c>
      <c r="J1146" s="3" t="str">
        <f>INDEX(Orders!$A$1:$G$501,MATCH($A1146,Orders!$A$1:$A$501,0),MATCH(J$1,Orders!$A$1:$G$1,0))</f>
        <v>Maharashtra</v>
      </c>
      <c r="K1146" s="3" t="str">
        <f>INDEX(Orders!$A$1:$G$501,MATCH($A1146,Orders!$A$1:$A$501,0),MATCH(K$1,Orders!$A$1:$G$1,0))</f>
        <v>Mumbai</v>
      </c>
      <c r="L1146" s="1" t="str">
        <f t="shared" si="17"/>
        <v>Mar</v>
      </c>
      <c r="M1146" s="8">
        <f>IF(Sales[[#This Row],[Profit]]&gt;0,Sales[[#This Row],[Profit]],0)</f>
        <v>0</v>
      </c>
      <c r="N1146" s="8">
        <f>IF(Sales[[#This Row],[Profit]]&lt;0,Sales[[#This Row],[Profit]],0)</f>
        <v>-37</v>
      </c>
    </row>
    <row r="1147" spans="1:14" x14ac:dyDescent="0.3">
      <c r="A1147" t="s">
        <v>225</v>
      </c>
      <c r="B1147" s="6">
        <v>39</v>
      </c>
      <c r="C1147" s="6">
        <v>14</v>
      </c>
      <c r="D1147">
        <v>5</v>
      </c>
      <c r="E1147" t="s">
        <v>23</v>
      </c>
      <c r="F1147" t="s">
        <v>63</v>
      </c>
      <c r="G1147" t="s">
        <v>10</v>
      </c>
      <c r="H1147" s="3">
        <f>INDEX(Orders!$A$1:$G$501,MATCH($A1147,Orders!$A$1:$A$501,0),MATCH(H$1,Orders!$A$1:$G$1,0))</f>
        <v>43124</v>
      </c>
      <c r="I1147" s="3" t="str">
        <f>INDEX(Orders!$A$1:$G$501,MATCH($A1147,Orders!$A$1:$A$501,0),MATCH(I$1,Orders!$A$1:$G$1,0))</f>
        <v>Madan Mohan</v>
      </c>
      <c r="J1147" s="3" t="str">
        <f>INDEX(Orders!$A$1:$G$501,MATCH($A1147,Orders!$A$1:$A$501,0),MATCH(J$1,Orders!$A$1:$G$1,0))</f>
        <v>Uttar Pradesh</v>
      </c>
      <c r="K1147" s="3" t="str">
        <f>INDEX(Orders!$A$1:$G$501,MATCH($A1147,Orders!$A$1:$A$501,0),MATCH(K$1,Orders!$A$1:$G$1,0))</f>
        <v>Mathura</v>
      </c>
      <c r="L1147" s="1" t="str">
        <f t="shared" si="17"/>
        <v>Jan</v>
      </c>
      <c r="M1147" s="8">
        <f>IF(Sales[[#This Row],[Profit]]&gt;0,Sales[[#This Row],[Profit]],0)</f>
        <v>14</v>
      </c>
      <c r="N1147" s="8">
        <f>IF(Sales[[#This Row],[Profit]]&lt;0,Sales[[#This Row],[Profit]],0)</f>
        <v>0</v>
      </c>
    </row>
    <row r="1148" spans="1:14" x14ac:dyDescent="0.3">
      <c r="A1148" t="s">
        <v>485</v>
      </c>
      <c r="B1148" s="6">
        <v>355</v>
      </c>
      <c r="C1148" s="6">
        <v>-4</v>
      </c>
      <c r="D1148">
        <v>2</v>
      </c>
      <c r="E1148" t="s">
        <v>23</v>
      </c>
      <c r="F1148" t="s">
        <v>26</v>
      </c>
      <c r="G1148" t="s">
        <v>82</v>
      </c>
      <c r="H1148" s="3">
        <f>INDEX(Orders!$A$1:$G$501,MATCH($A1148,Orders!$A$1:$A$501,0),MATCH(H$1,Orders!$A$1:$G$1,0))</f>
        <v>43140</v>
      </c>
      <c r="I1148" s="3" t="str">
        <f>INDEX(Orders!$A$1:$G$501,MATCH($A1148,Orders!$A$1:$A$501,0),MATCH(I$1,Orders!$A$1:$G$1,0))</f>
        <v>Surbhi</v>
      </c>
      <c r="J1148" s="3" t="str">
        <f>INDEX(Orders!$A$1:$G$501,MATCH($A1148,Orders!$A$1:$A$501,0),MATCH(J$1,Orders!$A$1:$G$1,0))</f>
        <v>Maharashtra</v>
      </c>
      <c r="K1148" s="3" t="str">
        <f>INDEX(Orders!$A$1:$G$501,MATCH($A1148,Orders!$A$1:$A$501,0),MATCH(K$1,Orders!$A$1:$G$1,0))</f>
        <v>Mumbai</v>
      </c>
      <c r="L1148" s="1" t="str">
        <f t="shared" si="17"/>
        <v>Feb</v>
      </c>
      <c r="M1148" s="8">
        <f>IF(Sales[[#This Row],[Profit]]&gt;0,Sales[[#This Row],[Profit]],0)</f>
        <v>0</v>
      </c>
      <c r="N1148" s="8">
        <f>IF(Sales[[#This Row],[Profit]]&lt;0,Sales[[#This Row],[Profit]],0)</f>
        <v>-4</v>
      </c>
    </row>
    <row r="1149" spans="1:14" x14ac:dyDescent="0.3">
      <c r="A1149" t="s">
        <v>27</v>
      </c>
      <c r="B1149" s="6">
        <v>357</v>
      </c>
      <c r="C1149" s="6">
        <v>139</v>
      </c>
      <c r="D1149">
        <v>2</v>
      </c>
      <c r="E1149" t="s">
        <v>23</v>
      </c>
      <c r="F1149" t="s">
        <v>26</v>
      </c>
      <c r="G1149" t="s">
        <v>82</v>
      </c>
      <c r="H1149" s="3">
        <f>INDEX(Orders!$A$1:$G$501,MATCH($A1149,Orders!$A$1:$A$501,0),MATCH(H$1,Orders!$A$1:$G$1,0))</f>
        <v>43410</v>
      </c>
      <c r="I1149" s="3" t="str">
        <f>INDEX(Orders!$A$1:$G$501,MATCH($A1149,Orders!$A$1:$A$501,0),MATCH(I$1,Orders!$A$1:$G$1,0))</f>
        <v>Sanjna</v>
      </c>
      <c r="J1149" s="3" t="str">
        <f>INDEX(Orders!$A$1:$G$501,MATCH($A1149,Orders!$A$1:$A$501,0),MATCH(J$1,Orders!$A$1:$G$1,0))</f>
        <v>Maharashtra</v>
      </c>
      <c r="K1149" s="3" t="str">
        <f>INDEX(Orders!$A$1:$G$501,MATCH($A1149,Orders!$A$1:$A$501,0),MATCH(K$1,Orders!$A$1:$G$1,0))</f>
        <v>Mumbai</v>
      </c>
      <c r="L1149" s="1" t="str">
        <f t="shared" si="17"/>
        <v>Nov</v>
      </c>
      <c r="M1149" s="8">
        <f>IF(Sales[[#This Row],[Profit]]&gt;0,Sales[[#This Row],[Profit]],0)</f>
        <v>139</v>
      </c>
      <c r="N1149" s="8">
        <f>IF(Sales[[#This Row],[Profit]]&lt;0,Sales[[#This Row],[Profit]],0)</f>
        <v>0</v>
      </c>
    </row>
    <row r="1150" spans="1:14" x14ac:dyDescent="0.3">
      <c r="A1150" t="s">
        <v>149</v>
      </c>
      <c r="B1150" s="6">
        <v>38</v>
      </c>
      <c r="C1150" s="6">
        <v>18</v>
      </c>
      <c r="D1150">
        <v>1</v>
      </c>
      <c r="E1150" t="s">
        <v>23</v>
      </c>
      <c r="F1150" t="s">
        <v>32</v>
      </c>
      <c r="G1150" t="s">
        <v>10</v>
      </c>
      <c r="H1150" s="3">
        <f>INDEX(Orders!$A$1:$G$501,MATCH($A1150,Orders!$A$1:$A$501,0),MATCH(H$1,Orders!$A$1:$G$1,0))</f>
        <v>43163</v>
      </c>
      <c r="I1150" s="3" t="str">
        <f>INDEX(Orders!$A$1:$G$501,MATCH($A1150,Orders!$A$1:$A$501,0),MATCH(I$1,Orders!$A$1:$G$1,0))</f>
        <v>Jahan</v>
      </c>
      <c r="J1150" s="3" t="str">
        <f>INDEX(Orders!$A$1:$G$501,MATCH($A1150,Orders!$A$1:$A$501,0),MATCH(J$1,Orders!$A$1:$G$1,0))</f>
        <v>Madhya Pradesh</v>
      </c>
      <c r="K1150" s="3" t="str">
        <f>INDEX(Orders!$A$1:$G$501,MATCH($A1150,Orders!$A$1:$A$501,0),MATCH(K$1,Orders!$A$1:$G$1,0))</f>
        <v>Bhopal</v>
      </c>
      <c r="L1150" s="1" t="str">
        <f t="shared" si="17"/>
        <v>Mar</v>
      </c>
      <c r="M1150" s="8">
        <f>IF(Sales[[#This Row],[Profit]]&gt;0,Sales[[#This Row],[Profit]],0)</f>
        <v>18</v>
      </c>
      <c r="N1150" s="8">
        <f>IF(Sales[[#This Row],[Profit]]&lt;0,Sales[[#This Row],[Profit]],0)</f>
        <v>0</v>
      </c>
    </row>
    <row r="1151" spans="1:14" x14ac:dyDescent="0.3">
      <c r="A1151" t="s">
        <v>230</v>
      </c>
      <c r="B1151" s="6">
        <v>38</v>
      </c>
      <c r="C1151" s="6">
        <v>9</v>
      </c>
      <c r="D1151">
        <v>2</v>
      </c>
      <c r="E1151" t="s">
        <v>23</v>
      </c>
      <c r="F1151" t="s">
        <v>57</v>
      </c>
      <c r="G1151" t="s">
        <v>10</v>
      </c>
      <c r="H1151" s="3">
        <f>INDEX(Orders!$A$1:$G$501,MATCH($A1151,Orders!$A$1:$A$501,0),MATCH(H$1,Orders!$A$1:$G$1,0))</f>
        <v>43254</v>
      </c>
      <c r="I1151" s="3" t="str">
        <f>INDEX(Orders!$A$1:$G$501,MATCH($A1151,Orders!$A$1:$A$501,0),MATCH(I$1,Orders!$A$1:$G$1,0))</f>
        <v>Paridhi</v>
      </c>
      <c r="J1151" s="3" t="str">
        <f>INDEX(Orders!$A$1:$G$501,MATCH($A1151,Orders!$A$1:$A$501,0),MATCH(J$1,Orders!$A$1:$G$1,0))</f>
        <v>Rajasthan</v>
      </c>
      <c r="K1151" s="3" t="str">
        <f>INDEX(Orders!$A$1:$G$501,MATCH($A1151,Orders!$A$1:$A$501,0),MATCH(K$1,Orders!$A$1:$G$1,0))</f>
        <v>Jaipur</v>
      </c>
      <c r="L1151" s="1" t="str">
        <f t="shared" si="17"/>
        <v>Jun</v>
      </c>
      <c r="M1151" s="8">
        <f>IF(Sales[[#This Row],[Profit]]&gt;0,Sales[[#This Row],[Profit]],0)</f>
        <v>9</v>
      </c>
      <c r="N1151" s="8">
        <f>IF(Sales[[#This Row],[Profit]]&lt;0,Sales[[#This Row],[Profit]],0)</f>
        <v>0</v>
      </c>
    </row>
    <row r="1152" spans="1:14" x14ac:dyDescent="0.3">
      <c r="A1152" t="s">
        <v>326</v>
      </c>
      <c r="B1152" s="6">
        <v>141</v>
      </c>
      <c r="C1152" s="6">
        <v>10</v>
      </c>
      <c r="D1152">
        <v>4</v>
      </c>
      <c r="E1152" t="s">
        <v>23</v>
      </c>
      <c r="F1152" t="s">
        <v>142</v>
      </c>
      <c r="G1152" t="s">
        <v>28</v>
      </c>
      <c r="H1152" s="3">
        <f>INDEX(Orders!$A$1:$G$501,MATCH($A1152,Orders!$A$1:$A$501,0),MATCH(H$1,Orders!$A$1:$G$1,0))</f>
        <v>43442</v>
      </c>
      <c r="I1152" s="3" t="str">
        <f>INDEX(Orders!$A$1:$G$501,MATCH($A1152,Orders!$A$1:$A$501,0),MATCH(I$1,Orders!$A$1:$G$1,0))</f>
        <v>Nitant</v>
      </c>
      <c r="J1152" s="3" t="str">
        <f>INDEX(Orders!$A$1:$G$501,MATCH($A1152,Orders!$A$1:$A$501,0),MATCH(J$1,Orders!$A$1:$G$1,0))</f>
        <v>Rajasthan</v>
      </c>
      <c r="K1152" s="3" t="str">
        <f>INDEX(Orders!$A$1:$G$501,MATCH($A1152,Orders!$A$1:$A$501,0),MATCH(K$1,Orders!$A$1:$G$1,0))</f>
        <v>Jaipur</v>
      </c>
      <c r="L1152" s="1" t="str">
        <f t="shared" si="17"/>
        <v>Dec</v>
      </c>
      <c r="M1152" s="8">
        <f>IF(Sales[[#This Row],[Profit]]&gt;0,Sales[[#This Row],[Profit]],0)</f>
        <v>10</v>
      </c>
      <c r="N1152" s="8">
        <f>IF(Sales[[#This Row],[Profit]]&lt;0,Sales[[#This Row],[Profit]],0)</f>
        <v>0</v>
      </c>
    </row>
    <row r="1153" spans="1:14" x14ac:dyDescent="0.3">
      <c r="A1153" t="s">
        <v>424</v>
      </c>
      <c r="B1153" s="6">
        <v>36</v>
      </c>
      <c r="C1153" s="6">
        <v>4</v>
      </c>
      <c r="D1153">
        <v>9</v>
      </c>
      <c r="E1153" t="s">
        <v>23</v>
      </c>
      <c r="F1153" t="s">
        <v>30</v>
      </c>
      <c r="G1153" t="s">
        <v>10</v>
      </c>
      <c r="H1153" s="3">
        <f>INDEX(Orders!$A$1:$G$501,MATCH($A1153,Orders!$A$1:$A$501,0),MATCH(H$1,Orders!$A$1:$G$1,0))</f>
        <v>43402</v>
      </c>
      <c r="I1153" s="3" t="str">
        <f>INDEX(Orders!$A$1:$G$501,MATCH($A1153,Orders!$A$1:$A$501,0),MATCH(I$1,Orders!$A$1:$G$1,0))</f>
        <v>Krishna</v>
      </c>
      <c r="J1153" s="3" t="str">
        <f>INDEX(Orders!$A$1:$G$501,MATCH($A1153,Orders!$A$1:$A$501,0),MATCH(J$1,Orders!$A$1:$G$1,0))</f>
        <v>Madhya Pradesh</v>
      </c>
      <c r="K1153" s="3" t="str">
        <f>INDEX(Orders!$A$1:$G$501,MATCH($A1153,Orders!$A$1:$A$501,0),MATCH(K$1,Orders!$A$1:$G$1,0))</f>
        <v>Indore</v>
      </c>
      <c r="L1153" s="1" t="str">
        <f t="shared" si="17"/>
        <v>Oct</v>
      </c>
      <c r="M1153" s="8">
        <f>IF(Sales[[#This Row],[Profit]]&gt;0,Sales[[#This Row],[Profit]],0)</f>
        <v>4</v>
      </c>
      <c r="N1153" s="8">
        <f>IF(Sales[[#This Row],[Profit]]&lt;0,Sales[[#This Row],[Profit]],0)</f>
        <v>0</v>
      </c>
    </row>
    <row r="1154" spans="1:14" x14ac:dyDescent="0.3">
      <c r="A1154" t="s">
        <v>165</v>
      </c>
      <c r="B1154" s="6">
        <v>351</v>
      </c>
      <c r="C1154" s="6">
        <v>-94</v>
      </c>
      <c r="D1154">
        <v>5</v>
      </c>
      <c r="E1154" t="s">
        <v>8</v>
      </c>
      <c r="F1154" t="s">
        <v>9</v>
      </c>
      <c r="G1154" t="s">
        <v>10</v>
      </c>
      <c r="H1154" s="3">
        <f>INDEX(Orders!$A$1:$G$501,MATCH($A1154,Orders!$A$1:$A$501,0),MATCH(H$1,Orders!$A$1:$G$1,0))</f>
        <v>43160</v>
      </c>
      <c r="I1154" s="3" t="str">
        <f>INDEX(Orders!$A$1:$G$501,MATCH($A1154,Orders!$A$1:$A$501,0),MATCH(I$1,Orders!$A$1:$G$1,0))</f>
        <v>Monica</v>
      </c>
      <c r="J1154" s="3" t="str">
        <f>INDEX(Orders!$A$1:$G$501,MATCH($A1154,Orders!$A$1:$A$501,0),MATCH(J$1,Orders!$A$1:$G$1,0))</f>
        <v>Punjab</v>
      </c>
      <c r="K1154" s="3" t="str">
        <f>INDEX(Orders!$A$1:$G$501,MATCH($A1154,Orders!$A$1:$A$501,0),MATCH(K$1,Orders!$A$1:$G$1,0))</f>
        <v>Chandigarh</v>
      </c>
      <c r="L1154" s="1" t="str">
        <f t="shared" ref="L1154:L1217" si="18">TEXT($H1154,"mmm")</f>
        <v>Mar</v>
      </c>
      <c r="M1154" s="8">
        <f>IF(Sales[[#This Row],[Profit]]&gt;0,Sales[[#This Row],[Profit]],0)</f>
        <v>0</v>
      </c>
      <c r="N1154" s="8">
        <f>IF(Sales[[#This Row],[Profit]]&lt;0,Sales[[#This Row],[Profit]],0)</f>
        <v>-94</v>
      </c>
    </row>
    <row r="1155" spans="1:14" x14ac:dyDescent="0.3">
      <c r="A1155" t="s">
        <v>231</v>
      </c>
      <c r="B1155" s="6">
        <v>369</v>
      </c>
      <c r="C1155" s="6">
        <v>15</v>
      </c>
      <c r="D1155">
        <v>3</v>
      </c>
      <c r="E1155" t="s">
        <v>8</v>
      </c>
      <c r="F1155" t="s">
        <v>9</v>
      </c>
      <c r="G1155" t="s">
        <v>82</v>
      </c>
      <c r="H1155" s="3">
        <f>INDEX(Orders!$A$1:$G$501,MATCH($A1155,Orders!$A$1:$A$501,0),MATCH(H$1,Orders!$A$1:$G$1,0))</f>
        <v>43154</v>
      </c>
      <c r="I1155" s="3" t="str">
        <f>INDEX(Orders!$A$1:$G$501,MATCH($A1155,Orders!$A$1:$A$501,0),MATCH(I$1,Orders!$A$1:$G$1,0))</f>
        <v>Pinky</v>
      </c>
      <c r="J1155" s="3" t="str">
        <f>INDEX(Orders!$A$1:$G$501,MATCH($A1155,Orders!$A$1:$A$501,0),MATCH(J$1,Orders!$A$1:$G$1,0))</f>
        <v>Jammu and Kashmir</v>
      </c>
      <c r="K1155" s="3" t="str">
        <f>INDEX(Orders!$A$1:$G$501,MATCH($A1155,Orders!$A$1:$A$501,0),MATCH(K$1,Orders!$A$1:$G$1,0))</f>
        <v>Kashmir</v>
      </c>
      <c r="L1155" s="1" t="str">
        <f t="shared" si="18"/>
        <v>Feb</v>
      </c>
      <c r="M1155" s="8">
        <f>IF(Sales[[#This Row],[Profit]]&gt;0,Sales[[#This Row],[Profit]],0)</f>
        <v>15</v>
      </c>
      <c r="N1155" s="8">
        <f>IF(Sales[[#This Row],[Profit]]&lt;0,Sales[[#This Row],[Profit]],0)</f>
        <v>0</v>
      </c>
    </row>
    <row r="1156" spans="1:14" x14ac:dyDescent="0.3">
      <c r="A1156" t="s">
        <v>31</v>
      </c>
      <c r="B1156" s="6">
        <v>53</v>
      </c>
      <c r="C1156" s="6">
        <v>24</v>
      </c>
      <c r="D1156">
        <v>6</v>
      </c>
      <c r="E1156" t="s">
        <v>23</v>
      </c>
      <c r="F1156" t="s">
        <v>30</v>
      </c>
      <c r="G1156" t="s">
        <v>14</v>
      </c>
      <c r="H1156" s="3">
        <f>INDEX(Orders!$A$1:$G$501,MATCH($A1156,Orders!$A$1:$A$501,0),MATCH(H$1,Orders!$A$1:$G$1,0))</f>
        <v>43262</v>
      </c>
      <c r="I1156" s="3" t="str">
        <f>INDEX(Orders!$A$1:$G$501,MATCH($A1156,Orders!$A$1:$A$501,0),MATCH(I$1,Orders!$A$1:$G$1,0))</f>
        <v>Kushal</v>
      </c>
      <c r="J1156" s="3" t="str">
        <f>INDEX(Orders!$A$1:$G$501,MATCH($A1156,Orders!$A$1:$A$501,0),MATCH(J$1,Orders!$A$1:$G$1,0))</f>
        <v>Nagaland</v>
      </c>
      <c r="K1156" s="3" t="str">
        <f>INDEX(Orders!$A$1:$G$501,MATCH($A1156,Orders!$A$1:$A$501,0),MATCH(K$1,Orders!$A$1:$G$1,0))</f>
        <v>Kohima</v>
      </c>
      <c r="L1156" s="1" t="str">
        <f t="shared" si="18"/>
        <v>Jun</v>
      </c>
      <c r="M1156" s="8">
        <f>IF(Sales[[#This Row],[Profit]]&gt;0,Sales[[#This Row],[Profit]],0)</f>
        <v>24</v>
      </c>
      <c r="N1156" s="8">
        <f>IF(Sales[[#This Row],[Profit]]&lt;0,Sales[[#This Row],[Profit]],0)</f>
        <v>0</v>
      </c>
    </row>
    <row r="1157" spans="1:14" x14ac:dyDescent="0.3">
      <c r="A1157" t="s">
        <v>486</v>
      </c>
      <c r="B1157" s="6">
        <v>371</v>
      </c>
      <c r="C1157" s="6">
        <v>115</v>
      </c>
      <c r="D1157">
        <v>1</v>
      </c>
      <c r="E1157" t="s">
        <v>12</v>
      </c>
      <c r="F1157" t="s">
        <v>16</v>
      </c>
      <c r="G1157" t="s">
        <v>82</v>
      </c>
      <c r="H1157" s="3">
        <f>INDEX(Orders!$A$1:$G$501,MATCH($A1157,Orders!$A$1:$A$501,0),MATCH(H$1,Orders!$A$1:$G$1,0))</f>
        <v>43441</v>
      </c>
      <c r="I1157" s="3" t="str">
        <f>INDEX(Orders!$A$1:$G$501,MATCH($A1157,Orders!$A$1:$A$501,0),MATCH(I$1,Orders!$A$1:$G$1,0))</f>
        <v>Anjali</v>
      </c>
      <c r="J1157" s="3" t="str">
        <f>INDEX(Orders!$A$1:$G$501,MATCH($A1157,Orders!$A$1:$A$501,0),MATCH(J$1,Orders!$A$1:$G$1,0))</f>
        <v>Maharashtra</v>
      </c>
      <c r="K1157" s="3" t="str">
        <f>INDEX(Orders!$A$1:$G$501,MATCH($A1157,Orders!$A$1:$A$501,0),MATCH(K$1,Orders!$A$1:$G$1,0))</f>
        <v>Mumbai</v>
      </c>
      <c r="L1157" s="1" t="str">
        <f t="shared" si="18"/>
        <v>Dec</v>
      </c>
      <c r="M1157" s="8">
        <f>IF(Sales[[#This Row],[Profit]]&gt;0,Sales[[#This Row],[Profit]],0)</f>
        <v>115</v>
      </c>
      <c r="N1157" s="8">
        <f>IF(Sales[[#This Row],[Profit]]&lt;0,Sales[[#This Row],[Profit]],0)</f>
        <v>0</v>
      </c>
    </row>
    <row r="1158" spans="1:14" x14ac:dyDescent="0.3">
      <c r="A1158" t="s">
        <v>115</v>
      </c>
      <c r="B1158" s="6">
        <v>499</v>
      </c>
      <c r="C1158" s="6">
        <v>33</v>
      </c>
      <c r="D1158">
        <v>4</v>
      </c>
      <c r="E1158" t="s">
        <v>23</v>
      </c>
      <c r="F1158" t="s">
        <v>26</v>
      </c>
      <c r="G1158" t="s">
        <v>10</v>
      </c>
      <c r="H1158" s="3">
        <f>INDEX(Orders!$A$1:$G$501,MATCH($A1158,Orders!$A$1:$A$501,0),MATCH(H$1,Orders!$A$1:$G$1,0))</f>
        <v>43293</v>
      </c>
      <c r="I1158" s="3" t="str">
        <f>INDEX(Orders!$A$1:$G$501,MATCH($A1158,Orders!$A$1:$A$501,0),MATCH(I$1,Orders!$A$1:$G$1,0))</f>
        <v>Abhishek</v>
      </c>
      <c r="J1158" s="3" t="str">
        <f>INDEX(Orders!$A$1:$G$501,MATCH($A1158,Orders!$A$1:$A$501,0),MATCH(J$1,Orders!$A$1:$G$1,0))</f>
        <v>Rajasthan</v>
      </c>
      <c r="K1158" s="3" t="str">
        <f>INDEX(Orders!$A$1:$G$501,MATCH($A1158,Orders!$A$1:$A$501,0),MATCH(K$1,Orders!$A$1:$G$1,0))</f>
        <v>Udaipur</v>
      </c>
      <c r="L1158" s="1" t="str">
        <f t="shared" si="18"/>
        <v>Jul</v>
      </c>
      <c r="M1158" s="8">
        <f>IF(Sales[[#This Row],[Profit]]&gt;0,Sales[[#This Row],[Profit]],0)</f>
        <v>33</v>
      </c>
      <c r="N1158" s="8">
        <f>IF(Sales[[#This Row],[Profit]]&lt;0,Sales[[#This Row],[Profit]],0)</f>
        <v>0</v>
      </c>
    </row>
    <row r="1159" spans="1:14" x14ac:dyDescent="0.3">
      <c r="A1159" t="s">
        <v>202</v>
      </c>
      <c r="B1159" s="6">
        <v>223</v>
      </c>
      <c r="C1159" s="6">
        <v>62</v>
      </c>
      <c r="D1159">
        <v>7</v>
      </c>
      <c r="E1159" t="s">
        <v>23</v>
      </c>
      <c r="F1159" t="s">
        <v>142</v>
      </c>
      <c r="G1159" t="s">
        <v>10</v>
      </c>
      <c r="H1159" s="3">
        <f>INDEX(Orders!$A$1:$G$501,MATCH($A1159,Orders!$A$1:$A$501,0),MATCH(H$1,Orders!$A$1:$G$1,0))</f>
        <v>43202</v>
      </c>
      <c r="I1159" s="3" t="str">
        <f>INDEX(Orders!$A$1:$G$501,MATCH($A1159,Orders!$A$1:$A$501,0),MATCH(I$1,Orders!$A$1:$G$1,0))</f>
        <v>Vrinda</v>
      </c>
      <c r="J1159" s="3" t="str">
        <f>INDEX(Orders!$A$1:$G$501,MATCH($A1159,Orders!$A$1:$A$501,0),MATCH(J$1,Orders!$A$1:$G$1,0))</f>
        <v>Uttar Pradesh</v>
      </c>
      <c r="K1159" s="3" t="str">
        <f>INDEX(Orders!$A$1:$G$501,MATCH($A1159,Orders!$A$1:$A$501,0),MATCH(K$1,Orders!$A$1:$G$1,0))</f>
        <v>Mathura</v>
      </c>
      <c r="L1159" s="1" t="str">
        <f t="shared" si="18"/>
        <v>Apr</v>
      </c>
      <c r="M1159" s="8">
        <f>IF(Sales[[#This Row],[Profit]]&gt;0,Sales[[#This Row],[Profit]],0)</f>
        <v>62</v>
      </c>
      <c r="N1159" s="8">
        <f>IF(Sales[[#This Row],[Profit]]&lt;0,Sales[[#This Row],[Profit]],0)</f>
        <v>0</v>
      </c>
    </row>
    <row r="1160" spans="1:14" x14ac:dyDescent="0.3">
      <c r="A1160" t="s">
        <v>223</v>
      </c>
      <c r="B1160" s="6">
        <v>50</v>
      </c>
      <c r="C1160" s="6">
        <v>-4</v>
      </c>
      <c r="D1160">
        <v>6</v>
      </c>
      <c r="E1160" t="s">
        <v>23</v>
      </c>
      <c r="F1160" t="s">
        <v>81</v>
      </c>
      <c r="G1160" t="s">
        <v>14</v>
      </c>
      <c r="H1160" s="3">
        <f>INDEX(Orders!$A$1:$G$501,MATCH($A1160,Orders!$A$1:$A$501,0),MATCH(H$1,Orders!$A$1:$G$1,0))</f>
        <v>43130</v>
      </c>
      <c r="I1160" s="3" t="str">
        <f>INDEX(Orders!$A$1:$G$501,MATCH($A1160,Orders!$A$1:$A$501,0),MATCH(I$1,Orders!$A$1:$G$1,0))</f>
        <v>Atul</v>
      </c>
      <c r="J1160" s="3" t="str">
        <f>INDEX(Orders!$A$1:$G$501,MATCH($A1160,Orders!$A$1:$A$501,0),MATCH(J$1,Orders!$A$1:$G$1,0))</f>
        <v>Delhi</v>
      </c>
      <c r="K1160" s="3" t="str">
        <f>INDEX(Orders!$A$1:$G$501,MATCH($A1160,Orders!$A$1:$A$501,0),MATCH(K$1,Orders!$A$1:$G$1,0))</f>
        <v>Delhi</v>
      </c>
      <c r="L1160" s="1" t="str">
        <f t="shared" si="18"/>
        <v>Jan</v>
      </c>
      <c r="M1160" s="8">
        <f>IF(Sales[[#This Row],[Profit]]&gt;0,Sales[[#This Row],[Profit]],0)</f>
        <v>0</v>
      </c>
      <c r="N1160" s="8">
        <f>IF(Sales[[#This Row],[Profit]]&lt;0,Sales[[#This Row],[Profit]],0)</f>
        <v>-4</v>
      </c>
    </row>
    <row r="1161" spans="1:14" x14ac:dyDescent="0.3">
      <c r="A1161" t="s">
        <v>211</v>
      </c>
      <c r="B1161" s="6">
        <v>391</v>
      </c>
      <c r="C1161" s="6">
        <v>90</v>
      </c>
      <c r="D1161">
        <v>6</v>
      </c>
      <c r="E1161" t="s">
        <v>8</v>
      </c>
      <c r="F1161" t="s">
        <v>21</v>
      </c>
      <c r="G1161" t="s">
        <v>82</v>
      </c>
      <c r="H1161" s="3">
        <f>INDEX(Orders!$A$1:$G$501,MATCH($A1161,Orders!$A$1:$A$501,0),MATCH(H$1,Orders!$A$1:$G$1,0))</f>
        <v>43376</v>
      </c>
      <c r="I1161" s="3" t="str">
        <f>INDEX(Orders!$A$1:$G$501,MATCH($A1161,Orders!$A$1:$A$501,0),MATCH(I$1,Orders!$A$1:$G$1,0))</f>
        <v>Sonal</v>
      </c>
      <c r="J1161" s="3" t="str">
        <f>INDEX(Orders!$A$1:$G$501,MATCH($A1161,Orders!$A$1:$A$501,0),MATCH(J$1,Orders!$A$1:$G$1,0))</f>
        <v>Bihar</v>
      </c>
      <c r="K1161" s="3" t="str">
        <f>INDEX(Orders!$A$1:$G$501,MATCH($A1161,Orders!$A$1:$A$501,0),MATCH(K$1,Orders!$A$1:$G$1,0))</f>
        <v>Patna</v>
      </c>
      <c r="L1161" s="1" t="str">
        <f t="shared" si="18"/>
        <v>Oct</v>
      </c>
      <c r="M1161" s="8">
        <f>IF(Sales[[#This Row],[Profit]]&gt;0,Sales[[#This Row],[Profit]],0)</f>
        <v>90</v>
      </c>
      <c r="N1161" s="8">
        <f>IF(Sales[[#This Row],[Profit]]&lt;0,Sales[[#This Row],[Profit]],0)</f>
        <v>0</v>
      </c>
    </row>
    <row r="1162" spans="1:14" x14ac:dyDescent="0.3">
      <c r="A1162" t="s">
        <v>487</v>
      </c>
      <c r="B1162" s="6">
        <v>416</v>
      </c>
      <c r="C1162" s="6">
        <v>137</v>
      </c>
      <c r="D1162">
        <v>3</v>
      </c>
      <c r="E1162" t="s">
        <v>8</v>
      </c>
      <c r="F1162" t="s">
        <v>21</v>
      </c>
      <c r="G1162" t="s">
        <v>82</v>
      </c>
      <c r="H1162" s="3">
        <f>INDEX(Orders!$A$1:$G$501,MATCH($A1162,Orders!$A$1:$A$501,0),MATCH(H$1,Orders!$A$1:$G$1,0))</f>
        <v>43380</v>
      </c>
      <c r="I1162" s="3" t="str">
        <f>INDEX(Orders!$A$1:$G$501,MATCH($A1162,Orders!$A$1:$A$501,0),MATCH(I$1,Orders!$A$1:$G$1,0))</f>
        <v>Srishti</v>
      </c>
      <c r="J1162" s="3" t="str">
        <f>INDEX(Orders!$A$1:$G$501,MATCH($A1162,Orders!$A$1:$A$501,0),MATCH(J$1,Orders!$A$1:$G$1,0))</f>
        <v>Jammu and Kashmir</v>
      </c>
      <c r="K1162" s="3" t="str">
        <f>INDEX(Orders!$A$1:$G$501,MATCH($A1162,Orders!$A$1:$A$501,0),MATCH(K$1,Orders!$A$1:$G$1,0))</f>
        <v>Kashmir</v>
      </c>
      <c r="L1162" s="1" t="str">
        <f t="shared" si="18"/>
        <v>Oct</v>
      </c>
      <c r="M1162" s="8">
        <f>IF(Sales[[#This Row],[Profit]]&gt;0,Sales[[#This Row],[Profit]],0)</f>
        <v>137</v>
      </c>
      <c r="N1162" s="8">
        <f>IF(Sales[[#This Row],[Profit]]&lt;0,Sales[[#This Row],[Profit]],0)</f>
        <v>0</v>
      </c>
    </row>
    <row r="1163" spans="1:14" x14ac:dyDescent="0.3">
      <c r="A1163" t="s">
        <v>469</v>
      </c>
      <c r="B1163" s="6">
        <v>424</v>
      </c>
      <c r="C1163" s="6">
        <v>-17</v>
      </c>
      <c r="D1163">
        <v>9</v>
      </c>
      <c r="E1163" t="s">
        <v>12</v>
      </c>
      <c r="F1163" t="s">
        <v>13</v>
      </c>
      <c r="G1163" t="s">
        <v>82</v>
      </c>
      <c r="H1163" s="3">
        <f>INDEX(Orders!$A$1:$G$501,MATCH($A1163,Orders!$A$1:$A$501,0),MATCH(H$1,Orders!$A$1:$G$1,0))</f>
        <v>43278</v>
      </c>
      <c r="I1163" s="3" t="str">
        <f>INDEX(Orders!$A$1:$G$501,MATCH($A1163,Orders!$A$1:$A$501,0),MATCH(I$1,Orders!$A$1:$G$1,0))</f>
        <v>Shaily</v>
      </c>
      <c r="J1163" s="3" t="str">
        <f>INDEX(Orders!$A$1:$G$501,MATCH($A1163,Orders!$A$1:$A$501,0),MATCH(J$1,Orders!$A$1:$G$1,0))</f>
        <v>Maharashtra</v>
      </c>
      <c r="K1163" s="3" t="str">
        <f>INDEX(Orders!$A$1:$G$501,MATCH($A1163,Orders!$A$1:$A$501,0),MATCH(K$1,Orders!$A$1:$G$1,0))</f>
        <v>Mumbai</v>
      </c>
      <c r="L1163" s="1" t="str">
        <f t="shared" si="18"/>
        <v>Jun</v>
      </c>
      <c r="M1163" s="8">
        <f>IF(Sales[[#This Row],[Profit]]&gt;0,Sales[[#This Row],[Profit]],0)</f>
        <v>0</v>
      </c>
      <c r="N1163" s="8">
        <f>IF(Sales[[#This Row],[Profit]]&lt;0,Sales[[#This Row],[Profit]],0)</f>
        <v>-17</v>
      </c>
    </row>
    <row r="1164" spans="1:14" x14ac:dyDescent="0.3">
      <c r="A1164" t="s">
        <v>65</v>
      </c>
      <c r="B1164" s="6">
        <v>362</v>
      </c>
      <c r="C1164" s="6">
        <v>127</v>
      </c>
      <c r="D1164">
        <v>1</v>
      </c>
      <c r="E1164" t="s">
        <v>12</v>
      </c>
      <c r="F1164" t="s">
        <v>16</v>
      </c>
      <c r="G1164" t="s">
        <v>10</v>
      </c>
      <c r="H1164" s="3">
        <f>INDEX(Orders!$A$1:$G$501,MATCH($A1164,Orders!$A$1:$A$501,0),MATCH(H$1,Orders!$A$1:$G$1,0))</f>
        <v>43208</v>
      </c>
      <c r="I1164" s="3" t="str">
        <f>INDEX(Orders!$A$1:$G$501,MATCH($A1164,Orders!$A$1:$A$501,0),MATCH(I$1,Orders!$A$1:$G$1,0))</f>
        <v>Manju</v>
      </c>
      <c r="J1164" s="3" t="str">
        <f>INDEX(Orders!$A$1:$G$501,MATCH($A1164,Orders!$A$1:$A$501,0),MATCH(J$1,Orders!$A$1:$G$1,0))</f>
        <v>Andhra Pradesh</v>
      </c>
      <c r="K1164" s="3" t="str">
        <f>INDEX(Orders!$A$1:$G$501,MATCH($A1164,Orders!$A$1:$A$501,0),MATCH(K$1,Orders!$A$1:$G$1,0))</f>
        <v>Hyderabad</v>
      </c>
      <c r="L1164" s="1" t="str">
        <f t="shared" si="18"/>
        <v>Apr</v>
      </c>
      <c r="M1164" s="8">
        <f>IF(Sales[[#This Row],[Profit]]&gt;0,Sales[[#This Row],[Profit]],0)</f>
        <v>127</v>
      </c>
      <c r="N1164" s="8">
        <f>IF(Sales[[#This Row],[Profit]]&lt;0,Sales[[#This Row],[Profit]],0)</f>
        <v>0</v>
      </c>
    </row>
    <row r="1165" spans="1:14" x14ac:dyDescent="0.3">
      <c r="A1165" t="s">
        <v>29</v>
      </c>
      <c r="B1165" s="6">
        <v>36</v>
      </c>
      <c r="C1165" s="6">
        <v>-7</v>
      </c>
      <c r="D1165">
        <v>1</v>
      </c>
      <c r="E1165" t="s">
        <v>8</v>
      </c>
      <c r="F1165" t="s">
        <v>9</v>
      </c>
      <c r="G1165" t="s">
        <v>10</v>
      </c>
      <c r="H1165" s="3">
        <f>INDEX(Orders!$A$1:$G$501,MATCH($A1165,Orders!$A$1:$A$501,0),MATCH(H$1,Orders!$A$1:$G$1,0))</f>
        <v>43219</v>
      </c>
      <c r="I1165" s="3" t="str">
        <f>INDEX(Orders!$A$1:$G$501,MATCH($A1165,Orders!$A$1:$A$501,0),MATCH(I$1,Orders!$A$1:$G$1,0))</f>
        <v>Kirti</v>
      </c>
      <c r="J1165" s="3" t="str">
        <f>INDEX(Orders!$A$1:$G$501,MATCH($A1165,Orders!$A$1:$A$501,0),MATCH(J$1,Orders!$A$1:$G$1,0))</f>
        <v>Jammu and Kashmir</v>
      </c>
      <c r="K1165" s="3" t="str">
        <f>INDEX(Orders!$A$1:$G$501,MATCH($A1165,Orders!$A$1:$A$501,0),MATCH(K$1,Orders!$A$1:$G$1,0))</f>
        <v>Kashmir</v>
      </c>
      <c r="L1165" s="1" t="str">
        <f t="shared" si="18"/>
        <v>Apr</v>
      </c>
      <c r="M1165" s="8">
        <f>IF(Sales[[#This Row],[Profit]]&gt;0,Sales[[#This Row],[Profit]],0)</f>
        <v>0</v>
      </c>
      <c r="N1165" s="8">
        <f>IF(Sales[[#This Row],[Profit]]&lt;0,Sales[[#This Row],[Profit]],0)</f>
        <v>-7</v>
      </c>
    </row>
    <row r="1166" spans="1:14" x14ac:dyDescent="0.3">
      <c r="A1166" t="s">
        <v>209</v>
      </c>
      <c r="B1166" s="6">
        <v>34</v>
      </c>
      <c r="C1166" s="6">
        <v>-10</v>
      </c>
      <c r="D1166">
        <v>3</v>
      </c>
      <c r="E1166" t="s">
        <v>23</v>
      </c>
      <c r="F1166" t="s">
        <v>43</v>
      </c>
      <c r="G1166" t="s">
        <v>10</v>
      </c>
      <c r="H1166" s="3">
        <f>INDEX(Orders!$A$1:$G$501,MATCH($A1166,Orders!$A$1:$A$501,0),MATCH(H$1,Orders!$A$1:$G$1,0))</f>
        <v>43118</v>
      </c>
      <c r="I1166" s="3" t="str">
        <f>INDEX(Orders!$A$1:$G$501,MATCH($A1166,Orders!$A$1:$A$501,0),MATCH(I$1,Orders!$A$1:$G$1,0))</f>
        <v>Surbhi</v>
      </c>
      <c r="J1166" s="3" t="str">
        <f>INDEX(Orders!$A$1:$G$501,MATCH($A1166,Orders!$A$1:$A$501,0),MATCH(J$1,Orders!$A$1:$G$1,0))</f>
        <v>Gujarat</v>
      </c>
      <c r="K1166" s="3" t="str">
        <f>INDEX(Orders!$A$1:$G$501,MATCH($A1166,Orders!$A$1:$A$501,0),MATCH(K$1,Orders!$A$1:$G$1,0))</f>
        <v>Ahmedabad</v>
      </c>
      <c r="L1166" s="1" t="str">
        <f t="shared" si="18"/>
        <v>Jan</v>
      </c>
      <c r="M1166" s="8">
        <f>IF(Sales[[#This Row],[Profit]]&gt;0,Sales[[#This Row],[Profit]],0)</f>
        <v>0</v>
      </c>
      <c r="N1166" s="8">
        <f>IF(Sales[[#This Row],[Profit]]&lt;0,Sales[[#This Row],[Profit]],0)</f>
        <v>-10</v>
      </c>
    </row>
    <row r="1167" spans="1:14" x14ac:dyDescent="0.3">
      <c r="A1167" t="s">
        <v>186</v>
      </c>
      <c r="B1167" s="6">
        <v>367</v>
      </c>
      <c r="C1167" s="6">
        <v>73</v>
      </c>
      <c r="D1167">
        <v>3</v>
      </c>
      <c r="E1167" t="s">
        <v>8</v>
      </c>
      <c r="F1167" t="s">
        <v>9</v>
      </c>
      <c r="G1167" t="s">
        <v>28</v>
      </c>
      <c r="H1167" s="3">
        <f>INDEX(Orders!$A$1:$G$501,MATCH($A1167,Orders!$A$1:$A$501,0),MATCH(H$1,Orders!$A$1:$G$1,0))</f>
        <v>43427</v>
      </c>
      <c r="I1167" s="3" t="str">
        <f>INDEX(Orders!$A$1:$G$501,MATCH($A1167,Orders!$A$1:$A$501,0),MATCH(I$1,Orders!$A$1:$G$1,0))</f>
        <v>Divyeta</v>
      </c>
      <c r="J1167" s="3" t="str">
        <f>INDEX(Orders!$A$1:$G$501,MATCH($A1167,Orders!$A$1:$A$501,0),MATCH(J$1,Orders!$A$1:$G$1,0))</f>
        <v>Madhya Pradesh</v>
      </c>
      <c r="K1167" s="3" t="str">
        <f>INDEX(Orders!$A$1:$G$501,MATCH($A1167,Orders!$A$1:$A$501,0),MATCH(K$1,Orders!$A$1:$G$1,0))</f>
        <v>Indore</v>
      </c>
      <c r="L1167" s="1" t="str">
        <f t="shared" si="18"/>
        <v>Nov</v>
      </c>
      <c r="M1167" s="8">
        <f>IF(Sales[[#This Row],[Profit]]&gt;0,Sales[[#This Row],[Profit]],0)</f>
        <v>73</v>
      </c>
      <c r="N1167" s="8">
        <f>IF(Sales[[#This Row],[Profit]]&lt;0,Sales[[#This Row],[Profit]],0)</f>
        <v>0</v>
      </c>
    </row>
    <row r="1168" spans="1:14" x14ac:dyDescent="0.3">
      <c r="A1168" t="s">
        <v>167</v>
      </c>
      <c r="B1168" s="6">
        <v>425</v>
      </c>
      <c r="C1168" s="6">
        <v>208</v>
      </c>
      <c r="D1168">
        <v>7</v>
      </c>
      <c r="E1168" t="s">
        <v>23</v>
      </c>
      <c r="F1168" t="s">
        <v>26</v>
      </c>
      <c r="G1168" t="s">
        <v>82</v>
      </c>
      <c r="H1168" s="3">
        <f>INDEX(Orders!$A$1:$G$501,MATCH($A1168,Orders!$A$1:$A$501,0),MATCH(H$1,Orders!$A$1:$G$1,0))</f>
        <v>43346</v>
      </c>
      <c r="I1168" s="3" t="str">
        <f>INDEX(Orders!$A$1:$G$501,MATCH($A1168,Orders!$A$1:$A$501,0),MATCH(I$1,Orders!$A$1:$G$1,0))</f>
        <v>Kirti</v>
      </c>
      <c r="J1168" s="3" t="str">
        <f>INDEX(Orders!$A$1:$G$501,MATCH($A1168,Orders!$A$1:$A$501,0),MATCH(J$1,Orders!$A$1:$G$1,0))</f>
        <v>Jammu and Kashmir</v>
      </c>
      <c r="K1168" s="3" t="str">
        <f>INDEX(Orders!$A$1:$G$501,MATCH($A1168,Orders!$A$1:$A$501,0),MATCH(K$1,Orders!$A$1:$G$1,0))</f>
        <v>Kashmir</v>
      </c>
      <c r="L1168" s="1" t="str">
        <f t="shared" si="18"/>
        <v>Sep</v>
      </c>
      <c r="M1168" s="8">
        <f>IF(Sales[[#This Row],[Profit]]&gt;0,Sales[[#This Row],[Profit]],0)</f>
        <v>208</v>
      </c>
      <c r="N1168" s="8">
        <f>IF(Sales[[#This Row],[Profit]]&lt;0,Sales[[#This Row],[Profit]],0)</f>
        <v>0</v>
      </c>
    </row>
    <row r="1169" spans="1:14" x14ac:dyDescent="0.3">
      <c r="A1169" t="s">
        <v>400</v>
      </c>
      <c r="B1169" s="6">
        <v>433</v>
      </c>
      <c r="C1169" s="6">
        <v>26</v>
      </c>
      <c r="D1169">
        <v>3</v>
      </c>
      <c r="E1169" t="s">
        <v>8</v>
      </c>
      <c r="F1169" t="s">
        <v>18</v>
      </c>
      <c r="G1169" t="s">
        <v>82</v>
      </c>
      <c r="H1169" s="3">
        <f>INDEX(Orders!$A$1:$G$501,MATCH($A1169,Orders!$A$1:$A$501,0),MATCH(H$1,Orders!$A$1:$G$1,0))</f>
        <v>43318</v>
      </c>
      <c r="I1169" s="3" t="str">
        <f>INDEX(Orders!$A$1:$G$501,MATCH($A1169,Orders!$A$1:$A$501,0),MATCH(I$1,Orders!$A$1:$G$1,0))</f>
        <v>Shreya</v>
      </c>
      <c r="J1169" s="3" t="str">
        <f>INDEX(Orders!$A$1:$G$501,MATCH($A1169,Orders!$A$1:$A$501,0),MATCH(J$1,Orders!$A$1:$G$1,0))</f>
        <v xml:space="preserve">Kerala </v>
      </c>
      <c r="K1169" s="3" t="str">
        <f>INDEX(Orders!$A$1:$G$501,MATCH($A1169,Orders!$A$1:$A$501,0),MATCH(K$1,Orders!$A$1:$G$1,0))</f>
        <v>Thiruvananthapuram</v>
      </c>
      <c r="L1169" s="1" t="str">
        <f t="shared" si="18"/>
        <v>Aug</v>
      </c>
      <c r="M1169" s="8">
        <f>IF(Sales[[#This Row],[Profit]]&gt;0,Sales[[#This Row],[Profit]],0)</f>
        <v>26</v>
      </c>
      <c r="N1169" s="8">
        <f>IF(Sales[[#This Row],[Profit]]&lt;0,Sales[[#This Row],[Profit]],0)</f>
        <v>0</v>
      </c>
    </row>
    <row r="1170" spans="1:14" x14ac:dyDescent="0.3">
      <c r="A1170" t="s">
        <v>486</v>
      </c>
      <c r="B1170" s="6">
        <v>460</v>
      </c>
      <c r="C1170" s="6">
        <v>31</v>
      </c>
      <c r="D1170">
        <v>3</v>
      </c>
      <c r="E1170" t="s">
        <v>12</v>
      </c>
      <c r="F1170" t="s">
        <v>16</v>
      </c>
      <c r="G1170" t="s">
        <v>82</v>
      </c>
      <c r="H1170" s="3">
        <f>INDEX(Orders!$A$1:$G$501,MATCH($A1170,Orders!$A$1:$A$501,0),MATCH(H$1,Orders!$A$1:$G$1,0))</f>
        <v>43441</v>
      </c>
      <c r="I1170" s="3" t="str">
        <f>INDEX(Orders!$A$1:$G$501,MATCH($A1170,Orders!$A$1:$A$501,0),MATCH(I$1,Orders!$A$1:$G$1,0))</f>
        <v>Anjali</v>
      </c>
      <c r="J1170" s="3" t="str">
        <f>INDEX(Orders!$A$1:$G$501,MATCH($A1170,Orders!$A$1:$A$501,0),MATCH(J$1,Orders!$A$1:$G$1,0))</f>
        <v>Maharashtra</v>
      </c>
      <c r="K1170" s="3" t="str">
        <f>INDEX(Orders!$A$1:$G$501,MATCH($A1170,Orders!$A$1:$A$501,0),MATCH(K$1,Orders!$A$1:$G$1,0))</f>
        <v>Mumbai</v>
      </c>
      <c r="L1170" s="1" t="str">
        <f t="shared" si="18"/>
        <v>Dec</v>
      </c>
      <c r="M1170" s="8">
        <f>IF(Sales[[#This Row],[Profit]]&gt;0,Sales[[#This Row],[Profit]],0)</f>
        <v>31</v>
      </c>
      <c r="N1170" s="8">
        <f>IF(Sales[[#This Row],[Profit]]&lt;0,Sales[[#This Row],[Profit]],0)</f>
        <v>0</v>
      </c>
    </row>
    <row r="1171" spans="1:14" x14ac:dyDescent="0.3">
      <c r="A1171" t="s">
        <v>288</v>
      </c>
      <c r="B1171" s="6">
        <v>62</v>
      </c>
      <c r="C1171" s="6">
        <v>-56</v>
      </c>
      <c r="D1171">
        <v>5</v>
      </c>
      <c r="E1171" t="s">
        <v>23</v>
      </c>
      <c r="F1171" t="s">
        <v>32</v>
      </c>
      <c r="G1171" t="s">
        <v>10</v>
      </c>
      <c r="H1171" s="3">
        <f>INDEX(Orders!$A$1:$G$501,MATCH($A1171,Orders!$A$1:$A$501,0),MATCH(H$1,Orders!$A$1:$G$1,0))</f>
        <v>43329</v>
      </c>
      <c r="I1171" s="3" t="str">
        <f>INDEX(Orders!$A$1:$G$501,MATCH($A1171,Orders!$A$1:$A$501,0),MATCH(I$1,Orders!$A$1:$G$1,0))</f>
        <v>Shivam</v>
      </c>
      <c r="J1171" s="3" t="str">
        <f>INDEX(Orders!$A$1:$G$501,MATCH($A1171,Orders!$A$1:$A$501,0),MATCH(J$1,Orders!$A$1:$G$1,0))</f>
        <v>Uttar Pradesh</v>
      </c>
      <c r="K1171" s="3" t="str">
        <f>INDEX(Orders!$A$1:$G$501,MATCH($A1171,Orders!$A$1:$A$501,0),MATCH(K$1,Orders!$A$1:$G$1,0))</f>
        <v>Lucknow</v>
      </c>
      <c r="L1171" s="1" t="str">
        <f t="shared" si="18"/>
        <v>Aug</v>
      </c>
      <c r="M1171" s="8">
        <f>IF(Sales[[#This Row],[Profit]]&gt;0,Sales[[#This Row],[Profit]],0)</f>
        <v>0</v>
      </c>
      <c r="N1171" s="8">
        <f>IF(Sales[[#This Row],[Profit]]&lt;0,Sales[[#This Row],[Profit]],0)</f>
        <v>-56</v>
      </c>
    </row>
    <row r="1172" spans="1:14" x14ac:dyDescent="0.3">
      <c r="A1172" t="s">
        <v>113</v>
      </c>
      <c r="B1172" s="6">
        <v>50</v>
      </c>
      <c r="C1172" s="6">
        <v>16</v>
      </c>
      <c r="D1172">
        <v>1</v>
      </c>
      <c r="E1172" t="s">
        <v>23</v>
      </c>
      <c r="F1172" t="s">
        <v>57</v>
      </c>
      <c r="G1172" t="s">
        <v>14</v>
      </c>
      <c r="H1172" s="3">
        <f>INDEX(Orders!$A$1:$G$501,MATCH($A1172,Orders!$A$1:$A$501,0),MATCH(H$1,Orders!$A$1:$G$1,0))</f>
        <v>43292</v>
      </c>
      <c r="I1172" s="3" t="str">
        <f>INDEX(Orders!$A$1:$G$501,MATCH($A1172,Orders!$A$1:$A$501,0),MATCH(I$1,Orders!$A$1:$G$1,0))</f>
        <v>Soumyabrata</v>
      </c>
      <c r="J1172" s="3" t="str">
        <f>INDEX(Orders!$A$1:$G$501,MATCH($A1172,Orders!$A$1:$A$501,0),MATCH(J$1,Orders!$A$1:$G$1,0))</f>
        <v>Andhra Pradesh</v>
      </c>
      <c r="K1172" s="3" t="str">
        <f>INDEX(Orders!$A$1:$G$501,MATCH($A1172,Orders!$A$1:$A$501,0),MATCH(K$1,Orders!$A$1:$G$1,0))</f>
        <v>Hyderabad</v>
      </c>
      <c r="L1172" s="1" t="str">
        <f t="shared" si="18"/>
        <v>Jul</v>
      </c>
      <c r="M1172" s="8">
        <f>IF(Sales[[#This Row],[Profit]]&gt;0,Sales[[#This Row],[Profit]],0)</f>
        <v>16</v>
      </c>
      <c r="N1172" s="8">
        <f>IF(Sales[[#This Row],[Profit]]&lt;0,Sales[[#This Row],[Profit]],0)</f>
        <v>0</v>
      </c>
    </row>
    <row r="1173" spans="1:14" x14ac:dyDescent="0.3">
      <c r="A1173" t="s">
        <v>401</v>
      </c>
      <c r="B1173" s="6">
        <v>460</v>
      </c>
      <c r="C1173" s="6">
        <v>-143</v>
      </c>
      <c r="D1173">
        <v>3</v>
      </c>
      <c r="E1173" t="s">
        <v>12</v>
      </c>
      <c r="F1173" t="s">
        <v>13</v>
      </c>
      <c r="G1173" t="s">
        <v>82</v>
      </c>
      <c r="H1173" s="3">
        <f>INDEX(Orders!$A$1:$G$501,MATCH($A1173,Orders!$A$1:$A$501,0),MATCH(H$1,Orders!$A$1:$G$1,0))</f>
        <v>43452</v>
      </c>
      <c r="I1173" s="3" t="str">
        <f>INDEX(Orders!$A$1:$G$501,MATCH($A1173,Orders!$A$1:$A$501,0),MATCH(I$1,Orders!$A$1:$G$1,0))</f>
        <v>Kajal</v>
      </c>
      <c r="J1173" s="3" t="str">
        <f>INDEX(Orders!$A$1:$G$501,MATCH($A1173,Orders!$A$1:$A$501,0),MATCH(J$1,Orders!$A$1:$G$1,0))</f>
        <v>Delhi</v>
      </c>
      <c r="K1173" s="3" t="str">
        <f>INDEX(Orders!$A$1:$G$501,MATCH($A1173,Orders!$A$1:$A$501,0),MATCH(K$1,Orders!$A$1:$G$1,0))</f>
        <v>Delhi</v>
      </c>
      <c r="L1173" s="1" t="str">
        <f t="shared" si="18"/>
        <v>Dec</v>
      </c>
      <c r="M1173" s="8">
        <f>IF(Sales[[#This Row],[Profit]]&gt;0,Sales[[#This Row],[Profit]],0)</f>
        <v>0</v>
      </c>
      <c r="N1173" s="8">
        <f>IF(Sales[[#This Row],[Profit]]&lt;0,Sales[[#This Row],[Profit]],0)</f>
        <v>-143</v>
      </c>
    </row>
    <row r="1174" spans="1:14" x14ac:dyDescent="0.3">
      <c r="A1174" t="s">
        <v>297</v>
      </c>
      <c r="B1174" s="6">
        <v>34</v>
      </c>
      <c r="C1174" s="6">
        <v>3</v>
      </c>
      <c r="D1174">
        <v>3</v>
      </c>
      <c r="E1174" t="s">
        <v>23</v>
      </c>
      <c r="F1174" t="s">
        <v>26</v>
      </c>
      <c r="G1174" t="s">
        <v>10</v>
      </c>
      <c r="H1174" s="3">
        <f>INDEX(Orders!$A$1:$G$501,MATCH($A1174,Orders!$A$1:$A$501,0),MATCH(H$1,Orders!$A$1:$G$1,0))</f>
        <v>43183</v>
      </c>
      <c r="I1174" s="3" t="str">
        <f>INDEX(Orders!$A$1:$G$501,MATCH($A1174,Orders!$A$1:$A$501,0),MATCH(I$1,Orders!$A$1:$G$1,0))</f>
        <v>Yogesh</v>
      </c>
      <c r="J1174" s="3" t="str">
        <f>INDEX(Orders!$A$1:$G$501,MATCH($A1174,Orders!$A$1:$A$501,0),MATCH(J$1,Orders!$A$1:$G$1,0))</f>
        <v>Bihar</v>
      </c>
      <c r="K1174" s="3" t="str">
        <f>INDEX(Orders!$A$1:$G$501,MATCH($A1174,Orders!$A$1:$A$501,0),MATCH(K$1,Orders!$A$1:$G$1,0))</f>
        <v>Patna</v>
      </c>
      <c r="L1174" s="1" t="str">
        <f t="shared" si="18"/>
        <v>Mar</v>
      </c>
      <c r="M1174" s="8">
        <f>IF(Sales[[#This Row],[Profit]]&gt;0,Sales[[#This Row],[Profit]],0)</f>
        <v>3</v>
      </c>
      <c r="N1174" s="8">
        <f>IF(Sales[[#This Row],[Profit]]&lt;0,Sales[[#This Row],[Profit]],0)</f>
        <v>0</v>
      </c>
    </row>
    <row r="1175" spans="1:14" x14ac:dyDescent="0.3">
      <c r="A1175" t="s">
        <v>291</v>
      </c>
      <c r="B1175" s="6">
        <v>227</v>
      </c>
      <c r="C1175" s="6">
        <v>59</v>
      </c>
      <c r="D1175">
        <v>2</v>
      </c>
      <c r="E1175" t="s">
        <v>12</v>
      </c>
      <c r="F1175" t="s">
        <v>131</v>
      </c>
      <c r="G1175" t="s">
        <v>28</v>
      </c>
      <c r="H1175" s="3">
        <f>INDEX(Orders!$A$1:$G$501,MATCH($A1175,Orders!$A$1:$A$501,0),MATCH(H$1,Orders!$A$1:$G$1,0))</f>
        <v>43384</v>
      </c>
      <c r="I1175" s="3" t="str">
        <f>INDEX(Orders!$A$1:$G$501,MATCH($A1175,Orders!$A$1:$A$501,0),MATCH(I$1,Orders!$A$1:$G$1,0))</f>
        <v>Anand</v>
      </c>
      <c r="J1175" s="3" t="str">
        <f>INDEX(Orders!$A$1:$G$501,MATCH($A1175,Orders!$A$1:$A$501,0),MATCH(J$1,Orders!$A$1:$G$1,0))</f>
        <v>Madhya Pradesh</v>
      </c>
      <c r="K1175" s="3" t="str">
        <f>INDEX(Orders!$A$1:$G$501,MATCH($A1175,Orders!$A$1:$A$501,0),MATCH(K$1,Orders!$A$1:$G$1,0))</f>
        <v>Indore</v>
      </c>
      <c r="L1175" s="1" t="str">
        <f t="shared" si="18"/>
        <v>Oct</v>
      </c>
      <c r="M1175" s="8">
        <f>IF(Sales[[#This Row],[Profit]]&gt;0,Sales[[#This Row],[Profit]],0)</f>
        <v>59</v>
      </c>
      <c r="N1175" s="8">
        <f>IF(Sales[[#This Row],[Profit]]&lt;0,Sales[[#This Row],[Profit]],0)</f>
        <v>0</v>
      </c>
    </row>
    <row r="1176" spans="1:14" x14ac:dyDescent="0.3">
      <c r="A1176" t="s">
        <v>408</v>
      </c>
      <c r="B1176" s="6">
        <v>469</v>
      </c>
      <c r="C1176" s="6">
        <v>33</v>
      </c>
      <c r="D1176">
        <v>4</v>
      </c>
      <c r="E1176" t="s">
        <v>8</v>
      </c>
      <c r="F1176" t="s">
        <v>9</v>
      </c>
      <c r="G1176" t="s">
        <v>82</v>
      </c>
      <c r="H1176" s="3">
        <f>INDEX(Orders!$A$1:$G$501,MATCH($A1176,Orders!$A$1:$A$501,0),MATCH(H$1,Orders!$A$1:$G$1,0))</f>
        <v>43221</v>
      </c>
      <c r="I1176" s="3" t="str">
        <f>INDEX(Orders!$A$1:$G$501,MATCH($A1176,Orders!$A$1:$A$501,0),MATCH(I$1,Orders!$A$1:$G$1,0))</f>
        <v>Vineet</v>
      </c>
      <c r="J1176" s="3" t="str">
        <f>INDEX(Orders!$A$1:$G$501,MATCH($A1176,Orders!$A$1:$A$501,0),MATCH(J$1,Orders!$A$1:$G$1,0))</f>
        <v>Sikkim</v>
      </c>
      <c r="K1176" s="3" t="str">
        <f>INDEX(Orders!$A$1:$G$501,MATCH($A1176,Orders!$A$1:$A$501,0),MATCH(K$1,Orders!$A$1:$G$1,0))</f>
        <v>Gangtok</v>
      </c>
      <c r="L1176" s="1" t="str">
        <f t="shared" si="18"/>
        <v>May</v>
      </c>
      <c r="M1176" s="8">
        <f>IF(Sales[[#This Row],[Profit]]&gt;0,Sales[[#This Row],[Profit]],0)</f>
        <v>33</v>
      </c>
      <c r="N1176" s="8">
        <f>IF(Sales[[#This Row],[Profit]]&lt;0,Sales[[#This Row],[Profit]],0)</f>
        <v>0</v>
      </c>
    </row>
    <row r="1177" spans="1:14" x14ac:dyDescent="0.3">
      <c r="A1177" t="s">
        <v>31</v>
      </c>
      <c r="B1177" s="6">
        <v>103</v>
      </c>
      <c r="C1177" s="6">
        <v>46</v>
      </c>
      <c r="D1177">
        <v>2</v>
      </c>
      <c r="E1177" t="s">
        <v>23</v>
      </c>
      <c r="F1177" t="s">
        <v>26</v>
      </c>
      <c r="G1177" t="s">
        <v>28</v>
      </c>
      <c r="H1177" s="3">
        <f>INDEX(Orders!$A$1:$G$501,MATCH($A1177,Orders!$A$1:$A$501,0),MATCH(H$1,Orders!$A$1:$G$1,0))</f>
        <v>43262</v>
      </c>
      <c r="I1177" s="3" t="str">
        <f>INDEX(Orders!$A$1:$G$501,MATCH($A1177,Orders!$A$1:$A$501,0),MATCH(I$1,Orders!$A$1:$G$1,0))</f>
        <v>Kushal</v>
      </c>
      <c r="J1177" s="3" t="str">
        <f>INDEX(Orders!$A$1:$G$501,MATCH($A1177,Orders!$A$1:$A$501,0),MATCH(J$1,Orders!$A$1:$G$1,0))</f>
        <v>Nagaland</v>
      </c>
      <c r="K1177" s="3" t="str">
        <f>INDEX(Orders!$A$1:$G$501,MATCH($A1177,Orders!$A$1:$A$501,0),MATCH(K$1,Orders!$A$1:$G$1,0))</f>
        <v>Kohima</v>
      </c>
      <c r="L1177" s="1" t="str">
        <f t="shared" si="18"/>
        <v>Jun</v>
      </c>
      <c r="M1177" s="8">
        <f>IF(Sales[[#This Row],[Profit]]&gt;0,Sales[[#This Row],[Profit]],0)</f>
        <v>46</v>
      </c>
      <c r="N1177" s="8">
        <f>IF(Sales[[#This Row],[Profit]]&lt;0,Sales[[#This Row],[Profit]],0)</f>
        <v>0</v>
      </c>
    </row>
    <row r="1178" spans="1:14" x14ac:dyDescent="0.3">
      <c r="A1178" t="s">
        <v>279</v>
      </c>
      <c r="B1178" s="6">
        <v>34</v>
      </c>
      <c r="C1178" s="6">
        <v>-13</v>
      </c>
      <c r="D1178">
        <v>5</v>
      </c>
      <c r="E1178" t="s">
        <v>23</v>
      </c>
      <c r="F1178" t="s">
        <v>63</v>
      </c>
      <c r="G1178" t="s">
        <v>10</v>
      </c>
      <c r="H1178" s="3">
        <f>INDEX(Orders!$A$1:$G$501,MATCH($A1178,Orders!$A$1:$A$501,0),MATCH(H$1,Orders!$A$1:$G$1,0))</f>
        <v>43275</v>
      </c>
      <c r="I1178" s="3" t="str">
        <f>INDEX(Orders!$A$1:$G$501,MATCH($A1178,Orders!$A$1:$A$501,0),MATCH(I$1,Orders!$A$1:$G$1,0))</f>
        <v>Kritika</v>
      </c>
      <c r="J1178" s="3" t="str">
        <f>INDEX(Orders!$A$1:$G$501,MATCH($A1178,Orders!$A$1:$A$501,0),MATCH(J$1,Orders!$A$1:$G$1,0))</f>
        <v>Uttar Pradesh</v>
      </c>
      <c r="K1178" s="3" t="str">
        <f>INDEX(Orders!$A$1:$G$501,MATCH($A1178,Orders!$A$1:$A$501,0),MATCH(K$1,Orders!$A$1:$G$1,0))</f>
        <v>Lucknow</v>
      </c>
      <c r="L1178" s="1" t="str">
        <f t="shared" si="18"/>
        <v>Jun</v>
      </c>
      <c r="M1178" s="8">
        <f>IF(Sales[[#This Row],[Profit]]&gt;0,Sales[[#This Row],[Profit]],0)</f>
        <v>0</v>
      </c>
      <c r="N1178" s="8">
        <f>IF(Sales[[#This Row],[Profit]]&lt;0,Sales[[#This Row],[Profit]],0)</f>
        <v>-13</v>
      </c>
    </row>
    <row r="1179" spans="1:14" x14ac:dyDescent="0.3">
      <c r="A1179" t="s">
        <v>174</v>
      </c>
      <c r="B1179" s="6">
        <v>137</v>
      </c>
      <c r="C1179" s="6">
        <v>63</v>
      </c>
      <c r="D1179">
        <v>3</v>
      </c>
      <c r="E1179" t="s">
        <v>23</v>
      </c>
      <c r="F1179" t="s">
        <v>57</v>
      </c>
      <c r="G1179" t="s">
        <v>10</v>
      </c>
      <c r="H1179" s="3">
        <f>INDEX(Orders!$A$1:$G$501,MATCH($A1179,Orders!$A$1:$A$501,0),MATCH(H$1,Orders!$A$1:$G$1,0))</f>
        <v>43181</v>
      </c>
      <c r="I1179" s="3" t="str">
        <f>INDEX(Orders!$A$1:$G$501,MATCH($A1179,Orders!$A$1:$A$501,0),MATCH(I$1,Orders!$A$1:$G$1,0))</f>
        <v>Kasheen</v>
      </c>
      <c r="J1179" s="3" t="str">
        <f>INDEX(Orders!$A$1:$G$501,MATCH($A1179,Orders!$A$1:$A$501,0),MATCH(J$1,Orders!$A$1:$G$1,0))</f>
        <v>West Bengal</v>
      </c>
      <c r="K1179" s="3" t="str">
        <f>INDEX(Orders!$A$1:$G$501,MATCH($A1179,Orders!$A$1:$A$501,0),MATCH(K$1,Orders!$A$1:$G$1,0))</f>
        <v>Kolkata</v>
      </c>
      <c r="L1179" s="1" t="str">
        <f t="shared" si="18"/>
        <v>Mar</v>
      </c>
      <c r="M1179" s="8">
        <f>IF(Sales[[#This Row],[Profit]]&gt;0,Sales[[#This Row],[Profit]],0)</f>
        <v>63</v>
      </c>
      <c r="N1179" s="8">
        <f>IF(Sales[[#This Row],[Profit]]&lt;0,Sales[[#This Row],[Profit]],0)</f>
        <v>0</v>
      </c>
    </row>
    <row r="1180" spans="1:14" x14ac:dyDescent="0.3">
      <c r="A1180" t="s">
        <v>488</v>
      </c>
      <c r="B1180" s="6">
        <v>34</v>
      </c>
      <c r="C1180" s="6">
        <v>12</v>
      </c>
      <c r="D1180">
        <v>2</v>
      </c>
      <c r="E1180" t="s">
        <v>23</v>
      </c>
      <c r="F1180" t="s">
        <v>57</v>
      </c>
      <c r="G1180" t="s">
        <v>10</v>
      </c>
      <c r="H1180" s="3">
        <f>INDEX(Orders!$A$1:$G$501,MATCH($A1180,Orders!$A$1:$A$501,0),MATCH(H$1,Orders!$A$1:$G$1,0))</f>
        <v>43180</v>
      </c>
      <c r="I1180" s="3" t="str">
        <f>INDEX(Orders!$A$1:$G$501,MATCH($A1180,Orders!$A$1:$A$501,0),MATCH(I$1,Orders!$A$1:$G$1,0))</f>
        <v>Pearl</v>
      </c>
      <c r="J1180" s="3" t="str">
        <f>INDEX(Orders!$A$1:$G$501,MATCH($A1180,Orders!$A$1:$A$501,0),MATCH(J$1,Orders!$A$1:$G$1,0))</f>
        <v>Maharashtra</v>
      </c>
      <c r="K1180" s="3" t="str">
        <f>INDEX(Orders!$A$1:$G$501,MATCH($A1180,Orders!$A$1:$A$501,0),MATCH(K$1,Orders!$A$1:$G$1,0))</f>
        <v>Pune</v>
      </c>
      <c r="L1180" s="1" t="str">
        <f t="shared" si="18"/>
        <v>Mar</v>
      </c>
      <c r="M1180" s="8">
        <f>IF(Sales[[#This Row],[Profit]]&gt;0,Sales[[#This Row],[Profit]],0)</f>
        <v>12</v>
      </c>
      <c r="N1180" s="8">
        <f>IF(Sales[[#This Row],[Profit]]&lt;0,Sales[[#This Row],[Profit]],0)</f>
        <v>0</v>
      </c>
    </row>
    <row r="1181" spans="1:14" x14ac:dyDescent="0.3">
      <c r="A1181" t="s">
        <v>394</v>
      </c>
      <c r="B1181" s="6">
        <v>474</v>
      </c>
      <c r="C1181" s="6">
        <v>56</v>
      </c>
      <c r="D1181">
        <v>4</v>
      </c>
      <c r="E1181" t="s">
        <v>8</v>
      </c>
      <c r="F1181" t="s">
        <v>21</v>
      </c>
      <c r="G1181" t="s">
        <v>82</v>
      </c>
      <c r="H1181" s="3">
        <f>INDEX(Orders!$A$1:$G$501,MATCH($A1181,Orders!$A$1:$A$501,0),MATCH(H$1,Orders!$A$1:$G$1,0))</f>
        <v>43117</v>
      </c>
      <c r="I1181" s="3" t="str">
        <f>INDEX(Orders!$A$1:$G$501,MATCH($A1181,Orders!$A$1:$A$501,0),MATCH(I$1,Orders!$A$1:$G$1,0))</f>
        <v>Shreya</v>
      </c>
      <c r="J1181" s="3" t="str">
        <f>INDEX(Orders!$A$1:$G$501,MATCH($A1181,Orders!$A$1:$A$501,0),MATCH(J$1,Orders!$A$1:$G$1,0))</f>
        <v>Maharashtra</v>
      </c>
      <c r="K1181" s="3" t="str">
        <f>INDEX(Orders!$A$1:$G$501,MATCH($A1181,Orders!$A$1:$A$501,0),MATCH(K$1,Orders!$A$1:$G$1,0))</f>
        <v>Mumbai</v>
      </c>
      <c r="L1181" s="1" t="str">
        <f t="shared" si="18"/>
        <v>Jan</v>
      </c>
      <c r="M1181" s="8">
        <f>IF(Sales[[#This Row],[Profit]]&gt;0,Sales[[#This Row],[Profit]],0)</f>
        <v>56</v>
      </c>
      <c r="N1181" s="8">
        <f>IF(Sales[[#This Row],[Profit]]&lt;0,Sales[[#This Row],[Profit]],0)</f>
        <v>0</v>
      </c>
    </row>
    <row r="1182" spans="1:14" x14ac:dyDescent="0.3">
      <c r="A1182" t="s">
        <v>271</v>
      </c>
      <c r="B1182" s="6">
        <v>50</v>
      </c>
      <c r="C1182" s="6">
        <v>3</v>
      </c>
      <c r="D1182">
        <v>2</v>
      </c>
      <c r="E1182" t="s">
        <v>23</v>
      </c>
      <c r="F1182" t="s">
        <v>57</v>
      </c>
      <c r="G1182" t="s">
        <v>14</v>
      </c>
      <c r="H1182" s="3">
        <f>INDEX(Orders!$A$1:$G$501,MATCH($A1182,Orders!$A$1:$A$501,0),MATCH(H$1,Orders!$A$1:$G$1,0))</f>
        <v>43419</v>
      </c>
      <c r="I1182" s="3" t="str">
        <f>INDEX(Orders!$A$1:$G$501,MATCH($A1182,Orders!$A$1:$A$501,0),MATCH(I$1,Orders!$A$1:$G$1,0))</f>
        <v>Aayush</v>
      </c>
      <c r="J1182" s="3" t="str">
        <f>INDEX(Orders!$A$1:$G$501,MATCH($A1182,Orders!$A$1:$A$501,0),MATCH(J$1,Orders!$A$1:$G$1,0))</f>
        <v>Uttar Pradesh</v>
      </c>
      <c r="K1182" s="3" t="str">
        <f>INDEX(Orders!$A$1:$G$501,MATCH($A1182,Orders!$A$1:$A$501,0),MATCH(K$1,Orders!$A$1:$G$1,0))</f>
        <v>Lucknow</v>
      </c>
      <c r="L1182" s="1" t="str">
        <f t="shared" si="18"/>
        <v>Nov</v>
      </c>
      <c r="M1182" s="8">
        <f>IF(Sales[[#This Row],[Profit]]&gt;0,Sales[[#This Row],[Profit]],0)</f>
        <v>3</v>
      </c>
      <c r="N1182" s="8">
        <f>IF(Sales[[#This Row],[Profit]]&lt;0,Sales[[#This Row],[Profit]],0)</f>
        <v>0</v>
      </c>
    </row>
    <row r="1183" spans="1:14" x14ac:dyDescent="0.3">
      <c r="A1183" t="s">
        <v>97</v>
      </c>
      <c r="B1183" s="6">
        <v>69</v>
      </c>
      <c r="C1183" s="6">
        <v>-67</v>
      </c>
      <c r="D1183">
        <v>4</v>
      </c>
      <c r="E1183" t="s">
        <v>23</v>
      </c>
      <c r="F1183" t="s">
        <v>32</v>
      </c>
      <c r="G1183" t="s">
        <v>28</v>
      </c>
      <c r="H1183" s="3">
        <f>INDEX(Orders!$A$1:$G$501,MATCH($A1183,Orders!$A$1:$A$501,0),MATCH(H$1,Orders!$A$1:$G$1,0))</f>
        <v>43382</v>
      </c>
      <c r="I1183" s="3" t="str">
        <f>INDEX(Orders!$A$1:$G$501,MATCH($A1183,Orders!$A$1:$A$501,0),MATCH(I$1,Orders!$A$1:$G$1,0))</f>
        <v>Aditi</v>
      </c>
      <c r="J1183" s="3" t="str">
        <f>INDEX(Orders!$A$1:$G$501,MATCH($A1183,Orders!$A$1:$A$501,0),MATCH(J$1,Orders!$A$1:$G$1,0))</f>
        <v>Madhya Pradesh</v>
      </c>
      <c r="K1183" s="3" t="str">
        <f>INDEX(Orders!$A$1:$G$501,MATCH($A1183,Orders!$A$1:$A$501,0),MATCH(K$1,Orders!$A$1:$G$1,0))</f>
        <v>Indore</v>
      </c>
      <c r="L1183" s="1" t="str">
        <f t="shared" si="18"/>
        <v>Oct</v>
      </c>
      <c r="M1183" s="8">
        <f>IF(Sales[[#This Row],[Profit]]&gt;0,Sales[[#This Row],[Profit]],0)</f>
        <v>0</v>
      </c>
      <c r="N1183" s="8">
        <f>IF(Sales[[#This Row],[Profit]]&lt;0,Sales[[#This Row],[Profit]],0)</f>
        <v>-67</v>
      </c>
    </row>
    <row r="1184" spans="1:14" x14ac:dyDescent="0.3">
      <c r="A1184" t="s">
        <v>489</v>
      </c>
      <c r="B1184" s="6">
        <v>389</v>
      </c>
      <c r="C1184" s="6">
        <v>-83</v>
      </c>
      <c r="D1184">
        <v>3</v>
      </c>
      <c r="E1184" t="s">
        <v>12</v>
      </c>
      <c r="F1184" t="s">
        <v>13</v>
      </c>
      <c r="G1184" t="s">
        <v>28</v>
      </c>
      <c r="H1184" s="3">
        <f>INDEX(Orders!$A$1:$G$501,MATCH($A1184,Orders!$A$1:$A$501,0),MATCH(H$1,Orders!$A$1:$G$1,0))</f>
        <v>43216</v>
      </c>
      <c r="I1184" s="3" t="str">
        <f>INDEX(Orders!$A$1:$G$501,MATCH($A1184,Orders!$A$1:$A$501,0),MATCH(I$1,Orders!$A$1:$G$1,0))</f>
        <v>Sanjay</v>
      </c>
      <c r="J1184" s="3" t="str">
        <f>INDEX(Orders!$A$1:$G$501,MATCH($A1184,Orders!$A$1:$A$501,0),MATCH(J$1,Orders!$A$1:$G$1,0))</f>
        <v>Goa</v>
      </c>
      <c r="K1184" s="3" t="str">
        <f>INDEX(Orders!$A$1:$G$501,MATCH($A1184,Orders!$A$1:$A$501,0),MATCH(K$1,Orders!$A$1:$G$1,0))</f>
        <v>Goa</v>
      </c>
      <c r="L1184" s="1" t="str">
        <f t="shared" si="18"/>
        <v>Apr</v>
      </c>
      <c r="M1184" s="8">
        <f>IF(Sales[[#This Row],[Profit]]&gt;0,Sales[[#This Row],[Profit]],0)</f>
        <v>0</v>
      </c>
      <c r="N1184" s="8">
        <f>IF(Sales[[#This Row],[Profit]]&lt;0,Sales[[#This Row],[Profit]],0)</f>
        <v>-83</v>
      </c>
    </row>
    <row r="1185" spans="1:14" x14ac:dyDescent="0.3">
      <c r="A1185" t="s">
        <v>288</v>
      </c>
      <c r="B1185" s="6">
        <v>77</v>
      </c>
      <c r="C1185" s="6">
        <v>-43</v>
      </c>
      <c r="D1185">
        <v>8</v>
      </c>
      <c r="E1185" t="s">
        <v>23</v>
      </c>
      <c r="F1185" t="s">
        <v>57</v>
      </c>
      <c r="G1185" t="s">
        <v>10</v>
      </c>
      <c r="H1185" s="3">
        <f>INDEX(Orders!$A$1:$G$501,MATCH($A1185,Orders!$A$1:$A$501,0),MATCH(H$1,Orders!$A$1:$G$1,0))</f>
        <v>43329</v>
      </c>
      <c r="I1185" s="3" t="str">
        <f>INDEX(Orders!$A$1:$G$501,MATCH($A1185,Orders!$A$1:$A$501,0),MATCH(I$1,Orders!$A$1:$G$1,0))</f>
        <v>Shivam</v>
      </c>
      <c r="J1185" s="3" t="str">
        <f>INDEX(Orders!$A$1:$G$501,MATCH($A1185,Orders!$A$1:$A$501,0),MATCH(J$1,Orders!$A$1:$G$1,0))</f>
        <v>Uttar Pradesh</v>
      </c>
      <c r="K1185" s="3" t="str">
        <f>INDEX(Orders!$A$1:$G$501,MATCH($A1185,Orders!$A$1:$A$501,0),MATCH(K$1,Orders!$A$1:$G$1,0))</f>
        <v>Lucknow</v>
      </c>
      <c r="L1185" s="1" t="str">
        <f t="shared" si="18"/>
        <v>Aug</v>
      </c>
      <c r="M1185" s="8">
        <f>IF(Sales[[#This Row],[Profit]]&gt;0,Sales[[#This Row],[Profit]],0)</f>
        <v>0</v>
      </c>
      <c r="N1185" s="8">
        <f>IF(Sales[[#This Row],[Profit]]&lt;0,Sales[[#This Row],[Profit]],0)</f>
        <v>-43</v>
      </c>
    </row>
    <row r="1186" spans="1:14" x14ac:dyDescent="0.3">
      <c r="A1186" t="s">
        <v>27</v>
      </c>
      <c r="B1186" s="6">
        <v>51</v>
      </c>
      <c r="C1186" s="6">
        <v>21</v>
      </c>
      <c r="D1186">
        <v>3</v>
      </c>
      <c r="E1186" t="s">
        <v>23</v>
      </c>
      <c r="F1186" t="s">
        <v>81</v>
      </c>
      <c r="G1186" t="s">
        <v>10</v>
      </c>
      <c r="H1186" s="3">
        <f>INDEX(Orders!$A$1:$G$501,MATCH($A1186,Orders!$A$1:$A$501,0),MATCH(H$1,Orders!$A$1:$G$1,0))</f>
        <v>43410</v>
      </c>
      <c r="I1186" s="3" t="str">
        <f>INDEX(Orders!$A$1:$G$501,MATCH($A1186,Orders!$A$1:$A$501,0),MATCH(I$1,Orders!$A$1:$G$1,0))</f>
        <v>Sanjna</v>
      </c>
      <c r="J1186" s="3" t="str">
        <f>INDEX(Orders!$A$1:$G$501,MATCH($A1186,Orders!$A$1:$A$501,0),MATCH(J$1,Orders!$A$1:$G$1,0))</f>
        <v>Maharashtra</v>
      </c>
      <c r="K1186" s="3" t="str">
        <f>INDEX(Orders!$A$1:$G$501,MATCH($A1186,Orders!$A$1:$A$501,0),MATCH(K$1,Orders!$A$1:$G$1,0))</f>
        <v>Mumbai</v>
      </c>
      <c r="L1186" s="1" t="str">
        <f t="shared" si="18"/>
        <v>Nov</v>
      </c>
      <c r="M1186" s="8">
        <f>IF(Sales[[#This Row],[Profit]]&gt;0,Sales[[#This Row],[Profit]],0)</f>
        <v>21</v>
      </c>
      <c r="N1186" s="8">
        <f>IF(Sales[[#This Row],[Profit]]&lt;0,Sales[[#This Row],[Profit]],0)</f>
        <v>0</v>
      </c>
    </row>
    <row r="1187" spans="1:14" x14ac:dyDescent="0.3">
      <c r="A1187" t="s">
        <v>146</v>
      </c>
      <c r="B1187" s="6">
        <v>394</v>
      </c>
      <c r="C1187" s="6">
        <v>146</v>
      </c>
      <c r="D1187">
        <v>2</v>
      </c>
      <c r="E1187" t="s">
        <v>12</v>
      </c>
      <c r="F1187" t="s">
        <v>16</v>
      </c>
      <c r="G1187" t="s">
        <v>28</v>
      </c>
      <c r="H1187" s="3">
        <f>INDEX(Orders!$A$1:$G$501,MATCH($A1187,Orders!$A$1:$A$501,0),MATCH(H$1,Orders!$A$1:$G$1,0))</f>
        <v>43432</v>
      </c>
      <c r="I1187" s="3" t="str">
        <f>INDEX(Orders!$A$1:$G$501,MATCH($A1187,Orders!$A$1:$A$501,0),MATCH(I$1,Orders!$A$1:$G$1,0))</f>
        <v>Shatayu</v>
      </c>
      <c r="J1187" s="3" t="str">
        <f>INDEX(Orders!$A$1:$G$501,MATCH($A1187,Orders!$A$1:$A$501,0),MATCH(J$1,Orders!$A$1:$G$1,0))</f>
        <v>Madhya Pradesh</v>
      </c>
      <c r="K1187" s="3" t="str">
        <f>INDEX(Orders!$A$1:$G$501,MATCH($A1187,Orders!$A$1:$A$501,0),MATCH(K$1,Orders!$A$1:$G$1,0))</f>
        <v>Indore</v>
      </c>
      <c r="L1187" s="1" t="str">
        <f t="shared" si="18"/>
        <v>Nov</v>
      </c>
      <c r="M1187" s="8">
        <f>IF(Sales[[#This Row],[Profit]]&gt;0,Sales[[#This Row],[Profit]],0)</f>
        <v>146</v>
      </c>
      <c r="N1187" s="8">
        <f>IF(Sales[[#This Row],[Profit]]&lt;0,Sales[[#This Row],[Profit]],0)</f>
        <v>0</v>
      </c>
    </row>
    <row r="1188" spans="1:14" x14ac:dyDescent="0.3">
      <c r="A1188" t="s">
        <v>284</v>
      </c>
      <c r="B1188" s="6">
        <v>48</v>
      </c>
      <c r="C1188" s="6">
        <v>-22</v>
      </c>
      <c r="D1188">
        <v>2</v>
      </c>
      <c r="E1188" t="s">
        <v>23</v>
      </c>
      <c r="F1188" t="s">
        <v>26</v>
      </c>
      <c r="G1188" t="s">
        <v>14</v>
      </c>
      <c r="H1188" s="3">
        <f>INDEX(Orders!$A$1:$G$501,MATCH($A1188,Orders!$A$1:$A$501,0),MATCH(H$1,Orders!$A$1:$G$1,0))</f>
        <v>43343</v>
      </c>
      <c r="I1188" s="3" t="str">
        <f>INDEX(Orders!$A$1:$G$501,MATCH($A1188,Orders!$A$1:$A$501,0),MATCH(I$1,Orders!$A$1:$G$1,0))</f>
        <v>Ashmeet</v>
      </c>
      <c r="J1188" s="3" t="str">
        <f>INDEX(Orders!$A$1:$G$501,MATCH($A1188,Orders!$A$1:$A$501,0),MATCH(J$1,Orders!$A$1:$G$1,0))</f>
        <v>West Bengal</v>
      </c>
      <c r="K1188" s="3" t="str">
        <f>INDEX(Orders!$A$1:$G$501,MATCH($A1188,Orders!$A$1:$A$501,0),MATCH(K$1,Orders!$A$1:$G$1,0))</f>
        <v>Kolkata</v>
      </c>
      <c r="L1188" s="1" t="str">
        <f t="shared" si="18"/>
        <v>Aug</v>
      </c>
      <c r="M1188" s="8">
        <f>IF(Sales[[#This Row],[Profit]]&gt;0,Sales[[#This Row],[Profit]],0)</f>
        <v>0</v>
      </c>
      <c r="N1188" s="8">
        <f>IF(Sales[[#This Row],[Profit]]&lt;0,Sales[[#This Row],[Profit]],0)</f>
        <v>-22</v>
      </c>
    </row>
    <row r="1189" spans="1:14" x14ac:dyDescent="0.3">
      <c r="A1189" t="s">
        <v>209</v>
      </c>
      <c r="B1189" s="6">
        <v>34</v>
      </c>
      <c r="C1189" s="6">
        <v>-12</v>
      </c>
      <c r="D1189">
        <v>5</v>
      </c>
      <c r="E1189" t="s">
        <v>23</v>
      </c>
      <c r="F1189" t="s">
        <v>63</v>
      </c>
      <c r="G1189" t="s">
        <v>10</v>
      </c>
      <c r="H1189" s="3">
        <f>INDEX(Orders!$A$1:$G$501,MATCH($A1189,Orders!$A$1:$A$501,0),MATCH(H$1,Orders!$A$1:$G$1,0))</f>
        <v>43118</v>
      </c>
      <c r="I1189" s="3" t="str">
        <f>INDEX(Orders!$A$1:$G$501,MATCH($A1189,Orders!$A$1:$A$501,0),MATCH(I$1,Orders!$A$1:$G$1,0))</f>
        <v>Surbhi</v>
      </c>
      <c r="J1189" s="3" t="str">
        <f>INDEX(Orders!$A$1:$G$501,MATCH($A1189,Orders!$A$1:$A$501,0),MATCH(J$1,Orders!$A$1:$G$1,0))</f>
        <v>Gujarat</v>
      </c>
      <c r="K1189" s="3" t="str">
        <f>INDEX(Orders!$A$1:$G$501,MATCH($A1189,Orders!$A$1:$A$501,0),MATCH(K$1,Orders!$A$1:$G$1,0))</f>
        <v>Ahmedabad</v>
      </c>
      <c r="L1189" s="1" t="str">
        <f t="shared" si="18"/>
        <v>Jan</v>
      </c>
      <c r="M1189" s="8">
        <f>IF(Sales[[#This Row],[Profit]]&gt;0,Sales[[#This Row],[Profit]],0)</f>
        <v>0</v>
      </c>
      <c r="N1189" s="8">
        <f>IF(Sales[[#This Row],[Profit]]&lt;0,Sales[[#This Row],[Profit]],0)</f>
        <v>-12</v>
      </c>
    </row>
    <row r="1190" spans="1:14" x14ac:dyDescent="0.3">
      <c r="A1190" t="s">
        <v>35</v>
      </c>
      <c r="B1190" s="6">
        <v>484</v>
      </c>
      <c r="C1190" s="6">
        <v>28</v>
      </c>
      <c r="D1190">
        <v>3</v>
      </c>
      <c r="E1190" t="s">
        <v>8</v>
      </c>
      <c r="F1190" t="s">
        <v>18</v>
      </c>
      <c r="G1190" t="s">
        <v>82</v>
      </c>
      <c r="H1190" s="3">
        <f>INDEX(Orders!$A$1:$G$501,MATCH($A1190,Orders!$A$1:$A$501,0),MATCH(H$1,Orders!$A$1:$G$1,0))</f>
        <v>43461</v>
      </c>
      <c r="I1190" s="3" t="str">
        <f>INDEX(Orders!$A$1:$G$501,MATCH($A1190,Orders!$A$1:$A$501,0),MATCH(I$1,Orders!$A$1:$G$1,0))</f>
        <v>Gopal</v>
      </c>
      <c r="J1190" s="3" t="str">
        <f>INDEX(Orders!$A$1:$G$501,MATCH($A1190,Orders!$A$1:$A$501,0),MATCH(J$1,Orders!$A$1:$G$1,0))</f>
        <v>Maharashtra</v>
      </c>
      <c r="K1190" s="3" t="str">
        <f>INDEX(Orders!$A$1:$G$501,MATCH($A1190,Orders!$A$1:$A$501,0),MATCH(K$1,Orders!$A$1:$G$1,0))</f>
        <v>Mumbai</v>
      </c>
      <c r="L1190" s="1" t="str">
        <f t="shared" si="18"/>
        <v>Dec</v>
      </c>
      <c r="M1190" s="8">
        <f>IF(Sales[[#This Row],[Profit]]&gt;0,Sales[[#This Row],[Profit]],0)</f>
        <v>28</v>
      </c>
      <c r="N1190" s="8">
        <f>IF(Sales[[#This Row],[Profit]]&lt;0,Sales[[#This Row],[Profit]],0)</f>
        <v>0</v>
      </c>
    </row>
    <row r="1191" spans="1:14" x14ac:dyDescent="0.3">
      <c r="A1191" t="s">
        <v>272</v>
      </c>
      <c r="B1191" s="6">
        <v>47</v>
      </c>
      <c r="C1191" s="6">
        <v>-27</v>
      </c>
      <c r="D1191">
        <v>4</v>
      </c>
      <c r="E1191" t="s">
        <v>23</v>
      </c>
      <c r="F1191" t="s">
        <v>26</v>
      </c>
      <c r="G1191" t="s">
        <v>14</v>
      </c>
      <c r="H1191" s="3">
        <f>INDEX(Orders!$A$1:$G$501,MATCH($A1191,Orders!$A$1:$A$501,0),MATCH(H$1,Orders!$A$1:$G$1,0))</f>
        <v>43110</v>
      </c>
      <c r="I1191" s="3" t="str">
        <f>INDEX(Orders!$A$1:$G$501,MATCH($A1191,Orders!$A$1:$A$501,0),MATCH(I$1,Orders!$A$1:$G$1,0))</f>
        <v>Divyansh</v>
      </c>
      <c r="J1191" s="3" t="str">
        <f>INDEX(Orders!$A$1:$G$501,MATCH($A1191,Orders!$A$1:$A$501,0),MATCH(J$1,Orders!$A$1:$G$1,0))</f>
        <v>Gujarat</v>
      </c>
      <c r="K1191" s="3" t="str">
        <f>INDEX(Orders!$A$1:$G$501,MATCH($A1191,Orders!$A$1:$A$501,0),MATCH(K$1,Orders!$A$1:$G$1,0))</f>
        <v>Ahmedabad</v>
      </c>
      <c r="L1191" s="1" t="str">
        <f t="shared" si="18"/>
        <v>Jan</v>
      </c>
      <c r="M1191" s="8">
        <f>IF(Sales[[#This Row],[Profit]]&gt;0,Sales[[#This Row],[Profit]],0)</f>
        <v>0</v>
      </c>
      <c r="N1191" s="8">
        <f>IF(Sales[[#This Row],[Profit]]&lt;0,Sales[[#This Row],[Profit]],0)</f>
        <v>-27</v>
      </c>
    </row>
    <row r="1192" spans="1:14" x14ac:dyDescent="0.3">
      <c r="A1192" t="s">
        <v>15</v>
      </c>
      <c r="B1192" s="6">
        <v>45</v>
      </c>
      <c r="C1192" s="6">
        <v>8</v>
      </c>
      <c r="D1192">
        <v>4</v>
      </c>
      <c r="E1192" t="s">
        <v>23</v>
      </c>
      <c r="F1192" t="s">
        <v>43</v>
      </c>
      <c r="G1192" t="s">
        <v>14</v>
      </c>
      <c r="H1192" s="3">
        <f>INDEX(Orders!$A$1:$G$501,MATCH($A1192,Orders!$A$1:$A$501,0),MATCH(H$1,Orders!$A$1:$G$1,0))</f>
        <v>43116</v>
      </c>
      <c r="I1192" s="3" t="str">
        <f>INDEX(Orders!$A$1:$G$501,MATCH($A1192,Orders!$A$1:$A$501,0),MATCH(I$1,Orders!$A$1:$G$1,0))</f>
        <v>Shiva</v>
      </c>
      <c r="J1192" s="3" t="str">
        <f>INDEX(Orders!$A$1:$G$501,MATCH($A1192,Orders!$A$1:$A$501,0),MATCH(J$1,Orders!$A$1:$G$1,0))</f>
        <v>Maharashtra</v>
      </c>
      <c r="K1192" s="3" t="str">
        <f>INDEX(Orders!$A$1:$G$501,MATCH($A1192,Orders!$A$1:$A$501,0),MATCH(K$1,Orders!$A$1:$G$1,0))</f>
        <v>Pune</v>
      </c>
      <c r="L1192" s="1" t="str">
        <f t="shared" si="18"/>
        <v>Jan</v>
      </c>
      <c r="M1192" s="8">
        <f>IF(Sales[[#This Row],[Profit]]&gt;0,Sales[[#This Row],[Profit]],0)</f>
        <v>8</v>
      </c>
      <c r="N1192" s="8">
        <f>IF(Sales[[#This Row],[Profit]]&lt;0,Sales[[#This Row],[Profit]],0)</f>
        <v>0</v>
      </c>
    </row>
    <row r="1193" spans="1:14" x14ac:dyDescent="0.3">
      <c r="A1193" t="s">
        <v>490</v>
      </c>
      <c r="B1193" s="6">
        <v>128</v>
      </c>
      <c r="C1193" s="6">
        <v>55</v>
      </c>
      <c r="D1193">
        <v>1</v>
      </c>
      <c r="E1193" t="s">
        <v>23</v>
      </c>
      <c r="F1193" t="s">
        <v>26</v>
      </c>
      <c r="G1193" t="s">
        <v>10</v>
      </c>
      <c r="H1193" s="3">
        <f>INDEX(Orders!$A$1:$G$501,MATCH($A1193,Orders!$A$1:$A$501,0),MATCH(H$1,Orders!$A$1:$G$1,0))</f>
        <v>43145</v>
      </c>
      <c r="I1193" s="3" t="str">
        <f>INDEX(Orders!$A$1:$G$501,MATCH($A1193,Orders!$A$1:$A$501,0),MATCH(I$1,Orders!$A$1:$G$1,0))</f>
        <v>Kasheen</v>
      </c>
      <c r="J1193" s="3" t="str">
        <f>INDEX(Orders!$A$1:$G$501,MATCH($A1193,Orders!$A$1:$A$501,0),MATCH(J$1,Orders!$A$1:$G$1,0))</f>
        <v>West Bengal</v>
      </c>
      <c r="K1193" s="3" t="str">
        <f>INDEX(Orders!$A$1:$G$501,MATCH($A1193,Orders!$A$1:$A$501,0),MATCH(K$1,Orders!$A$1:$G$1,0))</f>
        <v>Kolkata</v>
      </c>
      <c r="L1193" s="1" t="str">
        <f t="shared" si="18"/>
        <v>Feb</v>
      </c>
      <c r="M1193" s="8">
        <f>IF(Sales[[#This Row],[Profit]]&gt;0,Sales[[#This Row],[Profit]],0)</f>
        <v>55</v>
      </c>
      <c r="N1193" s="8">
        <f>IF(Sales[[#This Row],[Profit]]&lt;0,Sales[[#This Row],[Profit]],0)</f>
        <v>0</v>
      </c>
    </row>
    <row r="1194" spans="1:14" x14ac:dyDescent="0.3">
      <c r="A1194" t="s">
        <v>88</v>
      </c>
      <c r="B1194" s="6">
        <v>669</v>
      </c>
      <c r="C1194" s="6">
        <v>74</v>
      </c>
      <c r="D1194">
        <v>5</v>
      </c>
      <c r="E1194" t="s">
        <v>12</v>
      </c>
      <c r="F1194" t="s">
        <v>16</v>
      </c>
      <c r="G1194" t="s">
        <v>10</v>
      </c>
      <c r="H1194" s="3">
        <f>INDEX(Orders!$A$1:$G$501,MATCH($A1194,Orders!$A$1:$A$501,0),MATCH(H$1,Orders!$A$1:$G$1,0))</f>
        <v>43284</v>
      </c>
      <c r="I1194" s="3" t="str">
        <f>INDEX(Orders!$A$1:$G$501,MATCH($A1194,Orders!$A$1:$A$501,0),MATCH(I$1,Orders!$A$1:$G$1,0))</f>
        <v>Parishi</v>
      </c>
      <c r="J1194" s="3" t="str">
        <f>INDEX(Orders!$A$1:$G$501,MATCH($A1194,Orders!$A$1:$A$501,0),MATCH(J$1,Orders!$A$1:$G$1,0))</f>
        <v>West Bengal</v>
      </c>
      <c r="K1194" s="3" t="str">
        <f>INDEX(Orders!$A$1:$G$501,MATCH($A1194,Orders!$A$1:$A$501,0),MATCH(K$1,Orders!$A$1:$G$1,0))</f>
        <v>Kolkata</v>
      </c>
      <c r="L1194" s="1" t="str">
        <f t="shared" si="18"/>
        <v>Jul</v>
      </c>
      <c r="M1194" s="8">
        <f>IF(Sales[[#This Row],[Profit]]&gt;0,Sales[[#This Row],[Profit]],0)</f>
        <v>74</v>
      </c>
      <c r="N1194" s="8">
        <f>IF(Sales[[#This Row],[Profit]]&lt;0,Sales[[#This Row],[Profit]],0)</f>
        <v>0</v>
      </c>
    </row>
    <row r="1195" spans="1:14" x14ac:dyDescent="0.3">
      <c r="A1195" t="s">
        <v>491</v>
      </c>
      <c r="B1195" s="6">
        <v>34</v>
      </c>
      <c r="C1195" s="6">
        <v>13</v>
      </c>
      <c r="D1195">
        <v>2</v>
      </c>
      <c r="E1195" t="s">
        <v>23</v>
      </c>
      <c r="F1195" t="s">
        <v>26</v>
      </c>
      <c r="G1195" t="s">
        <v>10</v>
      </c>
      <c r="H1195" s="3">
        <f>INDEX(Orders!$A$1:$G$501,MATCH($A1195,Orders!$A$1:$A$501,0),MATCH(H$1,Orders!$A$1:$G$1,0))</f>
        <v>43391</v>
      </c>
      <c r="I1195" s="3" t="str">
        <f>INDEX(Orders!$A$1:$G$501,MATCH($A1195,Orders!$A$1:$A$501,0),MATCH(I$1,Orders!$A$1:$G$1,0))</f>
        <v>Tejas</v>
      </c>
      <c r="J1195" s="3" t="str">
        <f>INDEX(Orders!$A$1:$G$501,MATCH($A1195,Orders!$A$1:$A$501,0),MATCH(J$1,Orders!$A$1:$G$1,0))</f>
        <v>Karnataka</v>
      </c>
      <c r="K1195" s="3" t="str">
        <f>INDEX(Orders!$A$1:$G$501,MATCH($A1195,Orders!$A$1:$A$501,0),MATCH(K$1,Orders!$A$1:$G$1,0))</f>
        <v>Bangalore</v>
      </c>
      <c r="L1195" s="1" t="str">
        <f t="shared" si="18"/>
        <v>Oct</v>
      </c>
      <c r="M1195" s="8">
        <f>IF(Sales[[#This Row],[Profit]]&gt;0,Sales[[#This Row],[Profit]],0)</f>
        <v>13</v>
      </c>
      <c r="N1195" s="8">
        <f>IF(Sales[[#This Row],[Profit]]&lt;0,Sales[[#This Row],[Profit]],0)</f>
        <v>0</v>
      </c>
    </row>
    <row r="1196" spans="1:14" x14ac:dyDescent="0.3">
      <c r="A1196" t="s">
        <v>255</v>
      </c>
      <c r="B1196" s="6">
        <v>44</v>
      </c>
      <c r="C1196" s="6">
        <v>14</v>
      </c>
      <c r="D1196">
        <v>3</v>
      </c>
      <c r="E1196" t="s">
        <v>23</v>
      </c>
      <c r="F1196" t="s">
        <v>30</v>
      </c>
      <c r="G1196" t="s">
        <v>19</v>
      </c>
      <c r="H1196" s="3">
        <f>INDEX(Orders!$A$1:$G$501,MATCH($A1196,Orders!$A$1:$A$501,0),MATCH(H$1,Orders!$A$1:$G$1,0))</f>
        <v>43102</v>
      </c>
      <c r="I1196" s="3" t="str">
        <f>INDEX(Orders!$A$1:$G$501,MATCH($A1196,Orders!$A$1:$A$501,0),MATCH(I$1,Orders!$A$1:$G$1,0))</f>
        <v>Anjali</v>
      </c>
      <c r="J1196" s="3" t="str">
        <f>INDEX(Orders!$A$1:$G$501,MATCH($A1196,Orders!$A$1:$A$501,0),MATCH(J$1,Orders!$A$1:$G$1,0))</f>
        <v>Delhi</v>
      </c>
      <c r="K1196" s="3" t="str">
        <f>INDEX(Orders!$A$1:$G$501,MATCH($A1196,Orders!$A$1:$A$501,0),MATCH(K$1,Orders!$A$1:$G$1,0))</f>
        <v>Delhi</v>
      </c>
      <c r="L1196" s="1" t="str">
        <f t="shared" si="18"/>
        <v>Jan</v>
      </c>
      <c r="M1196" s="8">
        <f>IF(Sales[[#This Row],[Profit]]&gt;0,Sales[[#This Row],[Profit]],0)</f>
        <v>14</v>
      </c>
      <c r="N1196" s="8">
        <f>IF(Sales[[#This Row],[Profit]]&lt;0,Sales[[#This Row],[Profit]],0)</f>
        <v>0</v>
      </c>
    </row>
    <row r="1197" spans="1:14" x14ac:dyDescent="0.3">
      <c r="A1197" t="s">
        <v>44</v>
      </c>
      <c r="B1197" s="6">
        <v>33</v>
      </c>
      <c r="C1197" s="6">
        <v>1</v>
      </c>
      <c r="D1197">
        <v>2</v>
      </c>
      <c r="E1197" t="s">
        <v>23</v>
      </c>
      <c r="F1197" t="s">
        <v>142</v>
      </c>
      <c r="G1197" t="s">
        <v>10</v>
      </c>
      <c r="H1197" s="3">
        <f>INDEX(Orders!$A$1:$G$501,MATCH($A1197,Orders!$A$1:$A$501,0),MATCH(H$1,Orders!$A$1:$G$1,0))</f>
        <v>43448</v>
      </c>
      <c r="I1197" s="3" t="str">
        <f>INDEX(Orders!$A$1:$G$501,MATCH($A1197,Orders!$A$1:$A$501,0),MATCH(I$1,Orders!$A$1:$G$1,0))</f>
        <v>Jay</v>
      </c>
      <c r="J1197" s="3" t="str">
        <f>INDEX(Orders!$A$1:$G$501,MATCH($A1197,Orders!$A$1:$A$501,0),MATCH(J$1,Orders!$A$1:$G$1,0))</f>
        <v>Delhi</v>
      </c>
      <c r="K1197" s="3" t="str">
        <f>INDEX(Orders!$A$1:$G$501,MATCH($A1197,Orders!$A$1:$A$501,0),MATCH(K$1,Orders!$A$1:$G$1,0))</f>
        <v>Delhi</v>
      </c>
      <c r="L1197" s="1" t="str">
        <f t="shared" si="18"/>
        <v>Dec</v>
      </c>
      <c r="M1197" s="8">
        <f>IF(Sales[[#This Row],[Profit]]&gt;0,Sales[[#This Row],[Profit]],0)</f>
        <v>1</v>
      </c>
      <c r="N1197" s="8">
        <f>IF(Sales[[#This Row],[Profit]]&lt;0,Sales[[#This Row],[Profit]],0)</f>
        <v>0</v>
      </c>
    </row>
    <row r="1198" spans="1:14" x14ac:dyDescent="0.3">
      <c r="A1198" t="s">
        <v>394</v>
      </c>
      <c r="B1198" s="6">
        <v>33</v>
      </c>
      <c r="C1198" s="6">
        <v>10</v>
      </c>
      <c r="D1198">
        <v>3</v>
      </c>
      <c r="E1198" t="s">
        <v>23</v>
      </c>
      <c r="F1198" t="s">
        <v>30</v>
      </c>
      <c r="G1198" t="s">
        <v>10</v>
      </c>
      <c r="H1198" s="3">
        <f>INDEX(Orders!$A$1:$G$501,MATCH($A1198,Orders!$A$1:$A$501,0),MATCH(H$1,Orders!$A$1:$G$1,0))</f>
        <v>43117</v>
      </c>
      <c r="I1198" s="3" t="str">
        <f>INDEX(Orders!$A$1:$G$501,MATCH($A1198,Orders!$A$1:$A$501,0),MATCH(I$1,Orders!$A$1:$G$1,0))</f>
        <v>Shreya</v>
      </c>
      <c r="J1198" s="3" t="str">
        <f>INDEX(Orders!$A$1:$G$501,MATCH($A1198,Orders!$A$1:$A$501,0),MATCH(J$1,Orders!$A$1:$G$1,0))</f>
        <v>Maharashtra</v>
      </c>
      <c r="K1198" s="3" t="str">
        <f>INDEX(Orders!$A$1:$G$501,MATCH($A1198,Orders!$A$1:$A$501,0),MATCH(K$1,Orders!$A$1:$G$1,0))</f>
        <v>Mumbai</v>
      </c>
      <c r="L1198" s="1" t="str">
        <f t="shared" si="18"/>
        <v>Jan</v>
      </c>
      <c r="M1198" s="8">
        <f>IF(Sales[[#This Row],[Profit]]&gt;0,Sales[[#This Row],[Profit]],0)</f>
        <v>10</v>
      </c>
      <c r="N1198" s="8">
        <f>IF(Sales[[#This Row],[Profit]]&lt;0,Sales[[#This Row],[Profit]],0)</f>
        <v>0</v>
      </c>
    </row>
    <row r="1199" spans="1:14" x14ac:dyDescent="0.3">
      <c r="A1199" t="s">
        <v>130</v>
      </c>
      <c r="B1199" s="6">
        <v>487</v>
      </c>
      <c r="C1199" s="6">
        <v>-23</v>
      </c>
      <c r="D1199">
        <v>3</v>
      </c>
      <c r="E1199" t="s">
        <v>8</v>
      </c>
      <c r="F1199" t="s">
        <v>18</v>
      </c>
      <c r="G1199" t="s">
        <v>82</v>
      </c>
      <c r="H1199" s="3">
        <f>INDEX(Orders!$A$1:$G$501,MATCH($A1199,Orders!$A$1:$A$501,0),MATCH(H$1,Orders!$A$1:$G$1,0))</f>
        <v>43131</v>
      </c>
      <c r="I1199" s="3" t="str">
        <f>INDEX(Orders!$A$1:$G$501,MATCH($A1199,Orders!$A$1:$A$501,0),MATCH(I$1,Orders!$A$1:$G$1,0))</f>
        <v>Shweta</v>
      </c>
      <c r="J1199" s="3" t="str">
        <f>INDEX(Orders!$A$1:$G$501,MATCH($A1199,Orders!$A$1:$A$501,0),MATCH(J$1,Orders!$A$1:$G$1,0))</f>
        <v>Rajasthan</v>
      </c>
      <c r="K1199" s="3" t="str">
        <f>INDEX(Orders!$A$1:$G$501,MATCH($A1199,Orders!$A$1:$A$501,0),MATCH(K$1,Orders!$A$1:$G$1,0))</f>
        <v>Udaipur</v>
      </c>
      <c r="L1199" s="1" t="str">
        <f t="shared" si="18"/>
        <v>Jan</v>
      </c>
      <c r="M1199" s="8">
        <f>IF(Sales[[#This Row],[Profit]]&gt;0,Sales[[#This Row],[Profit]],0)</f>
        <v>0</v>
      </c>
      <c r="N1199" s="8">
        <f>IF(Sales[[#This Row],[Profit]]&lt;0,Sales[[#This Row],[Profit]],0)</f>
        <v>-23</v>
      </c>
    </row>
    <row r="1200" spans="1:14" x14ac:dyDescent="0.3">
      <c r="A1200" t="s">
        <v>128</v>
      </c>
      <c r="B1200" s="6">
        <v>497</v>
      </c>
      <c r="C1200" s="6">
        <v>179</v>
      </c>
      <c r="D1200">
        <v>3</v>
      </c>
      <c r="E1200" t="s">
        <v>12</v>
      </c>
      <c r="F1200" t="s">
        <v>13</v>
      </c>
      <c r="G1200" t="s">
        <v>82</v>
      </c>
      <c r="H1200" s="3">
        <f>INDEX(Orders!$A$1:$G$501,MATCH($A1200,Orders!$A$1:$A$501,0),MATCH(H$1,Orders!$A$1:$G$1,0))</f>
        <v>43188</v>
      </c>
      <c r="I1200" s="3" t="str">
        <f>INDEX(Orders!$A$1:$G$501,MATCH($A1200,Orders!$A$1:$A$501,0),MATCH(I$1,Orders!$A$1:$G$1,0))</f>
        <v>Pinky</v>
      </c>
      <c r="J1200" s="3" t="str">
        <f>INDEX(Orders!$A$1:$G$501,MATCH($A1200,Orders!$A$1:$A$501,0),MATCH(J$1,Orders!$A$1:$G$1,0))</f>
        <v>Jammu and Kashmir</v>
      </c>
      <c r="K1200" s="3" t="str">
        <f>INDEX(Orders!$A$1:$G$501,MATCH($A1200,Orders!$A$1:$A$501,0),MATCH(K$1,Orders!$A$1:$G$1,0))</f>
        <v>Kashmir</v>
      </c>
      <c r="L1200" s="1" t="str">
        <f t="shared" si="18"/>
        <v>Mar</v>
      </c>
      <c r="M1200" s="8">
        <f>IF(Sales[[#This Row],[Profit]]&gt;0,Sales[[#This Row],[Profit]],0)</f>
        <v>179</v>
      </c>
      <c r="N1200" s="8">
        <f>IF(Sales[[#This Row],[Profit]]&lt;0,Sales[[#This Row],[Profit]],0)</f>
        <v>0</v>
      </c>
    </row>
    <row r="1201" spans="1:14" x14ac:dyDescent="0.3">
      <c r="A1201" t="s">
        <v>106</v>
      </c>
      <c r="B1201" s="6">
        <v>508</v>
      </c>
      <c r="C1201" s="6">
        <v>203</v>
      </c>
      <c r="D1201">
        <v>2</v>
      </c>
      <c r="E1201" t="s">
        <v>8</v>
      </c>
      <c r="F1201" t="s">
        <v>73</v>
      </c>
      <c r="G1201" t="s">
        <v>82</v>
      </c>
      <c r="H1201" s="3">
        <f>INDEX(Orders!$A$1:$G$501,MATCH($A1201,Orders!$A$1:$A$501,0),MATCH(H$1,Orders!$A$1:$G$1,0))</f>
        <v>43173</v>
      </c>
      <c r="I1201" s="3" t="str">
        <f>INDEX(Orders!$A$1:$G$501,MATCH($A1201,Orders!$A$1:$A$501,0),MATCH(I$1,Orders!$A$1:$G$1,0))</f>
        <v>Anurag</v>
      </c>
      <c r="J1201" s="3" t="str">
        <f>INDEX(Orders!$A$1:$G$501,MATCH($A1201,Orders!$A$1:$A$501,0),MATCH(J$1,Orders!$A$1:$G$1,0))</f>
        <v>Madhya Pradesh</v>
      </c>
      <c r="K1201" s="3" t="str">
        <f>INDEX(Orders!$A$1:$G$501,MATCH($A1201,Orders!$A$1:$A$501,0),MATCH(K$1,Orders!$A$1:$G$1,0))</f>
        <v>Indore</v>
      </c>
      <c r="L1201" s="1" t="str">
        <f t="shared" si="18"/>
        <v>Mar</v>
      </c>
      <c r="M1201" s="8">
        <f>IF(Sales[[#This Row],[Profit]]&gt;0,Sales[[#This Row],[Profit]],0)</f>
        <v>203</v>
      </c>
      <c r="N1201" s="8">
        <f>IF(Sales[[#This Row],[Profit]]&lt;0,Sales[[#This Row],[Profit]],0)</f>
        <v>0</v>
      </c>
    </row>
    <row r="1202" spans="1:14" x14ac:dyDescent="0.3">
      <c r="A1202" t="s">
        <v>328</v>
      </c>
      <c r="B1202" s="6">
        <v>524</v>
      </c>
      <c r="C1202" s="6">
        <v>-25</v>
      </c>
      <c r="D1202">
        <v>2</v>
      </c>
      <c r="E1202" t="s">
        <v>8</v>
      </c>
      <c r="F1202" t="s">
        <v>9</v>
      </c>
      <c r="G1202" t="s">
        <v>82</v>
      </c>
      <c r="H1202" s="3">
        <f>INDEX(Orders!$A$1:$G$501,MATCH($A1202,Orders!$A$1:$A$501,0),MATCH(H$1,Orders!$A$1:$G$1,0))</f>
        <v>43114</v>
      </c>
      <c r="I1202" s="3" t="str">
        <f>INDEX(Orders!$A$1:$G$501,MATCH($A1202,Orders!$A$1:$A$501,0),MATCH(I$1,Orders!$A$1:$G$1,0))</f>
        <v>Trupti</v>
      </c>
      <c r="J1202" s="3" t="str">
        <f>INDEX(Orders!$A$1:$G$501,MATCH($A1202,Orders!$A$1:$A$501,0),MATCH(J$1,Orders!$A$1:$G$1,0))</f>
        <v>Gujarat</v>
      </c>
      <c r="K1202" s="3" t="str">
        <f>INDEX(Orders!$A$1:$G$501,MATCH($A1202,Orders!$A$1:$A$501,0),MATCH(K$1,Orders!$A$1:$G$1,0))</f>
        <v>Ahmedabad</v>
      </c>
      <c r="L1202" s="1" t="str">
        <f t="shared" si="18"/>
        <v>Jan</v>
      </c>
      <c r="M1202" s="8">
        <f>IF(Sales[[#This Row],[Profit]]&gt;0,Sales[[#This Row],[Profit]],0)</f>
        <v>0</v>
      </c>
      <c r="N1202" s="8">
        <f>IF(Sales[[#This Row],[Profit]]&lt;0,Sales[[#This Row],[Profit]],0)</f>
        <v>-25</v>
      </c>
    </row>
    <row r="1203" spans="1:14" x14ac:dyDescent="0.3">
      <c r="A1203" t="s">
        <v>492</v>
      </c>
      <c r="B1203" s="6">
        <v>425</v>
      </c>
      <c r="C1203" s="6">
        <v>183</v>
      </c>
      <c r="D1203">
        <v>5</v>
      </c>
      <c r="E1203" t="s">
        <v>8</v>
      </c>
      <c r="F1203" t="s">
        <v>73</v>
      </c>
      <c r="G1203" t="s">
        <v>28</v>
      </c>
      <c r="H1203" s="3">
        <f>INDEX(Orders!$A$1:$G$501,MATCH($A1203,Orders!$A$1:$A$501,0),MATCH(H$1,Orders!$A$1:$G$1,0))</f>
        <v>43154</v>
      </c>
      <c r="I1203" s="3" t="str">
        <f>INDEX(Orders!$A$1:$G$501,MATCH($A1203,Orders!$A$1:$A$501,0),MATCH(I$1,Orders!$A$1:$G$1,0))</f>
        <v>Vini</v>
      </c>
      <c r="J1203" s="3" t="str">
        <f>INDEX(Orders!$A$1:$G$501,MATCH($A1203,Orders!$A$1:$A$501,0),MATCH(J$1,Orders!$A$1:$G$1,0))</f>
        <v>Karnataka</v>
      </c>
      <c r="K1203" s="3" t="str">
        <f>INDEX(Orders!$A$1:$G$501,MATCH($A1203,Orders!$A$1:$A$501,0),MATCH(K$1,Orders!$A$1:$G$1,0))</f>
        <v>Bangalore</v>
      </c>
      <c r="L1203" s="1" t="str">
        <f t="shared" si="18"/>
        <v>Feb</v>
      </c>
      <c r="M1203" s="8">
        <f>IF(Sales[[#This Row],[Profit]]&gt;0,Sales[[#This Row],[Profit]],0)</f>
        <v>183</v>
      </c>
      <c r="N1203" s="8">
        <f>IF(Sales[[#This Row],[Profit]]&lt;0,Sales[[#This Row],[Profit]],0)</f>
        <v>0</v>
      </c>
    </row>
    <row r="1204" spans="1:14" x14ac:dyDescent="0.3">
      <c r="A1204" t="s">
        <v>71</v>
      </c>
      <c r="B1204" s="6">
        <v>168</v>
      </c>
      <c r="C1204" s="6">
        <v>56</v>
      </c>
      <c r="D1204">
        <v>3</v>
      </c>
      <c r="E1204" t="s">
        <v>23</v>
      </c>
      <c r="F1204" t="s">
        <v>26</v>
      </c>
      <c r="G1204" t="s">
        <v>10</v>
      </c>
      <c r="H1204" s="3">
        <f>INDEX(Orders!$A$1:$G$501,MATCH($A1204,Orders!$A$1:$A$501,0),MATCH(H$1,Orders!$A$1:$G$1,0))</f>
        <v>43447</v>
      </c>
      <c r="I1204" s="3" t="str">
        <f>INDEX(Orders!$A$1:$G$501,MATCH($A1204,Orders!$A$1:$A$501,0),MATCH(I$1,Orders!$A$1:$G$1,0))</f>
        <v>Sujay</v>
      </c>
      <c r="J1204" s="3" t="str">
        <f>INDEX(Orders!$A$1:$G$501,MATCH($A1204,Orders!$A$1:$A$501,0),MATCH(J$1,Orders!$A$1:$G$1,0))</f>
        <v>Maharashtra</v>
      </c>
      <c r="K1204" s="3" t="str">
        <f>INDEX(Orders!$A$1:$G$501,MATCH($A1204,Orders!$A$1:$A$501,0),MATCH(K$1,Orders!$A$1:$G$1,0))</f>
        <v>Pune</v>
      </c>
      <c r="L1204" s="1" t="str">
        <f t="shared" si="18"/>
        <v>Dec</v>
      </c>
      <c r="M1204" s="8">
        <f>IF(Sales[[#This Row],[Profit]]&gt;0,Sales[[#This Row],[Profit]],0)</f>
        <v>56</v>
      </c>
      <c r="N1204" s="8">
        <f>IF(Sales[[#This Row],[Profit]]&lt;0,Sales[[#This Row],[Profit]],0)</f>
        <v>0</v>
      </c>
    </row>
    <row r="1205" spans="1:14" x14ac:dyDescent="0.3">
      <c r="A1205" t="s">
        <v>493</v>
      </c>
      <c r="B1205" s="6">
        <v>141</v>
      </c>
      <c r="C1205" s="6">
        <v>28</v>
      </c>
      <c r="D1205">
        <v>7</v>
      </c>
      <c r="E1205" t="s">
        <v>12</v>
      </c>
      <c r="F1205" t="s">
        <v>131</v>
      </c>
      <c r="G1205" t="s">
        <v>28</v>
      </c>
      <c r="H1205" s="3">
        <f>INDEX(Orders!$A$1:$G$501,MATCH($A1205,Orders!$A$1:$A$501,0),MATCH(H$1,Orders!$A$1:$G$1,0))</f>
        <v>43268</v>
      </c>
      <c r="I1205" s="3" t="str">
        <f>INDEX(Orders!$A$1:$G$501,MATCH($A1205,Orders!$A$1:$A$501,0),MATCH(I$1,Orders!$A$1:$G$1,0))</f>
        <v>Rashmi</v>
      </c>
      <c r="J1205" s="3" t="str">
        <f>INDEX(Orders!$A$1:$G$501,MATCH($A1205,Orders!$A$1:$A$501,0),MATCH(J$1,Orders!$A$1:$G$1,0))</f>
        <v>Madhya Pradesh</v>
      </c>
      <c r="K1205" s="3" t="str">
        <f>INDEX(Orders!$A$1:$G$501,MATCH($A1205,Orders!$A$1:$A$501,0),MATCH(K$1,Orders!$A$1:$G$1,0))</f>
        <v>Indore</v>
      </c>
      <c r="L1205" s="1" t="str">
        <f t="shared" si="18"/>
        <v>Jun</v>
      </c>
      <c r="M1205" s="8">
        <f>IF(Sales[[#This Row],[Profit]]&gt;0,Sales[[#This Row],[Profit]],0)</f>
        <v>28</v>
      </c>
      <c r="N1205" s="8">
        <f>IF(Sales[[#This Row],[Profit]]&lt;0,Sales[[#This Row],[Profit]],0)</f>
        <v>0</v>
      </c>
    </row>
    <row r="1206" spans="1:14" x14ac:dyDescent="0.3">
      <c r="A1206" t="s">
        <v>157</v>
      </c>
      <c r="B1206" s="6">
        <v>429</v>
      </c>
      <c r="C1206" s="6">
        <v>17</v>
      </c>
      <c r="D1206">
        <v>3</v>
      </c>
      <c r="E1206" t="s">
        <v>12</v>
      </c>
      <c r="F1206" t="s">
        <v>13</v>
      </c>
      <c r="G1206" t="s">
        <v>28</v>
      </c>
      <c r="H1206" s="3">
        <f>INDEX(Orders!$A$1:$G$501,MATCH($A1206,Orders!$A$1:$A$501,0),MATCH(H$1,Orders!$A$1:$G$1,0))</f>
        <v>43118</v>
      </c>
      <c r="I1206" s="3" t="str">
        <f>INDEX(Orders!$A$1:$G$501,MATCH($A1206,Orders!$A$1:$A$501,0),MATCH(I$1,Orders!$A$1:$G$1,0))</f>
        <v>Muskan</v>
      </c>
      <c r="J1206" s="3" t="str">
        <f>INDEX(Orders!$A$1:$G$501,MATCH($A1206,Orders!$A$1:$A$501,0),MATCH(J$1,Orders!$A$1:$G$1,0))</f>
        <v>Madhya Pradesh</v>
      </c>
      <c r="K1206" s="3" t="str">
        <f>INDEX(Orders!$A$1:$G$501,MATCH($A1206,Orders!$A$1:$A$501,0),MATCH(K$1,Orders!$A$1:$G$1,0))</f>
        <v>Indore</v>
      </c>
      <c r="L1206" s="1" t="str">
        <f t="shared" si="18"/>
        <v>Jan</v>
      </c>
      <c r="M1206" s="8">
        <f>IF(Sales[[#This Row],[Profit]]&gt;0,Sales[[#This Row],[Profit]],0)</f>
        <v>17</v>
      </c>
      <c r="N1206" s="8">
        <f>IF(Sales[[#This Row],[Profit]]&lt;0,Sales[[#This Row],[Profit]],0)</f>
        <v>0</v>
      </c>
    </row>
    <row r="1207" spans="1:14" x14ac:dyDescent="0.3">
      <c r="A1207" t="s">
        <v>252</v>
      </c>
      <c r="B1207" s="6">
        <v>44</v>
      </c>
      <c r="C1207" s="6">
        <v>-8</v>
      </c>
      <c r="D1207">
        <v>3</v>
      </c>
      <c r="E1207" t="s">
        <v>23</v>
      </c>
      <c r="F1207" t="s">
        <v>57</v>
      </c>
      <c r="G1207" t="s">
        <v>19</v>
      </c>
      <c r="H1207" s="3">
        <f>INDEX(Orders!$A$1:$G$501,MATCH($A1207,Orders!$A$1:$A$501,0),MATCH(H$1,Orders!$A$1:$G$1,0))</f>
        <v>43351</v>
      </c>
      <c r="I1207" s="3" t="str">
        <f>INDEX(Orders!$A$1:$G$501,MATCH($A1207,Orders!$A$1:$A$501,0),MATCH(I$1,Orders!$A$1:$G$1,0))</f>
        <v>Kartik</v>
      </c>
      <c r="J1207" s="3" t="str">
        <f>INDEX(Orders!$A$1:$G$501,MATCH($A1207,Orders!$A$1:$A$501,0),MATCH(J$1,Orders!$A$1:$G$1,0))</f>
        <v>Gujarat</v>
      </c>
      <c r="K1207" s="3" t="str">
        <f>INDEX(Orders!$A$1:$G$501,MATCH($A1207,Orders!$A$1:$A$501,0),MATCH(K$1,Orders!$A$1:$G$1,0))</f>
        <v>Ahmedabad</v>
      </c>
      <c r="L1207" s="1" t="str">
        <f t="shared" si="18"/>
        <v>Sep</v>
      </c>
      <c r="M1207" s="8">
        <f>IF(Sales[[#This Row],[Profit]]&gt;0,Sales[[#This Row],[Profit]],0)</f>
        <v>0</v>
      </c>
      <c r="N1207" s="8">
        <f>IF(Sales[[#This Row],[Profit]]&lt;0,Sales[[#This Row],[Profit]],0)</f>
        <v>-8</v>
      </c>
    </row>
    <row r="1208" spans="1:14" x14ac:dyDescent="0.3">
      <c r="A1208" t="s">
        <v>203</v>
      </c>
      <c r="B1208" s="6">
        <v>149</v>
      </c>
      <c r="C1208" s="6">
        <v>136</v>
      </c>
      <c r="D1208">
        <v>3</v>
      </c>
      <c r="E1208" t="s">
        <v>23</v>
      </c>
      <c r="F1208" t="s">
        <v>57</v>
      </c>
      <c r="G1208" t="s">
        <v>28</v>
      </c>
      <c r="H1208" s="3">
        <f>INDEX(Orders!$A$1:$G$501,MATCH($A1208,Orders!$A$1:$A$501,0),MATCH(H$1,Orders!$A$1:$G$1,0))</f>
        <v>43265</v>
      </c>
      <c r="I1208" s="3" t="str">
        <f>INDEX(Orders!$A$1:$G$501,MATCH($A1208,Orders!$A$1:$A$501,0),MATCH(I$1,Orders!$A$1:$G$1,0))</f>
        <v>Bhaggyasree</v>
      </c>
      <c r="J1208" s="3" t="str">
        <f>INDEX(Orders!$A$1:$G$501,MATCH($A1208,Orders!$A$1:$A$501,0),MATCH(J$1,Orders!$A$1:$G$1,0))</f>
        <v>Maharashtra</v>
      </c>
      <c r="K1208" s="3" t="str">
        <f>INDEX(Orders!$A$1:$G$501,MATCH($A1208,Orders!$A$1:$A$501,0),MATCH(K$1,Orders!$A$1:$G$1,0))</f>
        <v>Mumbai</v>
      </c>
      <c r="L1208" s="1" t="str">
        <f t="shared" si="18"/>
        <v>Jun</v>
      </c>
      <c r="M1208" s="8">
        <f>IF(Sales[[#This Row],[Profit]]&gt;0,Sales[[#This Row],[Profit]],0)</f>
        <v>136</v>
      </c>
      <c r="N1208" s="8">
        <f>IF(Sales[[#This Row],[Profit]]&lt;0,Sales[[#This Row],[Profit]],0)</f>
        <v>0</v>
      </c>
    </row>
    <row r="1209" spans="1:14" x14ac:dyDescent="0.3">
      <c r="A1209" t="s">
        <v>39</v>
      </c>
      <c r="B1209" s="6">
        <v>44</v>
      </c>
      <c r="C1209" s="6">
        <v>-34</v>
      </c>
      <c r="D1209">
        <v>3</v>
      </c>
      <c r="E1209" t="s">
        <v>23</v>
      </c>
      <c r="F1209" t="s">
        <v>57</v>
      </c>
      <c r="G1209" t="s">
        <v>19</v>
      </c>
      <c r="H1209" s="3">
        <f>INDEX(Orders!$A$1:$G$501,MATCH($A1209,Orders!$A$1:$A$501,0),MATCH(H$1,Orders!$A$1:$G$1,0))</f>
        <v>43362</v>
      </c>
      <c r="I1209" s="3" t="str">
        <f>INDEX(Orders!$A$1:$G$501,MATCH($A1209,Orders!$A$1:$A$501,0),MATCH(I$1,Orders!$A$1:$G$1,0))</f>
        <v>Madan Mohan</v>
      </c>
      <c r="J1209" s="3" t="str">
        <f>INDEX(Orders!$A$1:$G$501,MATCH($A1209,Orders!$A$1:$A$501,0),MATCH(J$1,Orders!$A$1:$G$1,0))</f>
        <v>Uttar Pradesh</v>
      </c>
      <c r="K1209" s="3" t="str">
        <f>INDEX(Orders!$A$1:$G$501,MATCH($A1209,Orders!$A$1:$A$501,0),MATCH(K$1,Orders!$A$1:$G$1,0))</f>
        <v>Mathura</v>
      </c>
      <c r="L1209" s="1" t="str">
        <f t="shared" si="18"/>
        <v>Sep</v>
      </c>
      <c r="M1209" s="8">
        <f>IF(Sales[[#This Row],[Profit]]&gt;0,Sales[[#This Row],[Profit]],0)</f>
        <v>0</v>
      </c>
      <c r="N1209" s="8">
        <f>IF(Sales[[#This Row],[Profit]]&lt;0,Sales[[#This Row],[Profit]],0)</f>
        <v>-34</v>
      </c>
    </row>
    <row r="1210" spans="1:14" x14ac:dyDescent="0.3">
      <c r="A1210" t="s">
        <v>185</v>
      </c>
      <c r="B1210" s="6">
        <v>33</v>
      </c>
      <c r="C1210" s="6">
        <v>10</v>
      </c>
      <c r="D1210">
        <v>3</v>
      </c>
      <c r="E1210" t="s">
        <v>23</v>
      </c>
      <c r="F1210" t="s">
        <v>30</v>
      </c>
      <c r="G1210" t="s">
        <v>10</v>
      </c>
      <c r="H1210" s="3">
        <f>INDEX(Orders!$A$1:$G$501,MATCH($A1210,Orders!$A$1:$A$501,0),MATCH(H$1,Orders!$A$1:$G$1,0))</f>
        <v>43263</v>
      </c>
      <c r="I1210" s="3" t="str">
        <f>INDEX(Orders!$A$1:$G$501,MATCH($A1210,Orders!$A$1:$A$501,0),MATCH(I$1,Orders!$A$1:$G$1,0))</f>
        <v>Rohan</v>
      </c>
      <c r="J1210" s="3" t="str">
        <f>INDEX(Orders!$A$1:$G$501,MATCH($A1210,Orders!$A$1:$A$501,0),MATCH(J$1,Orders!$A$1:$G$1,0))</f>
        <v>Madhya Pradesh</v>
      </c>
      <c r="K1210" s="3" t="str">
        <f>INDEX(Orders!$A$1:$G$501,MATCH($A1210,Orders!$A$1:$A$501,0),MATCH(K$1,Orders!$A$1:$G$1,0))</f>
        <v>Indore</v>
      </c>
      <c r="L1210" s="1" t="str">
        <f t="shared" si="18"/>
        <v>Jun</v>
      </c>
      <c r="M1210" s="8">
        <f>IF(Sales[[#This Row],[Profit]]&gt;0,Sales[[#This Row],[Profit]],0)</f>
        <v>10</v>
      </c>
      <c r="N1210" s="8">
        <f>IF(Sales[[#This Row],[Profit]]&lt;0,Sales[[#This Row],[Profit]],0)</f>
        <v>0</v>
      </c>
    </row>
    <row r="1211" spans="1:14" x14ac:dyDescent="0.3">
      <c r="A1211" t="s">
        <v>211</v>
      </c>
      <c r="B1211" s="6">
        <v>33</v>
      </c>
      <c r="C1211" s="6">
        <v>9</v>
      </c>
      <c r="D1211">
        <v>2</v>
      </c>
      <c r="E1211" t="s">
        <v>23</v>
      </c>
      <c r="F1211" t="s">
        <v>30</v>
      </c>
      <c r="G1211" t="s">
        <v>10</v>
      </c>
      <c r="H1211" s="3">
        <f>INDEX(Orders!$A$1:$G$501,MATCH($A1211,Orders!$A$1:$A$501,0),MATCH(H$1,Orders!$A$1:$G$1,0))</f>
        <v>43376</v>
      </c>
      <c r="I1211" s="3" t="str">
        <f>INDEX(Orders!$A$1:$G$501,MATCH($A1211,Orders!$A$1:$A$501,0),MATCH(I$1,Orders!$A$1:$G$1,0))</f>
        <v>Sonal</v>
      </c>
      <c r="J1211" s="3" t="str">
        <f>INDEX(Orders!$A$1:$G$501,MATCH($A1211,Orders!$A$1:$A$501,0),MATCH(J$1,Orders!$A$1:$G$1,0))</f>
        <v>Bihar</v>
      </c>
      <c r="K1211" s="3" t="str">
        <f>INDEX(Orders!$A$1:$G$501,MATCH($A1211,Orders!$A$1:$A$501,0),MATCH(K$1,Orders!$A$1:$G$1,0))</f>
        <v>Patna</v>
      </c>
      <c r="L1211" s="1" t="str">
        <f t="shared" si="18"/>
        <v>Oct</v>
      </c>
      <c r="M1211" s="8">
        <f>IF(Sales[[#This Row],[Profit]]&gt;0,Sales[[#This Row],[Profit]],0)</f>
        <v>9</v>
      </c>
      <c r="N1211" s="8">
        <f>IF(Sales[[#This Row],[Profit]]&lt;0,Sales[[#This Row],[Profit]],0)</f>
        <v>0</v>
      </c>
    </row>
    <row r="1212" spans="1:14" x14ac:dyDescent="0.3">
      <c r="A1212" t="s">
        <v>171</v>
      </c>
      <c r="B1212" s="6">
        <v>442</v>
      </c>
      <c r="C1212" s="6">
        <v>31</v>
      </c>
      <c r="D1212">
        <v>2</v>
      </c>
      <c r="E1212" t="s">
        <v>8</v>
      </c>
      <c r="F1212" t="s">
        <v>9</v>
      </c>
      <c r="G1212" t="s">
        <v>28</v>
      </c>
      <c r="H1212" s="3">
        <f>INDEX(Orders!$A$1:$G$501,MATCH($A1212,Orders!$A$1:$A$501,0),MATCH(H$1,Orders!$A$1:$G$1,0))</f>
        <v>43323</v>
      </c>
      <c r="I1212" s="3" t="str">
        <f>INDEX(Orders!$A$1:$G$501,MATCH($A1212,Orders!$A$1:$A$501,0),MATCH(I$1,Orders!$A$1:$G$1,0))</f>
        <v>Abhijeet</v>
      </c>
      <c r="J1212" s="3" t="str">
        <f>INDEX(Orders!$A$1:$G$501,MATCH($A1212,Orders!$A$1:$A$501,0),MATCH(J$1,Orders!$A$1:$G$1,0))</f>
        <v>Madhya Pradesh</v>
      </c>
      <c r="K1212" s="3" t="str">
        <f>INDEX(Orders!$A$1:$G$501,MATCH($A1212,Orders!$A$1:$A$501,0),MATCH(K$1,Orders!$A$1:$G$1,0))</f>
        <v>Bhopal</v>
      </c>
      <c r="L1212" s="1" t="str">
        <f t="shared" si="18"/>
        <v>Aug</v>
      </c>
      <c r="M1212" s="8">
        <f>IF(Sales[[#This Row],[Profit]]&gt;0,Sales[[#This Row],[Profit]],0)</f>
        <v>31</v>
      </c>
      <c r="N1212" s="8">
        <f>IF(Sales[[#This Row],[Profit]]&lt;0,Sales[[#This Row],[Profit]],0)</f>
        <v>0</v>
      </c>
    </row>
    <row r="1213" spans="1:14" x14ac:dyDescent="0.3">
      <c r="A1213" t="s">
        <v>100</v>
      </c>
      <c r="B1213" s="6">
        <v>41</v>
      </c>
      <c r="C1213" s="6">
        <v>6</v>
      </c>
      <c r="D1213">
        <v>5</v>
      </c>
      <c r="E1213" t="s">
        <v>23</v>
      </c>
      <c r="F1213" t="s">
        <v>43</v>
      </c>
      <c r="G1213" t="s">
        <v>19</v>
      </c>
      <c r="H1213" s="3">
        <f>INDEX(Orders!$A$1:$G$501,MATCH($A1213,Orders!$A$1:$A$501,0),MATCH(H$1,Orders!$A$1:$G$1,0))</f>
        <v>43243</v>
      </c>
      <c r="I1213" s="3" t="str">
        <f>INDEX(Orders!$A$1:$G$501,MATCH($A1213,Orders!$A$1:$A$501,0),MATCH(I$1,Orders!$A$1:$G$1,0))</f>
        <v>Anjali</v>
      </c>
      <c r="J1213" s="3" t="str">
        <f>INDEX(Orders!$A$1:$G$501,MATCH($A1213,Orders!$A$1:$A$501,0),MATCH(J$1,Orders!$A$1:$G$1,0))</f>
        <v>Haryana</v>
      </c>
      <c r="K1213" s="3" t="str">
        <f>INDEX(Orders!$A$1:$G$501,MATCH($A1213,Orders!$A$1:$A$501,0),MATCH(K$1,Orders!$A$1:$G$1,0))</f>
        <v>Chandigarh</v>
      </c>
      <c r="L1213" s="1" t="str">
        <f t="shared" si="18"/>
        <v>May</v>
      </c>
      <c r="M1213" s="8">
        <f>IF(Sales[[#This Row],[Profit]]&gt;0,Sales[[#This Row],[Profit]],0)</f>
        <v>6</v>
      </c>
      <c r="N1213" s="8">
        <f>IF(Sales[[#This Row],[Profit]]&lt;0,Sales[[#This Row],[Profit]],0)</f>
        <v>0</v>
      </c>
    </row>
    <row r="1214" spans="1:14" x14ac:dyDescent="0.3">
      <c r="A1214" t="s">
        <v>210</v>
      </c>
      <c r="B1214" s="6">
        <v>33</v>
      </c>
      <c r="C1214" s="6">
        <v>-12</v>
      </c>
      <c r="D1214">
        <v>5</v>
      </c>
      <c r="E1214" t="s">
        <v>23</v>
      </c>
      <c r="F1214" t="s">
        <v>30</v>
      </c>
      <c r="G1214" t="s">
        <v>10</v>
      </c>
      <c r="H1214" s="3">
        <f>INDEX(Orders!$A$1:$G$501,MATCH($A1214,Orders!$A$1:$A$501,0),MATCH(H$1,Orders!$A$1:$G$1,0))</f>
        <v>43277</v>
      </c>
      <c r="I1214" s="3" t="str">
        <f>INDEX(Orders!$A$1:$G$501,MATCH($A1214,Orders!$A$1:$A$501,0),MATCH(I$1,Orders!$A$1:$G$1,0))</f>
        <v>Maithilee</v>
      </c>
      <c r="J1214" s="3" t="str">
        <f>INDEX(Orders!$A$1:$G$501,MATCH($A1214,Orders!$A$1:$A$501,0),MATCH(J$1,Orders!$A$1:$G$1,0))</f>
        <v>Madhya Pradesh</v>
      </c>
      <c r="K1214" s="3" t="str">
        <f>INDEX(Orders!$A$1:$G$501,MATCH($A1214,Orders!$A$1:$A$501,0),MATCH(K$1,Orders!$A$1:$G$1,0))</f>
        <v>Indore</v>
      </c>
      <c r="L1214" s="1" t="str">
        <f t="shared" si="18"/>
        <v>Jun</v>
      </c>
      <c r="M1214" s="8">
        <f>IF(Sales[[#This Row],[Profit]]&gt;0,Sales[[#This Row],[Profit]],0)</f>
        <v>0</v>
      </c>
      <c r="N1214" s="8">
        <f>IF(Sales[[#This Row],[Profit]]&lt;0,Sales[[#This Row],[Profit]],0)</f>
        <v>-12</v>
      </c>
    </row>
    <row r="1215" spans="1:14" x14ac:dyDescent="0.3">
      <c r="A1215" t="s">
        <v>494</v>
      </c>
      <c r="B1215" s="6">
        <v>32</v>
      </c>
      <c r="C1215" s="6">
        <v>3</v>
      </c>
      <c r="D1215">
        <v>8</v>
      </c>
      <c r="E1215" t="s">
        <v>23</v>
      </c>
      <c r="F1215" t="s">
        <v>30</v>
      </c>
      <c r="G1215" t="s">
        <v>10</v>
      </c>
      <c r="H1215" s="3">
        <f>INDEX(Orders!$A$1:$G$501,MATCH($A1215,Orders!$A$1:$A$501,0),MATCH(H$1,Orders!$A$1:$G$1,0))</f>
        <v>43193</v>
      </c>
      <c r="I1215" s="3" t="str">
        <f>INDEX(Orders!$A$1:$G$501,MATCH($A1215,Orders!$A$1:$A$501,0),MATCH(I$1,Orders!$A$1:$G$1,0))</f>
        <v>Nishi</v>
      </c>
      <c r="J1215" s="3" t="str">
        <f>INDEX(Orders!$A$1:$G$501,MATCH($A1215,Orders!$A$1:$A$501,0),MATCH(J$1,Orders!$A$1:$G$1,0))</f>
        <v>Maharashtra</v>
      </c>
      <c r="K1215" s="3" t="str">
        <f>INDEX(Orders!$A$1:$G$501,MATCH($A1215,Orders!$A$1:$A$501,0),MATCH(K$1,Orders!$A$1:$G$1,0))</f>
        <v>Mumbai</v>
      </c>
      <c r="L1215" s="1" t="str">
        <f t="shared" si="18"/>
        <v>Apr</v>
      </c>
      <c r="M1215" s="8">
        <f>IF(Sales[[#This Row],[Profit]]&gt;0,Sales[[#This Row],[Profit]],0)</f>
        <v>3</v>
      </c>
      <c r="N1215" s="8">
        <f>IF(Sales[[#This Row],[Profit]]&lt;0,Sales[[#This Row],[Profit]],0)</f>
        <v>0</v>
      </c>
    </row>
    <row r="1216" spans="1:14" x14ac:dyDescent="0.3">
      <c r="A1216" t="s">
        <v>158</v>
      </c>
      <c r="B1216" s="6">
        <v>32</v>
      </c>
      <c r="C1216" s="6">
        <v>6</v>
      </c>
      <c r="D1216">
        <v>3</v>
      </c>
      <c r="E1216" t="s">
        <v>23</v>
      </c>
      <c r="F1216" t="s">
        <v>142</v>
      </c>
      <c r="G1216" t="s">
        <v>10</v>
      </c>
      <c r="H1216" s="3">
        <f>INDEX(Orders!$A$1:$G$501,MATCH($A1216,Orders!$A$1:$A$501,0),MATCH(H$1,Orders!$A$1:$G$1,0))</f>
        <v>43106</v>
      </c>
      <c r="I1216" s="3" t="str">
        <f>INDEX(Orders!$A$1:$G$501,MATCH($A1216,Orders!$A$1:$A$501,0),MATCH(I$1,Orders!$A$1:$G$1,0))</f>
        <v>Chandni</v>
      </c>
      <c r="J1216" s="3" t="str">
        <f>INDEX(Orders!$A$1:$G$501,MATCH($A1216,Orders!$A$1:$A$501,0),MATCH(J$1,Orders!$A$1:$G$1,0))</f>
        <v>Rajasthan</v>
      </c>
      <c r="K1216" s="3" t="str">
        <f>INDEX(Orders!$A$1:$G$501,MATCH($A1216,Orders!$A$1:$A$501,0),MATCH(K$1,Orders!$A$1:$G$1,0))</f>
        <v>Jaipur</v>
      </c>
      <c r="L1216" s="1" t="str">
        <f t="shared" si="18"/>
        <v>Jan</v>
      </c>
      <c r="M1216" s="8">
        <f>IF(Sales[[#This Row],[Profit]]&gt;0,Sales[[#This Row],[Profit]],0)</f>
        <v>6</v>
      </c>
      <c r="N1216" s="8">
        <f>IF(Sales[[#This Row],[Profit]]&lt;0,Sales[[#This Row],[Profit]],0)</f>
        <v>0</v>
      </c>
    </row>
    <row r="1217" spans="1:14" x14ac:dyDescent="0.3">
      <c r="A1217" t="s">
        <v>275</v>
      </c>
      <c r="B1217" s="6">
        <v>179</v>
      </c>
      <c r="C1217" s="6">
        <v>77</v>
      </c>
      <c r="D1217">
        <v>1</v>
      </c>
      <c r="E1217" t="s">
        <v>23</v>
      </c>
      <c r="F1217" t="s">
        <v>26</v>
      </c>
      <c r="G1217" t="s">
        <v>28</v>
      </c>
      <c r="H1217" s="3">
        <f>INDEX(Orders!$A$1:$G$501,MATCH($A1217,Orders!$A$1:$A$501,0),MATCH(H$1,Orders!$A$1:$G$1,0))</f>
        <v>43162</v>
      </c>
      <c r="I1217" s="3" t="str">
        <f>INDEX(Orders!$A$1:$G$501,MATCH($A1217,Orders!$A$1:$A$501,0),MATCH(I$1,Orders!$A$1:$G$1,0))</f>
        <v>Nidhi</v>
      </c>
      <c r="J1217" s="3" t="str">
        <f>INDEX(Orders!$A$1:$G$501,MATCH($A1217,Orders!$A$1:$A$501,0),MATCH(J$1,Orders!$A$1:$G$1,0))</f>
        <v>Nagaland</v>
      </c>
      <c r="K1217" s="3" t="str">
        <f>INDEX(Orders!$A$1:$G$501,MATCH($A1217,Orders!$A$1:$A$501,0),MATCH(K$1,Orders!$A$1:$G$1,0))</f>
        <v>Kohima</v>
      </c>
      <c r="L1217" s="1" t="str">
        <f t="shared" si="18"/>
        <v>Mar</v>
      </c>
      <c r="M1217" s="8">
        <f>IF(Sales[[#This Row],[Profit]]&gt;0,Sales[[#This Row],[Profit]],0)</f>
        <v>77</v>
      </c>
      <c r="N1217" s="8">
        <f>IF(Sales[[#This Row],[Profit]]&lt;0,Sales[[#This Row],[Profit]],0)</f>
        <v>0</v>
      </c>
    </row>
    <row r="1218" spans="1:14" x14ac:dyDescent="0.3">
      <c r="A1218" t="s">
        <v>386</v>
      </c>
      <c r="B1218" s="6">
        <v>31</v>
      </c>
      <c r="C1218" s="6">
        <v>10</v>
      </c>
      <c r="D1218">
        <v>1</v>
      </c>
      <c r="E1218" t="s">
        <v>23</v>
      </c>
      <c r="F1218" t="s">
        <v>32</v>
      </c>
      <c r="G1218" t="s">
        <v>10</v>
      </c>
      <c r="H1218" s="3">
        <f>INDEX(Orders!$A$1:$G$501,MATCH($A1218,Orders!$A$1:$A$501,0),MATCH(H$1,Orders!$A$1:$G$1,0))</f>
        <v>43171</v>
      </c>
      <c r="I1218" s="3" t="str">
        <f>INDEX(Orders!$A$1:$G$501,MATCH($A1218,Orders!$A$1:$A$501,0),MATCH(I$1,Orders!$A$1:$G$1,0))</f>
        <v>Abhishek</v>
      </c>
      <c r="J1218" s="3" t="str">
        <f>INDEX(Orders!$A$1:$G$501,MATCH($A1218,Orders!$A$1:$A$501,0),MATCH(J$1,Orders!$A$1:$G$1,0))</f>
        <v>Gujarat</v>
      </c>
      <c r="K1218" s="3" t="str">
        <f>INDEX(Orders!$A$1:$G$501,MATCH($A1218,Orders!$A$1:$A$501,0),MATCH(K$1,Orders!$A$1:$G$1,0))</f>
        <v>Surat</v>
      </c>
      <c r="L1218" s="1" t="str">
        <f t="shared" ref="L1218:L1281" si="19">TEXT($H1218,"mmm")</f>
        <v>Mar</v>
      </c>
      <c r="M1218" s="8">
        <f>IF(Sales[[#This Row],[Profit]]&gt;0,Sales[[#This Row],[Profit]],0)</f>
        <v>10</v>
      </c>
      <c r="N1218" s="8">
        <f>IF(Sales[[#This Row],[Profit]]&lt;0,Sales[[#This Row],[Profit]],0)</f>
        <v>0</v>
      </c>
    </row>
    <row r="1219" spans="1:14" x14ac:dyDescent="0.3">
      <c r="A1219" t="s">
        <v>89</v>
      </c>
      <c r="B1219" s="6">
        <v>140</v>
      </c>
      <c r="C1219" s="6">
        <v>68</v>
      </c>
      <c r="D1219">
        <v>5</v>
      </c>
      <c r="E1219" t="s">
        <v>23</v>
      </c>
      <c r="F1219" t="s">
        <v>81</v>
      </c>
      <c r="G1219" t="s">
        <v>10</v>
      </c>
      <c r="H1219" s="3">
        <f>INDEX(Orders!$A$1:$G$501,MATCH($A1219,Orders!$A$1:$A$501,0),MATCH(H$1,Orders!$A$1:$G$1,0))</f>
        <v>43355</v>
      </c>
      <c r="I1219" s="3" t="str">
        <f>INDEX(Orders!$A$1:$G$501,MATCH($A1219,Orders!$A$1:$A$501,0),MATCH(I$1,Orders!$A$1:$G$1,0))</f>
        <v>Anand</v>
      </c>
      <c r="J1219" s="3" t="str">
        <f>INDEX(Orders!$A$1:$G$501,MATCH($A1219,Orders!$A$1:$A$501,0),MATCH(J$1,Orders!$A$1:$G$1,0))</f>
        <v>Punjab</v>
      </c>
      <c r="K1219" s="3" t="str">
        <f>INDEX(Orders!$A$1:$G$501,MATCH($A1219,Orders!$A$1:$A$501,0),MATCH(K$1,Orders!$A$1:$G$1,0))</f>
        <v>Amritsar</v>
      </c>
      <c r="L1219" s="1" t="str">
        <f t="shared" si="19"/>
        <v>Sep</v>
      </c>
      <c r="M1219" s="8">
        <f>IF(Sales[[#This Row],[Profit]]&gt;0,Sales[[#This Row],[Profit]],0)</f>
        <v>68</v>
      </c>
      <c r="N1219" s="8">
        <f>IF(Sales[[#This Row],[Profit]]&lt;0,Sales[[#This Row],[Profit]],0)</f>
        <v>0</v>
      </c>
    </row>
    <row r="1220" spans="1:14" x14ac:dyDescent="0.3">
      <c r="A1220" t="s">
        <v>461</v>
      </c>
      <c r="B1220" s="6">
        <v>529</v>
      </c>
      <c r="C1220" s="6">
        <v>137</v>
      </c>
      <c r="D1220">
        <v>3</v>
      </c>
      <c r="E1220" t="s">
        <v>8</v>
      </c>
      <c r="F1220" t="s">
        <v>21</v>
      </c>
      <c r="G1220" t="s">
        <v>82</v>
      </c>
      <c r="H1220" s="3">
        <f>INDEX(Orders!$A$1:$G$501,MATCH($A1220,Orders!$A$1:$A$501,0),MATCH(H$1,Orders!$A$1:$G$1,0))</f>
        <v>43379</v>
      </c>
      <c r="I1220" s="3" t="str">
        <f>INDEX(Orders!$A$1:$G$501,MATCH($A1220,Orders!$A$1:$A$501,0),MATCH(I$1,Orders!$A$1:$G$1,0))</f>
        <v>Sheetal</v>
      </c>
      <c r="J1220" s="3" t="str">
        <f>INDEX(Orders!$A$1:$G$501,MATCH($A1220,Orders!$A$1:$A$501,0),MATCH(J$1,Orders!$A$1:$G$1,0))</f>
        <v>Madhya Pradesh</v>
      </c>
      <c r="K1220" s="3" t="str">
        <f>INDEX(Orders!$A$1:$G$501,MATCH($A1220,Orders!$A$1:$A$501,0),MATCH(K$1,Orders!$A$1:$G$1,0))</f>
        <v>Indore</v>
      </c>
      <c r="L1220" s="1" t="str">
        <f t="shared" si="19"/>
        <v>Oct</v>
      </c>
      <c r="M1220" s="8">
        <f>IF(Sales[[#This Row],[Profit]]&gt;0,Sales[[#This Row],[Profit]],0)</f>
        <v>137</v>
      </c>
      <c r="N1220" s="8">
        <f>IF(Sales[[#This Row],[Profit]]&lt;0,Sales[[#This Row],[Profit]],0)</f>
        <v>0</v>
      </c>
    </row>
    <row r="1221" spans="1:14" x14ac:dyDescent="0.3">
      <c r="A1221" t="s">
        <v>495</v>
      </c>
      <c r="B1221" s="6">
        <v>534</v>
      </c>
      <c r="C1221" s="6">
        <v>0</v>
      </c>
      <c r="D1221">
        <v>3</v>
      </c>
      <c r="E1221" t="s">
        <v>23</v>
      </c>
      <c r="F1221" t="s">
        <v>26</v>
      </c>
      <c r="G1221" t="s">
        <v>82</v>
      </c>
      <c r="H1221" s="3">
        <f>INDEX(Orders!$A$1:$G$501,MATCH($A1221,Orders!$A$1:$A$501,0),MATCH(H$1,Orders!$A$1:$G$1,0))</f>
        <v>43212</v>
      </c>
      <c r="I1221" s="3" t="str">
        <f>INDEX(Orders!$A$1:$G$501,MATCH($A1221,Orders!$A$1:$A$501,0),MATCH(I$1,Orders!$A$1:$G$1,0))</f>
        <v>Monisha</v>
      </c>
      <c r="J1221" s="3" t="str">
        <f>INDEX(Orders!$A$1:$G$501,MATCH($A1221,Orders!$A$1:$A$501,0),MATCH(J$1,Orders!$A$1:$G$1,0))</f>
        <v>Rajasthan</v>
      </c>
      <c r="K1221" s="3" t="str">
        <f>INDEX(Orders!$A$1:$G$501,MATCH($A1221,Orders!$A$1:$A$501,0),MATCH(K$1,Orders!$A$1:$G$1,0))</f>
        <v>Jaipur</v>
      </c>
      <c r="L1221" s="1" t="str">
        <f t="shared" si="19"/>
        <v>Apr</v>
      </c>
      <c r="M1221" s="8">
        <f>IF(Sales[[#This Row],[Profit]]&gt;0,Sales[[#This Row],[Profit]],0)</f>
        <v>0</v>
      </c>
      <c r="N1221" s="8">
        <f>IF(Sales[[#This Row],[Profit]]&lt;0,Sales[[#This Row],[Profit]],0)</f>
        <v>0</v>
      </c>
    </row>
    <row r="1222" spans="1:14" x14ac:dyDescent="0.3">
      <c r="A1222" t="s">
        <v>351</v>
      </c>
      <c r="B1222" s="6">
        <v>41</v>
      </c>
      <c r="C1222" s="6">
        <v>-6</v>
      </c>
      <c r="D1222">
        <v>1</v>
      </c>
      <c r="E1222" t="s">
        <v>12</v>
      </c>
      <c r="F1222" t="s">
        <v>13</v>
      </c>
      <c r="G1222" t="s">
        <v>19</v>
      </c>
      <c r="H1222" s="3">
        <f>INDEX(Orders!$A$1:$G$501,MATCH($A1222,Orders!$A$1:$A$501,0),MATCH(H$1,Orders!$A$1:$G$1,0))</f>
        <v>43107</v>
      </c>
      <c r="I1222" s="3" t="str">
        <f>INDEX(Orders!$A$1:$G$501,MATCH($A1222,Orders!$A$1:$A$501,0),MATCH(I$1,Orders!$A$1:$G$1,0))</f>
        <v>Aakanksha</v>
      </c>
      <c r="J1222" s="3" t="str">
        <f>INDEX(Orders!$A$1:$G$501,MATCH($A1222,Orders!$A$1:$A$501,0),MATCH(J$1,Orders!$A$1:$G$1,0))</f>
        <v>Madhya Pradesh</v>
      </c>
      <c r="K1222" s="3" t="str">
        <f>INDEX(Orders!$A$1:$G$501,MATCH($A1222,Orders!$A$1:$A$501,0),MATCH(K$1,Orders!$A$1:$G$1,0))</f>
        <v>Indore</v>
      </c>
      <c r="L1222" s="1" t="str">
        <f t="shared" si="19"/>
        <v>Jan</v>
      </c>
      <c r="M1222" s="8">
        <f>IF(Sales[[#This Row],[Profit]]&gt;0,Sales[[#This Row],[Profit]],0)</f>
        <v>0</v>
      </c>
      <c r="N1222" s="8">
        <f>IF(Sales[[#This Row],[Profit]]&lt;0,Sales[[#This Row],[Profit]],0)</f>
        <v>-6</v>
      </c>
    </row>
    <row r="1223" spans="1:14" x14ac:dyDescent="0.3">
      <c r="A1223" t="s">
        <v>208</v>
      </c>
      <c r="B1223" s="6">
        <v>379</v>
      </c>
      <c r="C1223" s="6">
        <v>63</v>
      </c>
      <c r="D1223">
        <v>2</v>
      </c>
      <c r="E1223" t="s">
        <v>23</v>
      </c>
      <c r="F1223" t="s">
        <v>26</v>
      </c>
      <c r="G1223" t="s">
        <v>10</v>
      </c>
      <c r="H1223" s="3">
        <f>INDEX(Orders!$A$1:$G$501,MATCH($A1223,Orders!$A$1:$A$501,0),MATCH(H$1,Orders!$A$1:$G$1,0))</f>
        <v>43110</v>
      </c>
      <c r="I1223" s="3" t="str">
        <f>INDEX(Orders!$A$1:$G$501,MATCH($A1223,Orders!$A$1:$A$501,0),MATCH(I$1,Orders!$A$1:$G$1,0))</f>
        <v>Shishu</v>
      </c>
      <c r="J1223" s="3" t="str">
        <f>INDEX(Orders!$A$1:$G$501,MATCH($A1223,Orders!$A$1:$A$501,0),MATCH(J$1,Orders!$A$1:$G$1,0))</f>
        <v>Andhra Pradesh</v>
      </c>
      <c r="K1223" s="3" t="str">
        <f>INDEX(Orders!$A$1:$G$501,MATCH($A1223,Orders!$A$1:$A$501,0),MATCH(K$1,Orders!$A$1:$G$1,0))</f>
        <v>Hyderabad</v>
      </c>
      <c r="L1223" s="1" t="str">
        <f t="shared" si="19"/>
        <v>Jan</v>
      </c>
      <c r="M1223" s="8">
        <f>IF(Sales[[#This Row],[Profit]]&gt;0,Sales[[#This Row],[Profit]],0)</f>
        <v>63</v>
      </c>
      <c r="N1223" s="8">
        <f>IF(Sales[[#This Row],[Profit]]&lt;0,Sales[[#This Row],[Profit]],0)</f>
        <v>0</v>
      </c>
    </row>
    <row r="1224" spans="1:14" x14ac:dyDescent="0.3">
      <c r="A1224" t="s">
        <v>219</v>
      </c>
      <c r="B1224" s="6">
        <v>81</v>
      </c>
      <c r="C1224" s="6">
        <v>-44</v>
      </c>
      <c r="D1224">
        <v>3</v>
      </c>
      <c r="E1224" t="s">
        <v>23</v>
      </c>
      <c r="F1224" t="s">
        <v>57</v>
      </c>
      <c r="G1224" t="s">
        <v>10</v>
      </c>
      <c r="H1224" s="3">
        <f>INDEX(Orders!$A$1:$G$501,MATCH($A1224,Orders!$A$1:$A$501,0),MATCH(H$1,Orders!$A$1:$G$1,0))</f>
        <v>43191</v>
      </c>
      <c r="I1224" s="3" t="str">
        <f>INDEX(Orders!$A$1:$G$501,MATCH($A1224,Orders!$A$1:$A$501,0),MATCH(I$1,Orders!$A$1:$G$1,0))</f>
        <v>Shikhar</v>
      </c>
      <c r="J1224" s="3" t="str">
        <f>INDEX(Orders!$A$1:$G$501,MATCH($A1224,Orders!$A$1:$A$501,0),MATCH(J$1,Orders!$A$1:$G$1,0))</f>
        <v>Maharashtra</v>
      </c>
      <c r="K1224" s="3" t="str">
        <f>INDEX(Orders!$A$1:$G$501,MATCH($A1224,Orders!$A$1:$A$501,0),MATCH(K$1,Orders!$A$1:$G$1,0))</f>
        <v>Mumbai</v>
      </c>
      <c r="L1224" s="1" t="str">
        <f t="shared" si="19"/>
        <v>Apr</v>
      </c>
      <c r="M1224" s="8">
        <f>IF(Sales[[#This Row],[Profit]]&gt;0,Sales[[#This Row],[Profit]],0)</f>
        <v>0</v>
      </c>
      <c r="N1224" s="8">
        <f>IF(Sales[[#This Row],[Profit]]&lt;0,Sales[[#This Row],[Profit]],0)</f>
        <v>-44</v>
      </c>
    </row>
    <row r="1225" spans="1:14" x14ac:dyDescent="0.3">
      <c r="A1225" t="s">
        <v>307</v>
      </c>
      <c r="B1225" s="6">
        <v>40</v>
      </c>
      <c r="C1225" s="6">
        <v>-33</v>
      </c>
      <c r="D1225">
        <v>5</v>
      </c>
      <c r="E1225" t="s">
        <v>23</v>
      </c>
      <c r="F1225" t="s">
        <v>30</v>
      </c>
      <c r="G1225" t="s">
        <v>19</v>
      </c>
      <c r="H1225" s="3">
        <f>INDEX(Orders!$A$1:$G$501,MATCH($A1225,Orders!$A$1:$A$501,0),MATCH(H$1,Orders!$A$1:$G$1,0))</f>
        <v>43367</v>
      </c>
      <c r="I1225" s="3" t="str">
        <f>INDEX(Orders!$A$1:$G$501,MATCH($A1225,Orders!$A$1:$A$501,0),MATCH(I$1,Orders!$A$1:$G$1,0))</f>
        <v>Siddharth</v>
      </c>
      <c r="J1225" s="3" t="str">
        <f>INDEX(Orders!$A$1:$G$501,MATCH($A1225,Orders!$A$1:$A$501,0),MATCH(J$1,Orders!$A$1:$G$1,0))</f>
        <v>Madhya Pradesh</v>
      </c>
      <c r="K1225" s="3" t="str">
        <f>INDEX(Orders!$A$1:$G$501,MATCH($A1225,Orders!$A$1:$A$501,0),MATCH(K$1,Orders!$A$1:$G$1,0))</f>
        <v>Indore</v>
      </c>
      <c r="L1225" s="1" t="str">
        <f t="shared" si="19"/>
        <v>Sep</v>
      </c>
      <c r="M1225" s="8">
        <f>IF(Sales[[#This Row],[Profit]]&gt;0,Sales[[#This Row],[Profit]],0)</f>
        <v>0</v>
      </c>
      <c r="N1225" s="8">
        <f>IF(Sales[[#This Row],[Profit]]&lt;0,Sales[[#This Row],[Profit]],0)</f>
        <v>-33</v>
      </c>
    </row>
    <row r="1226" spans="1:14" x14ac:dyDescent="0.3">
      <c r="A1226" t="s">
        <v>179</v>
      </c>
      <c r="B1226" s="6">
        <v>40</v>
      </c>
      <c r="C1226" s="6">
        <v>18</v>
      </c>
      <c r="D1226">
        <v>1</v>
      </c>
      <c r="E1226" t="s">
        <v>8</v>
      </c>
      <c r="F1226" t="s">
        <v>73</v>
      </c>
      <c r="G1226" t="s">
        <v>19</v>
      </c>
      <c r="H1226" s="3">
        <f>INDEX(Orders!$A$1:$G$501,MATCH($A1226,Orders!$A$1:$A$501,0),MATCH(H$1,Orders!$A$1:$G$1,0))</f>
        <v>43113</v>
      </c>
      <c r="I1226" s="3" t="str">
        <f>INDEX(Orders!$A$1:$G$501,MATCH($A1226,Orders!$A$1:$A$501,0),MATCH(I$1,Orders!$A$1:$G$1,0))</f>
        <v>Jesal</v>
      </c>
      <c r="J1226" s="3" t="str">
        <f>INDEX(Orders!$A$1:$G$501,MATCH($A1226,Orders!$A$1:$A$501,0),MATCH(J$1,Orders!$A$1:$G$1,0))</f>
        <v>West Bengal</v>
      </c>
      <c r="K1226" s="3" t="str">
        <f>INDEX(Orders!$A$1:$G$501,MATCH($A1226,Orders!$A$1:$A$501,0),MATCH(K$1,Orders!$A$1:$G$1,0))</f>
        <v>Kolkata</v>
      </c>
      <c r="L1226" s="1" t="str">
        <f t="shared" si="19"/>
        <v>Jan</v>
      </c>
      <c r="M1226" s="8">
        <f>IF(Sales[[#This Row],[Profit]]&gt;0,Sales[[#This Row],[Profit]],0)</f>
        <v>18</v>
      </c>
      <c r="N1226" s="8">
        <f>IF(Sales[[#This Row],[Profit]]&lt;0,Sales[[#This Row],[Profit]],0)</f>
        <v>0</v>
      </c>
    </row>
    <row r="1227" spans="1:14" x14ac:dyDescent="0.3">
      <c r="A1227" t="s">
        <v>123</v>
      </c>
      <c r="B1227" s="6">
        <v>534</v>
      </c>
      <c r="C1227" s="6">
        <v>0</v>
      </c>
      <c r="D1227">
        <v>3</v>
      </c>
      <c r="E1227" t="s">
        <v>23</v>
      </c>
      <c r="F1227" t="s">
        <v>26</v>
      </c>
      <c r="G1227" t="s">
        <v>82</v>
      </c>
      <c r="H1227" s="3">
        <f>INDEX(Orders!$A$1:$G$501,MATCH($A1227,Orders!$A$1:$A$501,0),MATCH(H$1,Orders!$A$1:$G$1,0))</f>
        <v>43409</v>
      </c>
      <c r="I1227" s="3" t="str">
        <f>INDEX(Orders!$A$1:$G$501,MATCH($A1227,Orders!$A$1:$A$501,0),MATCH(I$1,Orders!$A$1:$G$1,0))</f>
        <v>Priyanka</v>
      </c>
      <c r="J1227" s="3" t="str">
        <f>INDEX(Orders!$A$1:$G$501,MATCH($A1227,Orders!$A$1:$A$501,0),MATCH(J$1,Orders!$A$1:$G$1,0))</f>
        <v>Maharashtra</v>
      </c>
      <c r="K1227" s="3" t="str">
        <f>INDEX(Orders!$A$1:$G$501,MATCH($A1227,Orders!$A$1:$A$501,0),MATCH(K$1,Orders!$A$1:$G$1,0))</f>
        <v>Pune</v>
      </c>
      <c r="L1227" s="1" t="str">
        <f t="shared" si="19"/>
        <v>Nov</v>
      </c>
      <c r="M1227" s="8">
        <f>IF(Sales[[#This Row],[Profit]]&gt;0,Sales[[#This Row],[Profit]],0)</f>
        <v>0</v>
      </c>
      <c r="N1227" s="8">
        <f>IF(Sales[[#This Row],[Profit]]&lt;0,Sales[[#This Row],[Profit]],0)</f>
        <v>0</v>
      </c>
    </row>
    <row r="1228" spans="1:14" x14ac:dyDescent="0.3">
      <c r="A1228" t="s">
        <v>211</v>
      </c>
      <c r="B1228" s="6">
        <v>31</v>
      </c>
      <c r="C1228" s="6">
        <v>9</v>
      </c>
      <c r="D1228">
        <v>2</v>
      </c>
      <c r="E1228" t="s">
        <v>23</v>
      </c>
      <c r="F1228" t="s">
        <v>30</v>
      </c>
      <c r="G1228" t="s">
        <v>10</v>
      </c>
      <c r="H1228" s="3">
        <f>INDEX(Orders!$A$1:$G$501,MATCH($A1228,Orders!$A$1:$A$501,0),MATCH(H$1,Orders!$A$1:$G$1,0))</f>
        <v>43376</v>
      </c>
      <c r="I1228" s="3" t="str">
        <f>INDEX(Orders!$A$1:$G$501,MATCH($A1228,Orders!$A$1:$A$501,0),MATCH(I$1,Orders!$A$1:$G$1,0))</f>
        <v>Sonal</v>
      </c>
      <c r="J1228" s="3" t="str">
        <f>INDEX(Orders!$A$1:$G$501,MATCH($A1228,Orders!$A$1:$A$501,0),MATCH(J$1,Orders!$A$1:$G$1,0))</f>
        <v>Bihar</v>
      </c>
      <c r="K1228" s="3" t="str">
        <f>INDEX(Orders!$A$1:$G$501,MATCH($A1228,Orders!$A$1:$A$501,0),MATCH(K$1,Orders!$A$1:$G$1,0))</f>
        <v>Patna</v>
      </c>
      <c r="L1228" s="1" t="str">
        <f t="shared" si="19"/>
        <v>Oct</v>
      </c>
      <c r="M1228" s="8">
        <f>IF(Sales[[#This Row],[Profit]]&gt;0,Sales[[#This Row],[Profit]],0)</f>
        <v>9</v>
      </c>
      <c r="N1228" s="8">
        <f>IF(Sales[[#This Row],[Profit]]&lt;0,Sales[[#This Row],[Profit]],0)</f>
        <v>0</v>
      </c>
    </row>
    <row r="1229" spans="1:14" x14ac:dyDescent="0.3">
      <c r="A1229" t="s">
        <v>170</v>
      </c>
      <c r="B1229" s="6">
        <v>473</v>
      </c>
      <c r="C1229" s="6">
        <v>-113</v>
      </c>
      <c r="D1229">
        <v>9</v>
      </c>
      <c r="E1229" t="s">
        <v>23</v>
      </c>
      <c r="F1229" t="s">
        <v>30</v>
      </c>
      <c r="G1229" t="s">
        <v>28</v>
      </c>
      <c r="H1229" s="3">
        <f>INDEX(Orders!$A$1:$G$501,MATCH($A1229,Orders!$A$1:$A$501,0),MATCH(H$1,Orders!$A$1:$G$1,0))</f>
        <v>43424</v>
      </c>
      <c r="I1229" s="3" t="str">
        <f>INDEX(Orders!$A$1:$G$501,MATCH($A1229,Orders!$A$1:$A$501,0),MATCH(I$1,Orders!$A$1:$G$1,0))</f>
        <v>Pranav</v>
      </c>
      <c r="J1229" s="3" t="str">
        <f>INDEX(Orders!$A$1:$G$501,MATCH($A1229,Orders!$A$1:$A$501,0),MATCH(J$1,Orders!$A$1:$G$1,0))</f>
        <v>Andhra Pradesh</v>
      </c>
      <c r="K1229" s="3" t="str">
        <f>INDEX(Orders!$A$1:$G$501,MATCH($A1229,Orders!$A$1:$A$501,0),MATCH(K$1,Orders!$A$1:$G$1,0))</f>
        <v>Hyderabad</v>
      </c>
      <c r="L1229" s="1" t="str">
        <f t="shared" si="19"/>
        <v>Nov</v>
      </c>
      <c r="M1229" s="8">
        <f>IF(Sales[[#This Row],[Profit]]&gt;0,Sales[[#This Row],[Profit]],0)</f>
        <v>0</v>
      </c>
      <c r="N1229" s="8">
        <f>IF(Sales[[#This Row],[Profit]]&lt;0,Sales[[#This Row],[Profit]],0)</f>
        <v>-113</v>
      </c>
    </row>
    <row r="1230" spans="1:14" x14ac:dyDescent="0.3">
      <c r="A1230" t="s">
        <v>496</v>
      </c>
      <c r="B1230" s="6">
        <v>31</v>
      </c>
      <c r="C1230" s="6">
        <v>-10</v>
      </c>
      <c r="D1230">
        <v>3</v>
      </c>
      <c r="E1230" t="s">
        <v>23</v>
      </c>
      <c r="F1230" t="s">
        <v>43</v>
      </c>
      <c r="G1230" t="s">
        <v>10</v>
      </c>
      <c r="H1230" s="3">
        <f>INDEX(Orders!$A$1:$G$501,MATCH($A1230,Orders!$A$1:$A$501,0),MATCH(H$1,Orders!$A$1:$G$1,0))</f>
        <v>43266</v>
      </c>
      <c r="I1230" s="3" t="str">
        <f>INDEX(Orders!$A$1:$G$501,MATCH($A1230,Orders!$A$1:$A$501,0),MATCH(I$1,Orders!$A$1:$G$1,0))</f>
        <v>Gunjan</v>
      </c>
      <c r="J1230" s="3" t="str">
        <f>INDEX(Orders!$A$1:$G$501,MATCH($A1230,Orders!$A$1:$A$501,0),MATCH(J$1,Orders!$A$1:$G$1,0))</f>
        <v>Madhya Pradesh</v>
      </c>
      <c r="K1230" s="3" t="str">
        <f>INDEX(Orders!$A$1:$G$501,MATCH($A1230,Orders!$A$1:$A$501,0),MATCH(K$1,Orders!$A$1:$G$1,0))</f>
        <v>Indore</v>
      </c>
      <c r="L1230" s="1" t="str">
        <f t="shared" si="19"/>
        <v>Jun</v>
      </c>
      <c r="M1230" s="8">
        <f>IF(Sales[[#This Row],[Profit]]&gt;0,Sales[[#This Row],[Profit]],0)</f>
        <v>0</v>
      </c>
      <c r="N1230" s="8">
        <f>IF(Sales[[#This Row],[Profit]]&lt;0,Sales[[#This Row],[Profit]],0)</f>
        <v>-10</v>
      </c>
    </row>
    <row r="1231" spans="1:14" x14ac:dyDescent="0.3">
      <c r="A1231" t="s">
        <v>469</v>
      </c>
      <c r="B1231" s="6">
        <v>31</v>
      </c>
      <c r="C1231" s="6">
        <v>-3</v>
      </c>
      <c r="D1231">
        <v>4</v>
      </c>
      <c r="E1231" t="s">
        <v>23</v>
      </c>
      <c r="F1231" t="s">
        <v>26</v>
      </c>
      <c r="G1231" t="s">
        <v>10</v>
      </c>
      <c r="H1231" s="3">
        <f>INDEX(Orders!$A$1:$G$501,MATCH($A1231,Orders!$A$1:$A$501,0),MATCH(H$1,Orders!$A$1:$G$1,0))</f>
        <v>43278</v>
      </c>
      <c r="I1231" s="3" t="str">
        <f>INDEX(Orders!$A$1:$G$501,MATCH($A1231,Orders!$A$1:$A$501,0),MATCH(I$1,Orders!$A$1:$G$1,0))</f>
        <v>Shaily</v>
      </c>
      <c r="J1231" s="3" t="str">
        <f>INDEX(Orders!$A$1:$G$501,MATCH($A1231,Orders!$A$1:$A$501,0),MATCH(J$1,Orders!$A$1:$G$1,0))</f>
        <v>Maharashtra</v>
      </c>
      <c r="K1231" s="3" t="str">
        <f>INDEX(Orders!$A$1:$G$501,MATCH($A1231,Orders!$A$1:$A$501,0),MATCH(K$1,Orders!$A$1:$G$1,0))</f>
        <v>Mumbai</v>
      </c>
      <c r="L1231" s="1" t="str">
        <f t="shared" si="19"/>
        <v>Jun</v>
      </c>
      <c r="M1231" s="8">
        <f>IF(Sales[[#This Row],[Profit]]&gt;0,Sales[[#This Row],[Profit]],0)</f>
        <v>0</v>
      </c>
      <c r="N1231" s="8">
        <f>IF(Sales[[#This Row],[Profit]]&lt;0,Sales[[#This Row],[Profit]],0)</f>
        <v>-3</v>
      </c>
    </row>
    <row r="1232" spans="1:14" x14ac:dyDescent="0.3">
      <c r="A1232" t="s">
        <v>127</v>
      </c>
      <c r="B1232" s="6">
        <v>91</v>
      </c>
      <c r="C1232" s="6">
        <v>15</v>
      </c>
      <c r="D1232">
        <v>6</v>
      </c>
      <c r="E1232" t="s">
        <v>23</v>
      </c>
      <c r="F1232" t="s">
        <v>81</v>
      </c>
      <c r="G1232" t="s">
        <v>28</v>
      </c>
      <c r="H1232" s="3">
        <f>INDEX(Orders!$A$1:$G$501,MATCH($A1232,Orders!$A$1:$A$501,0),MATCH(H$1,Orders!$A$1:$G$1,0))</f>
        <v>43326</v>
      </c>
      <c r="I1232" s="3" t="str">
        <f>INDEX(Orders!$A$1:$G$501,MATCH($A1232,Orders!$A$1:$A$501,0),MATCH(I$1,Orders!$A$1:$G$1,0))</f>
        <v>Vaibhav</v>
      </c>
      <c r="J1232" s="3" t="str">
        <f>INDEX(Orders!$A$1:$G$501,MATCH($A1232,Orders!$A$1:$A$501,0),MATCH(J$1,Orders!$A$1:$G$1,0))</f>
        <v>Madhya Pradesh</v>
      </c>
      <c r="K1232" s="3" t="str">
        <f>INDEX(Orders!$A$1:$G$501,MATCH($A1232,Orders!$A$1:$A$501,0),MATCH(K$1,Orders!$A$1:$G$1,0))</f>
        <v>Indore</v>
      </c>
      <c r="L1232" s="1" t="str">
        <f t="shared" si="19"/>
        <v>Aug</v>
      </c>
      <c r="M1232" s="8">
        <f>IF(Sales[[#This Row],[Profit]]&gt;0,Sales[[#This Row],[Profit]],0)</f>
        <v>15</v>
      </c>
      <c r="N1232" s="8">
        <f>IF(Sales[[#This Row],[Profit]]&lt;0,Sales[[#This Row],[Profit]],0)</f>
        <v>0</v>
      </c>
    </row>
    <row r="1233" spans="1:14" x14ac:dyDescent="0.3">
      <c r="A1233" t="s">
        <v>276</v>
      </c>
      <c r="B1233" s="6">
        <v>30</v>
      </c>
      <c r="C1233" s="6">
        <v>-25</v>
      </c>
      <c r="D1233">
        <v>2</v>
      </c>
      <c r="E1233" t="s">
        <v>23</v>
      </c>
      <c r="F1233" t="s">
        <v>81</v>
      </c>
      <c r="G1233" t="s">
        <v>10</v>
      </c>
      <c r="H1233" s="3">
        <f>INDEX(Orders!$A$1:$G$501,MATCH($A1233,Orders!$A$1:$A$501,0),MATCH(H$1,Orders!$A$1:$G$1,0))</f>
        <v>43357</v>
      </c>
      <c r="I1233" s="3" t="str">
        <f>INDEX(Orders!$A$1:$G$501,MATCH($A1233,Orders!$A$1:$A$501,0),MATCH(I$1,Orders!$A$1:$G$1,0))</f>
        <v>Rutuja</v>
      </c>
      <c r="J1233" s="3" t="str">
        <f>INDEX(Orders!$A$1:$G$501,MATCH($A1233,Orders!$A$1:$A$501,0),MATCH(J$1,Orders!$A$1:$G$1,0))</f>
        <v>Gujarat</v>
      </c>
      <c r="K1233" s="3" t="str">
        <f>INDEX(Orders!$A$1:$G$501,MATCH($A1233,Orders!$A$1:$A$501,0),MATCH(K$1,Orders!$A$1:$G$1,0))</f>
        <v>Ahmedabad</v>
      </c>
      <c r="L1233" s="1" t="str">
        <f t="shared" si="19"/>
        <v>Sep</v>
      </c>
      <c r="M1233" s="8">
        <f>IF(Sales[[#This Row],[Profit]]&gt;0,Sales[[#This Row],[Profit]],0)</f>
        <v>0</v>
      </c>
      <c r="N1233" s="8">
        <f>IF(Sales[[#This Row],[Profit]]&lt;0,Sales[[#This Row],[Profit]],0)</f>
        <v>-25</v>
      </c>
    </row>
    <row r="1234" spans="1:14" x14ac:dyDescent="0.3">
      <c r="A1234" t="s">
        <v>260</v>
      </c>
      <c r="B1234" s="6">
        <v>30</v>
      </c>
      <c r="C1234" s="6">
        <v>6</v>
      </c>
      <c r="D1234">
        <v>1</v>
      </c>
      <c r="E1234" t="s">
        <v>23</v>
      </c>
      <c r="F1234" t="s">
        <v>81</v>
      </c>
      <c r="G1234" t="s">
        <v>10</v>
      </c>
      <c r="H1234" s="3">
        <f>INDEX(Orders!$A$1:$G$501,MATCH($A1234,Orders!$A$1:$A$501,0),MATCH(H$1,Orders!$A$1:$G$1,0))</f>
        <v>43155</v>
      </c>
      <c r="I1234" s="3" t="str">
        <f>INDEX(Orders!$A$1:$G$501,MATCH($A1234,Orders!$A$1:$A$501,0),MATCH(I$1,Orders!$A$1:$G$1,0))</f>
        <v>Pooja</v>
      </c>
      <c r="J1234" s="3" t="str">
        <f>INDEX(Orders!$A$1:$G$501,MATCH($A1234,Orders!$A$1:$A$501,0),MATCH(J$1,Orders!$A$1:$G$1,0))</f>
        <v>Bihar</v>
      </c>
      <c r="K1234" s="3" t="str">
        <f>INDEX(Orders!$A$1:$G$501,MATCH($A1234,Orders!$A$1:$A$501,0),MATCH(K$1,Orders!$A$1:$G$1,0))</f>
        <v>Patna</v>
      </c>
      <c r="L1234" s="1" t="str">
        <f t="shared" si="19"/>
        <v>Feb</v>
      </c>
      <c r="M1234" s="8">
        <f>IF(Sales[[#This Row],[Profit]]&gt;0,Sales[[#This Row],[Profit]],0)</f>
        <v>6</v>
      </c>
      <c r="N1234" s="8">
        <f>IF(Sales[[#This Row],[Profit]]&lt;0,Sales[[#This Row],[Profit]],0)</f>
        <v>0</v>
      </c>
    </row>
    <row r="1235" spans="1:14" x14ac:dyDescent="0.3">
      <c r="A1235" t="s">
        <v>37</v>
      </c>
      <c r="B1235" s="6">
        <v>40</v>
      </c>
      <c r="C1235" s="6">
        <v>0</v>
      </c>
      <c r="D1235">
        <v>3</v>
      </c>
      <c r="E1235" t="s">
        <v>23</v>
      </c>
      <c r="F1235" t="s">
        <v>26</v>
      </c>
      <c r="G1235" t="s">
        <v>19</v>
      </c>
      <c r="H1235" s="3">
        <f>INDEX(Orders!$A$1:$G$501,MATCH($A1235,Orders!$A$1:$A$501,0),MATCH(H$1,Orders!$A$1:$G$1,0))</f>
        <v>43337</v>
      </c>
      <c r="I1235" s="3" t="str">
        <f>INDEX(Orders!$A$1:$G$501,MATCH($A1235,Orders!$A$1:$A$501,0),MATCH(I$1,Orders!$A$1:$G$1,0))</f>
        <v>Madhav</v>
      </c>
      <c r="J1235" s="3" t="str">
        <f>INDEX(Orders!$A$1:$G$501,MATCH($A1235,Orders!$A$1:$A$501,0),MATCH(J$1,Orders!$A$1:$G$1,0))</f>
        <v>Uttar Pradesh</v>
      </c>
      <c r="K1235" s="3" t="str">
        <f>INDEX(Orders!$A$1:$G$501,MATCH($A1235,Orders!$A$1:$A$501,0),MATCH(K$1,Orders!$A$1:$G$1,0))</f>
        <v>Mathura</v>
      </c>
      <c r="L1235" s="1" t="str">
        <f t="shared" si="19"/>
        <v>Aug</v>
      </c>
      <c r="M1235" s="8">
        <f>IF(Sales[[#This Row],[Profit]]&gt;0,Sales[[#This Row],[Profit]],0)</f>
        <v>0</v>
      </c>
      <c r="N1235" s="8">
        <f>IF(Sales[[#This Row],[Profit]]&lt;0,Sales[[#This Row],[Profit]],0)</f>
        <v>0</v>
      </c>
    </row>
    <row r="1236" spans="1:14" x14ac:dyDescent="0.3">
      <c r="A1236" t="s">
        <v>262</v>
      </c>
      <c r="B1236" s="6">
        <v>534</v>
      </c>
      <c r="C1236" s="6">
        <v>5</v>
      </c>
      <c r="D1236">
        <v>2</v>
      </c>
      <c r="E1236" t="s">
        <v>8</v>
      </c>
      <c r="F1236" t="s">
        <v>9</v>
      </c>
      <c r="G1236" t="s">
        <v>82</v>
      </c>
      <c r="H1236" s="3">
        <f>INDEX(Orders!$A$1:$G$501,MATCH($A1236,Orders!$A$1:$A$501,0),MATCH(H$1,Orders!$A$1:$G$1,0))</f>
        <v>43326</v>
      </c>
      <c r="I1236" s="3" t="str">
        <f>INDEX(Orders!$A$1:$G$501,MATCH($A1236,Orders!$A$1:$A$501,0),MATCH(I$1,Orders!$A$1:$G$1,0))</f>
        <v>Nishant</v>
      </c>
      <c r="J1236" s="3" t="str">
        <f>INDEX(Orders!$A$1:$G$501,MATCH($A1236,Orders!$A$1:$A$501,0),MATCH(J$1,Orders!$A$1:$G$1,0))</f>
        <v>Maharashtra</v>
      </c>
      <c r="K1236" s="3" t="str">
        <f>INDEX(Orders!$A$1:$G$501,MATCH($A1236,Orders!$A$1:$A$501,0),MATCH(K$1,Orders!$A$1:$G$1,0))</f>
        <v>Mumbai</v>
      </c>
      <c r="L1236" s="1" t="str">
        <f t="shared" si="19"/>
        <v>Aug</v>
      </c>
      <c r="M1236" s="8">
        <f>IF(Sales[[#This Row],[Profit]]&gt;0,Sales[[#This Row],[Profit]],0)</f>
        <v>5</v>
      </c>
      <c r="N1236" s="8">
        <f>IF(Sales[[#This Row],[Profit]]&lt;0,Sales[[#This Row],[Profit]],0)</f>
        <v>0</v>
      </c>
    </row>
    <row r="1237" spans="1:14" x14ac:dyDescent="0.3">
      <c r="A1237" t="s">
        <v>141</v>
      </c>
      <c r="B1237" s="6">
        <v>539</v>
      </c>
      <c r="C1237" s="6">
        <v>-146</v>
      </c>
      <c r="D1237">
        <v>7</v>
      </c>
      <c r="E1237" t="s">
        <v>12</v>
      </c>
      <c r="F1237" t="s">
        <v>131</v>
      </c>
      <c r="G1237" t="s">
        <v>82</v>
      </c>
      <c r="H1237" s="3">
        <f>INDEX(Orders!$A$1:$G$501,MATCH($A1237,Orders!$A$1:$A$501,0),MATCH(H$1,Orders!$A$1:$G$1,0))</f>
        <v>43326</v>
      </c>
      <c r="I1237" s="3" t="str">
        <f>INDEX(Orders!$A$1:$G$501,MATCH($A1237,Orders!$A$1:$A$501,0),MATCH(I$1,Orders!$A$1:$G$1,0))</f>
        <v>Priyanshu</v>
      </c>
      <c r="J1237" s="3" t="str">
        <f>INDEX(Orders!$A$1:$G$501,MATCH($A1237,Orders!$A$1:$A$501,0),MATCH(J$1,Orders!$A$1:$G$1,0))</f>
        <v>Madhya Pradesh</v>
      </c>
      <c r="K1237" s="3" t="str">
        <f>INDEX(Orders!$A$1:$G$501,MATCH($A1237,Orders!$A$1:$A$501,0),MATCH(K$1,Orders!$A$1:$G$1,0))</f>
        <v>Indore</v>
      </c>
      <c r="L1237" s="1" t="str">
        <f t="shared" si="19"/>
        <v>Aug</v>
      </c>
      <c r="M1237" s="8">
        <f>IF(Sales[[#This Row],[Profit]]&gt;0,Sales[[#This Row],[Profit]],0)</f>
        <v>0</v>
      </c>
      <c r="N1237" s="8">
        <f>IF(Sales[[#This Row],[Profit]]&lt;0,Sales[[#This Row],[Profit]],0)</f>
        <v>-146</v>
      </c>
    </row>
    <row r="1238" spans="1:14" x14ac:dyDescent="0.3">
      <c r="A1238" t="s">
        <v>497</v>
      </c>
      <c r="B1238" s="6">
        <v>490</v>
      </c>
      <c r="C1238" s="6">
        <v>-128</v>
      </c>
      <c r="D1238">
        <v>8</v>
      </c>
      <c r="E1238" t="s">
        <v>12</v>
      </c>
      <c r="F1238" t="s">
        <v>16</v>
      </c>
      <c r="G1238" t="s">
        <v>28</v>
      </c>
      <c r="H1238" s="3">
        <f>INDEX(Orders!$A$1:$G$501,MATCH($A1238,Orders!$A$1:$A$501,0),MATCH(H$1,Orders!$A$1:$G$1,0))</f>
        <v>43302</v>
      </c>
      <c r="I1238" s="3" t="str">
        <f>INDEX(Orders!$A$1:$G$501,MATCH($A1238,Orders!$A$1:$A$501,0),MATCH(I$1,Orders!$A$1:$G$1,0))</f>
        <v>Kiran</v>
      </c>
      <c r="J1238" s="3" t="str">
        <f>INDEX(Orders!$A$1:$G$501,MATCH($A1238,Orders!$A$1:$A$501,0),MATCH(J$1,Orders!$A$1:$G$1,0))</f>
        <v>Maharashtra</v>
      </c>
      <c r="K1238" s="3" t="str">
        <f>INDEX(Orders!$A$1:$G$501,MATCH($A1238,Orders!$A$1:$A$501,0),MATCH(K$1,Orders!$A$1:$G$1,0))</f>
        <v>Mumbai</v>
      </c>
      <c r="L1238" s="1" t="str">
        <f t="shared" si="19"/>
        <v>Jul</v>
      </c>
      <c r="M1238" s="8">
        <f>IF(Sales[[#This Row],[Profit]]&gt;0,Sales[[#This Row],[Profit]],0)</f>
        <v>0</v>
      </c>
      <c r="N1238" s="8">
        <f>IF(Sales[[#This Row],[Profit]]&lt;0,Sales[[#This Row],[Profit]],0)</f>
        <v>-128</v>
      </c>
    </row>
    <row r="1239" spans="1:14" x14ac:dyDescent="0.3">
      <c r="A1239" t="s">
        <v>55</v>
      </c>
      <c r="B1239" s="6">
        <v>163</v>
      </c>
      <c r="C1239" s="6">
        <v>81</v>
      </c>
      <c r="D1239">
        <v>2</v>
      </c>
      <c r="E1239" t="s">
        <v>8</v>
      </c>
      <c r="F1239" t="s">
        <v>73</v>
      </c>
      <c r="G1239" t="s">
        <v>10</v>
      </c>
      <c r="H1239" s="3">
        <f>INDEX(Orders!$A$1:$G$501,MATCH($A1239,Orders!$A$1:$A$501,0),MATCH(H$1,Orders!$A$1:$G$1,0))</f>
        <v>43193</v>
      </c>
      <c r="I1239" s="3" t="str">
        <f>INDEX(Orders!$A$1:$G$501,MATCH($A1239,Orders!$A$1:$A$501,0),MATCH(I$1,Orders!$A$1:$G$1,0))</f>
        <v>Parth</v>
      </c>
      <c r="J1239" s="3" t="str">
        <f>INDEX(Orders!$A$1:$G$501,MATCH($A1239,Orders!$A$1:$A$501,0),MATCH(J$1,Orders!$A$1:$G$1,0))</f>
        <v>Maharashtra</v>
      </c>
      <c r="K1239" s="3" t="str">
        <f>INDEX(Orders!$A$1:$G$501,MATCH($A1239,Orders!$A$1:$A$501,0),MATCH(K$1,Orders!$A$1:$G$1,0))</f>
        <v>Pune</v>
      </c>
      <c r="L1239" s="1" t="str">
        <f t="shared" si="19"/>
        <v>Apr</v>
      </c>
      <c r="M1239" s="8">
        <f>IF(Sales[[#This Row],[Profit]]&gt;0,Sales[[#This Row],[Profit]],0)</f>
        <v>81</v>
      </c>
      <c r="N1239" s="8">
        <f>IF(Sales[[#This Row],[Profit]]&lt;0,Sales[[#This Row],[Profit]],0)</f>
        <v>0</v>
      </c>
    </row>
    <row r="1240" spans="1:14" x14ac:dyDescent="0.3">
      <c r="A1240" t="s">
        <v>88</v>
      </c>
      <c r="B1240" s="6">
        <v>184</v>
      </c>
      <c r="C1240" s="6">
        <v>85</v>
      </c>
      <c r="D1240">
        <v>6</v>
      </c>
      <c r="E1240" t="s">
        <v>23</v>
      </c>
      <c r="F1240" t="s">
        <v>81</v>
      </c>
      <c r="G1240" t="s">
        <v>28</v>
      </c>
      <c r="H1240" s="3">
        <f>INDEX(Orders!$A$1:$G$501,MATCH($A1240,Orders!$A$1:$A$501,0),MATCH(H$1,Orders!$A$1:$G$1,0))</f>
        <v>43284</v>
      </c>
      <c r="I1240" s="3" t="str">
        <f>INDEX(Orders!$A$1:$G$501,MATCH($A1240,Orders!$A$1:$A$501,0),MATCH(I$1,Orders!$A$1:$G$1,0))</f>
        <v>Parishi</v>
      </c>
      <c r="J1240" s="3" t="str">
        <f>INDEX(Orders!$A$1:$G$501,MATCH($A1240,Orders!$A$1:$A$501,0),MATCH(J$1,Orders!$A$1:$G$1,0))</f>
        <v>West Bengal</v>
      </c>
      <c r="K1240" s="3" t="str">
        <f>INDEX(Orders!$A$1:$G$501,MATCH($A1240,Orders!$A$1:$A$501,0),MATCH(K$1,Orders!$A$1:$G$1,0))</f>
        <v>Kolkata</v>
      </c>
      <c r="L1240" s="1" t="str">
        <f t="shared" si="19"/>
        <v>Jul</v>
      </c>
      <c r="M1240" s="8">
        <f>IF(Sales[[#This Row],[Profit]]&gt;0,Sales[[#This Row],[Profit]],0)</f>
        <v>85</v>
      </c>
      <c r="N1240" s="8">
        <f>IF(Sales[[#This Row],[Profit]]&lt;0,Sales[[#This Row],[Profit]],0)</f>
        <v>0</v>
      </c>
    </row>
    <row r="1241" spans="1:14" x14ac:dyDescent="0.3">
      <c r="A1241" t="s">
        <v>440</v>
      </c>
      <c r="B1241" s="6">
        <v>494</v>
      </c>
      <c r="C1241" s="6">
        <v>54</v>
      </c>
      <c r="D1241">
        <v>4</v>
      </c>
      <c r="E1241" t="s">
        <v>12</v>
      </c>
      <c r="F1241" t="s">
        <v>16</v>
      </c>
      <c r="G1241" t="s">
        <v>10</v>
      </c>
      <c r="H1241" s="3">
        <f>INDEX(Orders!$A$1:$G$501,MATCH($A1241,Orders!$A$1:$A$501,0),MATCH(H$1,Orders!$A$1:$G$1,0))</f>
        <v>43203</v>
      </c>
      <c r="I1241" s="3" t="str">
        <f>INDEX(Orders!$A$1:$G$501,MATCH($A1241,Orders!$A$1:$A$501,0),MATCH(I$1,Orders!$A$1:$G$1,0))</f>
        <v>Vandana</v>
      </c>
      <c r="J1241" s="3" t="str">
        <f>INDEX(Orders!$A$1:$G$501,MATCH($A1241,Orders!$A$1:$A$501,0),MATCH(J$1,Orders!$A$1:$G$1,0))</f>
        <v>Himachal Pradesh</v>
      </c>
      <c r="K1241" s="3" t="str">
        <f>INDEX(Orders!$A$1:$G$501,MATCH($A1241,Orders!$A$1:$A$501,0),MATCH(K$1,Orders!$A$1:$G$1,0))</f>
        <v>Simla</v>
      </c>
      <c r="L1241" s="1" t="str">
        <f t="shared" si="19"/>
        <v>Apr</v>
      </c>
      <c r="M1241" s="8">
        <f>IF(Sales[[#This Row],[Profit]]&gt;0,Sales[[#This Row],[Profit]],0)</f>
        <v>54</v>
      </c>
      <c r="N1241" s="8">
        <f>IF(Sales[[#This Row],[Profit]]&lt;0,Sales[[#This Row],[Profit]],0)</f>
        <v>0</v>
      </c>
    </row>
    <row r="1242" spans="1:14" x14ac:dyDescent="0.3">
      <c r="A1242" t="s">
        <v>498</v>
      </c>
      <c r="B1242" s="6">
        <v>30</v>
      </c>
      <c r="C1242" s="6">
        <v>11</v>
      </c>
      <c r="D1242">
        <v>5</v>
      </c>
      <c r="E1242" t="s">
        <v>23</v>
      </c>
      <c r="F1242" t="s">
        <v>30</v>
      </c>
      <c r="G1242" t="s">
        <v>10</v>
      </c>
      <c r="H1242" s="3">
        <f>INDEX(Orders!$A$1:$G$501,MATCH($A1242,Orders!$A$1:$A$501,0),MATCH(H$1,Orders!$A$1:$G$1,0))</f>
        <v>43416</v>
      </c>
      <c r="I1242" s="3" t="str">
        <f>INDEX(Orders!$A$1:$G$501,MATCH($A1242,Orders!$A$1:$A$501,0),MATCH(I$1,Orders!$A$1:$G$1,0))</f>
        <v>Jaydeep</v>
      </c>
      <c r="J1242" s="3" t="str">
        <f>INDEX(Orders!$A$1:$G$501,MATCH($A1242,Orders!$A$1:$A$501,0),MATCH(J$1,Orders!$A$1:$G$1,0))</f>
        <v>Madhya Pradesh</v>
      </c>
      <c r="K1242" s="3" t="str">
        <f>INDEX(Orders!$A$1:$G$501,MATCH($A1242,Orders!$A$1:$A$501,0),MATCH(K$1,Orders!$A$1:$G$1,0))</f>
        <v>Bhopal</v>
      </c>
      <c r="L1242" s="1" t="str">
        <f t="shared" si="19"/>
        <v>Nov</v>
      </c>
      <c r="M1242" s="8">
        <f>IF(Sales[[#This Row],[Profit]]&gt;0,Sales[[#This Row],[Profit]],0)</f>
        <v>11</v>
      </c>
      <c r="N1242" s="8">
        <f>IF(Sales[[#This Row],[Profit]]&lt;0,Sales[[#This Row],[Profit]],0)</f>
        <v>0</v>
      </c>
    </row>
    <row r="1243" spans="1:14" x14ac:dyDescent="0.3">
      <c r="A1243" t="s">
        <v>420</v>
      </c>
      <c r="B1243" s="6">
        <v>30</v>
      </c>
      <c r="C1243" s="6">
        <v>0</v>
      </c>
      <c r="D1243">
        <v>1</v>
      </c>
      <c r="E1243" t="s">
        <v>23</v>
      </c>
      <c r="F1243" t="s">
        <v>32</v>
      </c>
      <c r="G1243" t="s">
        <v>10</v>
      </c>
      <c r="H1243" s="3">
        <f>INDEX(Orders!$A$1:$G$501,MATCH($A1243,Orders!$A$1:$A$501,0),MATCH(H$1,Orders!$A$1:$G$1,0))</f>
        <v>43365</v>
      </c>
      <c r="I1243" s="3" t="str">
        <f>INDEX(Orders!$A$1:$G$501,MATCH($A1243,Orders!$A$1:$A$501,0),MATCH(I$1,Orders!$A$1:$G$1,0))</f>
        <v>Akshay</v>
      </c>
      <c r="J1243" s="3" t="str">
        <f>INDEX(Orders!$A$1:$G$501,MATCH($A1243,Orders!$A$1:$A$501,0),MATCH(J$1,Orders!$A$1:$G$1,0))</f>
        <v>Uttar Pradesh</v>
      </c>
      <c r="K1243" s="3" t="str">
        <f>INDEX(Orders!$A$1:$G$501,MATCH($A1243,Orders!$A$1:$A$501,0),MATCH(K$1,Orders!$A$1:$G$1,0))</f>
        <v>Lucknow</v>
      </c>
      <c r="L1243" s="1" t="str">
        <f t="shared" si="19"/>
        <v>Sep</v>
      </c>
      <c r="M1243" s="8">
        <f>IF(Sales[[#This Row],[Profit]]&gt;0,Sales[[#This Row],[Profit]],0)</f>
        <v>0</v>
      </c>
      <c r="N1243" s="8">
        <f>IF(Sales[[#This Row],[Profit]]&lt;0,Sales[[#This Row],[Profit]],0)</f>
        <v>0</v>
      </c>
    </row>
    <row r="1244" spans="1:14" x14ac:dyDescent="0.3">
      <c r="A1244" t="s">
        <v>61</v>
      </c>
      <c r="B1244" s="6">
        <v>39</v>
      </c>
      <c r="C1244" s="6">
        <v>-18</v>
      </c>
      <c r="D1244">
        <v>2</v>
      </c>
      <c r="E1244" t="s">
        <v>23</v>
      </c>
      <c r="F1244" t="s">
        <v>63</v>
      </c>
      <c r="G1244" t="s">
        <v>19</v>
      </c>
      <c r="H1244" s="3">
        <f>INDEX(Orders!$A$1:$G$501,MATCH($A1244,Orders!$A$1:$A$501,0),MATCH(H$1,Orders!$A$1:$G$1,0))</f>
        <v>43187</v>
      </c>
      <c r="I1244" s="3" t="str">
        <f>INDEX(Orders!$A$1:$G$501,MATCH($A1244,Orders!$A$1:$A$501,0),MATCH(I$1,Orders!$A$1:$G$1,0))</f>
        <v>Vini</v>
      </c>
      <c r="J1244" s="3" t="str">
        <f>INDEX(Orders!$A$1:$G$501,MATCH($A1244,Orders!$A$1:$A$501,0),MATCH(J$1,Orders!$A$1:$G$1,0))</f>
        <v>Karnataka</v>
      </c>
      <c r="K1244" s="3" t="str">
        <f>INDEX(Orders!$A$1:$G$501,MATCH($A1244,Orders!$A$1:$A$501,0),MATCH(K$1,Orders!$A$1:$G$1,0))</f>
        <v>Bangalore</v>
      </c>
      <c r="L1244" s="1" t="str">
        <f t="shared" si="19"/>
        <v>Mar</v>
      </c>
      <c r="M1244" s="8">
        <f>IF(Sales[[#This Row],[Profit]]&gt;0,Sales[[#This Row],[Profit]],0)</f>
        <v>0</v>
      </c>
      <c r="N1244" s="8">
        <f>IF(Sales[[#This Row],[Profit]]&lt;0,Sales[[#This Row],[Profit]],0)</f>
        <v>-18</v>
      </c>
    </row>
    <row r="1245" spans="1:14" x14ac:dyDescent="0.3">
      <c r="A1245" t="s">
        <v>306</v>
      </c>
      <c r="B1245" s="6">
        <v>1700</v>
      </c>
      <c r="C1245" s="6">
        <v>85</v>
      </c>
      <c r="D1245">
        <v>3</v>
      </c>
      <c r="E1245" t="s">
        <v>23</v>
      </c>
      <c r="F1245" t="s">
        <v>24</v>
      </c>
      <c r="G1245" t="s">
        <v>10</v>
      </c>
      <c r="H1245" s="3">
        <f>INDEX(Orders!$A$1:$G$501,MATCH($A1245,Orders!$A$1:$A$501,0),MATCH(H$1,Orders!$A$1:$G$1,0))</f>
        <v>43385</v>
      </c>
      <c r="I1245" s="3" t="str">
        <f>INDEX(Orders!$A$1:$G$501,MATCH($A1245,Orders!$A$1:$A$501,0),MATCH(I$1,Orders!$A$1:$G$1,0))</f>
        <v>Ishpreet</v>
      </c>
      <c r="J1245" s="3" t="str">
        <f>INDEX(Orders!$A$1:$G$501,MATCH($A1245,Orders!$A$1:$A$501,0),MATCH(J$1,Orders!$A$1:$G$1,0))</f>
        <v>Maharashtra</v>
      </c>
      <c r="K1245" s="3" t="str">
        <f>INDEX(Orders!$A$1:$G$501,MATCH($A1245,Orders!$A$1:$A$501,0),MATCH(K$1,Orders!$A$1:$G$1,0))</f>
        <v>Mumbai</v>
      </c>
      <c r="L1245" s="1" t="str">
        <f t="shared" si="19"/>
        <v>Oct</v>
      </c>
      <c r="M1245" s="8">
        <f>IF(Sales[[#This Row],[Profit]]&gt;0,Sales[[#This Row],[Profit]],0)</f>
        <v>85</v>
      </c>
      <c r="N1245" s="8">
        <f>IF(Sales[[#This Row],[Profit]]&lt;0,Sales[[#This Row],[Profit]],0)</f>
        <v>0</v>
      </c>
    </row>
    <row r="1246" spans="1:14" x14ac:dyDescent="0.3">
      <c r="A1246" t="s">
        <v>143</v>
      </c>
      <c r="B1246" s="6">
        <v>332</v>
      </c>
      <c r="C1246" s="6">
        <v>-43</v>
      </c>
      <c r="D1246">
        <v>6</v>
      </c>
      <c r="E1246" t="s">
        <v>8</v>
      </c>
      <c r="F1246" t="s">
        <v>21</v>
      </c>
      <c r="G1246" t="s">
        <v>28</v>
      </c>
      <c r="H1246" s="3">
        <f>INDEX(Orders!$A$1:$G$501,MATCH($A1246,Orders!$A$1:$A$501,0),MATCH(H$1,Orders!$A$1:$G$1,0))</f>
        <v>43233</v>
      </c>
      <c r="I1246" s="3" t="str">
        <f>INDEX(Orders!$A$1:$G$501,MATCH($A1246,Orders!$A$1:$A$501,0),MATCH(I$1,Orders!$A$1:$G$1,0))</f>
        <v>Tulika</v>
      </c>
      <c r="J1246" s="3" t="str">
        <f>INDEX(Orders!$A$1:$G$501,MATCH($A1246,Orders!$A$1:$A$501,0),MATCH(J$1,Orders!$A$1:$G$1,0))</f>
        <v>Madhya Pradesh</v>
      </c>
      <c r="K1246" s="3" t="str">
        <f>INDEX(Orders!$A$1:$G$501,MATCH($A1246,Orders!$A$1:$A$501,0),MATCH(K$1,Orders!$A$1:$G$1,0))</f>
        <v>Bhopal</v>
      </c>
      <c r="L1246" s="1" t="str">
        <f t="shared" si="19"/>
        <v>May</v>
      </c>
      <c r="M1246" s="8">
        <f>IF(Sales[[#This Row],[Profit]]&gt;0,Sales[[#This Row],[Profit]],0)</f>
        <v>0</v>
      </c>
      <c r="N1246" s="8">
        <f>IF(Sales[[#This Row],[Profit]]&lt;0,Sales[[#This Row],[Profit]],0)</f>
        <v>-43</v>
      </c>
    </row>
    <row r="1247" spans="1:14" x14ac:dyDescent="0.3">
      <c r="A1247" t="s">
        <v>234</v>
      </c>
      <c r="B1247" s="6">
        <v>436</v>
      </c>
      <c r="C1247" s="6">
        <v>131</v>
      </c>
      <c r="D1247">
        <v>9</v>
      </c>
      <c r="E1247" t="s">
        <v>23</v>
      </c>
      <c r="F1247" t="s">
        <v>30</v>
      </c>
      <c r="G1247" t="s">
        <v>28</v>
      </c>
      <c r="H1247" s="3">
        <f>INDEX(Orders!$A$1:$G$501,MATCH($A1247,Orders!$A$1:$A$501,0),MATCH(H$1,Orders!$A$1:$G$1,0))</f>
        <v>43323</v>
      </c>
      <c r="I1247" s="3" t="str">
        <f>INDEX(Orders!$A$1:$G$501,MATCH($A1247,Orders!$A$1:$A$501,0),MATCH(I$1,Orders!$A$1:$G$1,0))</f>
        <v>Shubham</v>
      </c>
      <c r="J1247" s="3" t="str">
        <f>INDEX(Orders!$A$1:$G$501,MATCH($A1247,Orders!$A$1:$A$501,0),MATCH(J$1,Orders!$A$1:$G$1,0))</f>
        <v>Maharashtra</v>
      </c>
      <c r="K1247" s="3" t="str">
        <f>INDEX(Orders!$A$1:$G$501,MATCH($A1247,Orders!$A$1:$A$501,0),MATCH(K$1,Orders!$A$1:$G$1,0))</f>
        <v>Pune</v>
      </c>
      <c r="L1247" s="1" t="str">
        <f t="shared" si="19"/>
        <v>Aug</v>
      </c>
      <c r="M1247" s="8">
        <f>IF(Sales[[#This Row],[Profit]]&gt;0,Sales[[#This Row],[Profit]],0)</f>
        <v>131</v>
      </c>
      <c r="N1247" s="8">
        <f>IF(Sales[[#This Row],[Profit]]&lt;0,Sales[[#This Row],[Profit]],0)</f>
        <v>0</v>
      </c>
    </row>
    <row r="1248" spans="1:14" x14ac:dyDescent="0.3">
      <c r="A1248" t="s">
        <v>265</v>
      </c>
      <c r="B1248" s="6">
        <v>30</v>
      </c>
      <c r="C1248" s="6">
        <v>-5</v>
      </c>
      <c r="D1248">
        <v>2</v>
      </c>
      <c r="E1248" t="s">
        <v>12</v>
      </c>
      <c r="F1248" t="s">
        <v>131</v>
      </c>
      <c r="G1248" t="s">
        <v>10</v>
      </c>
      <c r="H1248" s="3">
        <f>INDEX(Orders!$A$1:$G$501,MATCH($A1248,Orders!$A$1:$A$501,0),MATCH(H$1,Orders!$A$1:$G$1,0))</f>
        <v>43347</v>
      </c>
      <c r="I1248" s="3" t="str">
        <f>INDEX(Orders!$A$1:$G$501,MATCH($A1248,Orders!$A$1:$A$501,0),MATCH(I$1,Orders!$A$1:$G$1,0))</f>
        <v>Yogesh</v>
      </c>
      <c r="J1248" s="3" t="str">
        <f>INDEX(Orders!$A$1:$G$501,MATCH($A1248,Orders!$A$1:$A$501,0),MATCH(J$1,Orders!$A$1:$G$1,0))</f>
        <v>Bihar</v>
      </c>
      <c r="K1248" s="3" t="str">
        <f>INDEX(Orders!$A$1:$G$501,MATCH($A1248,Orders!$A$1:$A$501,0),MATCH(K$1,Orders!$A$1:$G$1,0))</f>
        <v>Patna</v>
      </c>
      <c r="L1248" s="1" t="str">
        <f t="shared" si="19"/>
        <v>Sep</v>
      </c>
      <c r="M1248" s="8">
        <f>IF(Sales[[#This Row],[Profit]]&gt;0,Sales[[#This Row],[Profit]],0)</f>
        <v>0</v>
      </c>
      <c r="N1248" s="8">
        <f>IF(Sales[[#This Row],[Profit]]&lt;0,Sales[[#This Row],[Profit]],0)</f>
        <v>-5</v>
      </c>
    </row>
    <row r="1249" spans="1:14" x14ac:dyDescent="0.3">
      <c r="A1249" t="s">
        <v>266</v>
      </c>
      <c r="B1249" s="6">
        <v>30</v>
      </c>
      <c r="C1249" s="6">
        <v>-10</v>
      </c>
      <c r="D1249">
        <v>2</v>
      </c>
      <c r="E1249" t="s">
        <v>23</v>
      </c>
      <c r="F1249" t="s">
        <v>57</v>
      </c>
      <c r="G1249" t="s">
        <v>10</v>
      </c>
      <c r="H1249" s="3">
        <f>INDEX(Orders!$A$1:$G$501,MATCH($A1249,Orders!$A$1:$A$501,0),MATCH(H$1,Orders!$A$1:$G$1,0))</f>
        <v>43309</v>
      </c>
      <c r="I1249" s="3" t="str">
        <f>INDEX(Orders!$A$1:$G$501,MATCH($A1249,Orders!$A$1:$A$501,0),MATCH(I$1,Orders!$A$1:$G$1,0))</f>
        <v>Dhirajendu</v>
      </c>
      <c r="J1249" s="3" t="str">
        <f>INDEX(Orders!$A$1:$G$501,MATCH($A1249,Orders!$A$1:$A$501,0),MATCH(J$1,Orders!$A$1:$G$1,0))</f>
        <v>Maharashtra</v>
      </c>
      <c r="K1249" s="3" t="str">
        <f>INDEX(Orders!$A$1:$G$501,MATCH($A1249,Orders!$A$1:$A$501,0),MATCH(K$1,Orders!$A$1:$G$1,0))</f>
        <v>Mumbai</v>
      </c>
      <c r="L1249" s="1" t="str">
        <f t="shared" si="19"/>
        <v>Jul</v>
      </c>
      <c r="M1249" s="8">
        <f>IF(Sales[[#This Row],[Profit]]&gt;0,Sales[[#This Row],[Profit]],0)</f>
        <v>0</v>
      </c>
      <c r="N1249" s="8">
        <f>IF(Sales[[#This Row],[Profit]]&lt;0,Sales[[#This Row],[Profit]],0)</f>
        <v>-10</v>
      </c>
    </row>
    <row r="1250" spans="1:14" x14ac:dyDescent="0.3">
      <c r="A1250" t="s">
        <v>208</v>
      </c>
      <c r="B1250" s="6">
        <v>38</v>
      </c>
      <c r="C1250" s="6">
        <v>-13</v>
      </c>
      <c r="D1250">
        <v>3</v>
      </c>
      <c r="E1250" t="s">
        <v>23</v>
      </c>
      <c r="F1250" t="s">
        <v>57</v>
      </c>
      <c r="G1250" t="s">
        <v>19</v>
      </c>
      <c r="H1250" s="3">
        <f>INDEX(Orders!$A$1:$G$501,MATCH($A1250,Orders!$A$1:$A$501,0),MATCH(H$1,Orders!$A$1:$G$1,0))</f>
        <v>43110</v>
      </c>
      <c r="I1250" s="3" t="str">
        <f>INDEX(Orders!$A$1:$G$501,MATCH($A1250,Orders!$A$1:$A$501,0),MATCH(I$1,Orders!$A$1:$G$1,0))</f>
        <v>Shishu</v>
      </c>
      <c r="J1250" s="3" t="str">
        <f>INDEX(Orders!$A$1:$G$501,MATCH($A1250,Orders!$A$1:$A$501,0),MATCH(J$1,Orders!$A$1:$G$1,0))</f>
        <v>Andhra Pradesh</v>
      </c>
      <c r="K1250" s="3" t="str">
        <f>INDEX(Orders!$A$1:$G$501,MATCH($A1250,Orders!$A$1:$A$501,0),MATCH(K$1,Orders!$A$1:$G$1,0))</f>
        <v>Hyderabad</v>
      </c>
      <c r="L1250" s="1" t="str">
        <f t="shared" si="19"/>
        <v>Jan</v>
      </c>
      <c r="M1250" s="8">
        <f>IF(Sales[[#This Row],[Profit]]&gt;0,Sales[[#This Row],[Profit]],0)</f>
        <v>0</v>
      </c>
      <c r="N1250" s="8">
        <f>IF(Sales[[#This Row],[Profit]]&lt;0,Sales[[#This Row],[Profit]],0)</f>
        <v>-13</v>
      </c>
    </row>
    <row r="1251" spans="1:14" x14ac:dyDescent="0.3">
      <c r="A1251" t="s">
        <v>172</v>
      </c>
      <c r="B1251" s="6">
        <v>511</v>
      </c>
      <c r="C1251" s="6">
        <v>194</v>
      </c>
      <c r="D1251">
        <v>3</v>
      </c>
      <c r="E1251" t="s">
        <v>12</v>
      </c>
      <c r="F1251" t="s">
        <v>13</v>
      </c>
      <c r="G1251" t="s">
        <v>28</v>
      </c>
      <c r="H1251" s="3">
        <f>INDEX(Orders!$A$1:$G$501,MATCH($A1251,Orders!$A$1:$A$501,0),MATCH(H$1,Orders!$A$1:$G$1,0))</f>
        <v>43230</v>
      </c>
      <c r="I1251" s="3" t="str">
        <f>INDEX(Orders!$A$1:$G$501,MATCH($A1251,Orders!$A$1:$A$501,0),MATCH(I$1,Orders!$A$1:$G$1,0))</f>
        <v>Shivanshu</v>
      </c>
      <c r="J1251" s="3" t="str">
        <f>INDEX(Orders!$A$1:$G$501,MATCH($A1251,Orders!$A$1:$A$501,0),MATCH(J$1,Orders!$A$1:$G$1,0))</f>
        <v>Madhya Pradesh</v>
      </c>
      <c r="K1251" s="3" t="str">
        <f>INDEX(Orders!$A$1:$G$501,MATCH($A1251,Orders!$A$1:$A$501,0),MATCH(K$1,Orders!$A$1:$G$1,0))</f>
        <v>Indore</v>
      </c>
      <c r="L1251" s="1" t="str">
        <f t="shared" si="19"/>
        <v>May</v>
      </c>
      <c r="M1251" s="8">
        <f>IF(Sales[[#This Row],[Profit]]&gt;0,Sales[[#This Row],[Profit]],0)</f>
        <v>194</v>
      </c>
      <c r="N1251" s="8">
        <f>IF(Sales[[#This Row],[Profit]]&lt;0,Sales[[#This Row],[Profit]],0)</f>
        <v>0</v>
      </c>
    </row>
    <row r="1252" spans="1:14" x14ac:dyDescent="0.3">
      <c r="A1252" t="s">
        <v>67</v>
      </c>
      <c r="B1252" s="6">
        <v>37</v>
      </c>
      <c r="C1252" s="6">
        <v>-53</v>
      </c>
      <c r="D1252">
        <v>3</v>
      </c>
      <c r="E1252" t="s">
        <v>23</v>
      </c>
      <c r="F1252" t="s">
        <v>26</v>
      </c>
      <c r="G1252" t="s">
        <v>19</v>
      </c>
      <c r="H1252" s="3">
        <f>INDEX(Orders!$A$1:$G$501,MATCH($A1252,Orders!$A$1:$A$501,0),MATCH(H$1,Orders!$A$1:$G$1,0))</f>
        <v>43331</v>
      </c>
      <c r="I1252" s="3" t="str">
        <f>INDEX(Orders!$A$1:$G$501,MATCH($A1252,Orders!$A$1:$A$501,0),MATCH(I$1,Orders!$A$1:$G$1,0))</f>
        <v>Shourya</v>
      </c>
      <c r="J1252" s="3" t="str">
        <f>INDEX(Orders!$A$1:$G$501,MATCH($A1252,Orders!$A$1:$A$501,0),MATCH(J$1,Orders!$A$1:$G$1,0))</f>
        <v xml:space="preserve">Kerala </v>
      </c>
      <c r="K1252" s="3" t="str">
        <f>INDEX(Orders!$A$1:$G$501,MATCH($A1252,Orders!$A$1:$A$501,0),MATCH(K$1,Orders!$A$1:$G$1,0))</f>
        <v>Thiruvananthapuram</v>
      </c>
      <c r="L1252" s="1" t="str">
        <f t="shared" si="19"/>
        <v>Aug</v>
      </c>
      <c r="M1252" s="8">
        <f>IF(Sales[[#This Row],[Profit]]&gt;0,Sales[[#This Row],[Profit]],0)</f>
        <v>0</v>
      </c>
      <c r="N1252" s="8">
        <f>IF(Sales[[#This Row],[Profit]]&lt;0,Sales[[#This Row],[Profit]],0)</f>
        <v>-53</v>
      </c>
    </row>
    <row r="1253" spans="1:14" x14ac:dyDescent="0.3">
      <c r="A1253" t="s">
        <v>111</v>
      </c>
      <c r="B1253" s="6">
        <v>513</v>
      </c>
      <c r="C1253" s="6">
        <v>215</v>
      </c>
      <c r="D1253">
        <v>2</v>
      </c>
      <c r="E1253" t="s">
        <v>8</v>
      </c>
      <c r="F1253" t="s">
        <v>73</v>
      </c>
      <c r="G1253" t="s">
        <v>10</v>
      </c>
      <c r="H1253" s="3">
        <f>INDEX(Orders!$A$1:$G$501,MATCH($A1253,Orders!$A$1:$A$501,0),MATCH(H$1,Orders!$A$1:$G$1,0))</f>
        <v>43231</v>
      </c>
      <c r="I1253" s="3" t="str">
        <f>INDEX(Orders!$A$1:$G$501,MATCH($A1253,Orders!$A$1:$A$501,0),MATCH(I$1,Orders!$A$1:$G$1,0))</f>
        <v>Abhishek</v>
      </c>
      <c r="J1253" s="3" t="str">
        <f>INDEX(Orders!$A$1:$G$501,MATCH($A1253,Orders!$A$1:$A$501,0),MATCH(J$1,Orders!$A$1:$G$1,0))</f>
        <v>Goa</v>
      </c>
      <c r="K1253" s="3" t="str">
        <f>INDEX(Orders!$A$1:$G$501,MATCH($A1253,Orders!$A$1:$A$501,0),MATCH(K$1,Orders!$A$1:$G$1,0))</f>
        <v>Goa</v>
      </c>
      <c r="L1253" s="1" t="str">
        <f t="shared" si="19"/>
        <v>May</v>
      </c>
      <c r="M1253" s="8">
        <f>IF(Sales[[#This Row],[Profit]]&gt;0,Sales[[#This Row],[Profit]],0)</f>
        <v>215</v>
      </c>
      <c r="N1253" s="8">
        <f>IF(Sales[[#This Row],[Profit]]&lt;0,Sales[[#This Row],[Profit]],0)</f>
        <v>0</v>
      </c>
    </row>
    <row r="1254" spans="1:14" x14ac:dyDescent="0.3">
      <c r="A1254" t="s">
        <v>100</v>
      </c>
      <c r="B1254" s="6">
        <v>516</v>
      </c>
      <c r="C1254" s="6">
        <v>69</v>
      </c>
      <c r="D1254">
        <v>4</v>
      </c>
      <c r="E1254" t="s">
        <v>12</v>
      </c>
      <c r="F1254" t="s">
        <v>16</v>
      </c>
      <c r="G1254" t="s">
        <v>28</v>
      </c>
      <c r="H1254" s="3">
        <f>INDEX(Orders!$A$1:$G$501,MATCH($A1254,Orders!$A$1:$A$501,0),MATCH(H$1,Orders!$A$1:$G$1,0))</f>
        <v>43243</v>
      </c>
      <c r="I1254" s="3" t="str">
        <f>INDEX(Orders!$A$1:$G$501,MATCH($A1254,Orders!$A$1:$A$501,0),MATCH(I$1,Orders!$A$1:$G$1,0))</f>
        <v>Anjali</v>
      </c>
      <c r="J1254" s="3" t="str">
        <f>INDEX(Orders!$A$1:$G$501,MATCH($A1254,Orders!$A$1:$A$501,0),MATCH(J$1,Orders!$A$1:$G$1,0))</f>
        <v>Haryana</v>
      </c>
      <c r="K1254" s="3" t="str">
        <f>INDEX(Orders!$A$1:$G$501,MATCH($A1254,Orders!$A$1:$A$501,0),MATCH(K$1,Orders!$A$1:$G$1,0))</f>
        <v>Chandigarh</v>
      </c>
      <c r="L1254" s="1" t="str">
        <f t="shared" si="19"/>
        <v>May</v>
      </c>
      <c r="M1254" s="8">
        <f>IF(Sales[[#This Row],[Profit]]&gt;0,Sales[[#This Row],[Profit]],0)</f>
        <v>69</v>
      </c>
      <c r="N1254" s="8">
        <f>IF(Sales[[#This Row],[Profit]]&lt;0,Sales[[#This Row],[Profit]],0)</f>
        <v>0</v>
      </c>
    </row>
    <row r="1255" spans="1:14" x14ac:dyDescent="0.3">
      <c r="A1255" t="s">
        <v>163</v>
      </c>
      <c r="B1255" s="6">
        <v>559</v>
      </c>
      <c r="C1255" s="6">
        <v>-19</v>
      </c>
      <c r="D1255">
        <v>2</v>
      </c>
      <c r="E1255" t="s">
        <v>23</v>
      </c>
      <c r="F1255" t="s">
        <v>24</v>
      </c>
      <c r="G1255" t="s">
        <v>82</v>
      </c>
      <c r="H1255" s="3">
        <f>INDEX(Orders!$A$1:$G$501,MATCH($A1255,Orders!$A$1:$A$501,0),MATCH(H$1,Orders!$A$1:$G$1,0))</f>
        <v>43367</v>
      </c>
      <c r="I1255" s="3" t="str">
        <f>INDEX(Orders!$A$1:$G$501,MATCH($A1255,Orders!$A$1:$A$501,0),MATCH(I$1,Orders!$A$1:$G$1,0))</f>
        <v>Sukrith</v>
      </c>
      <c r="J1255" s="3" t="str">
        <f>INDEX(Orders!$A$1:$G$501,MATCH($A1255,Orders!$A$1:$A$501,0),MATCH(J$1,Orders!$A$1:$G$1,0))</f>
        <v>Maharashtra</v>
      </c>
      <c r="K1255" s="3" t="str">
        <f>INDEX(Orders!$A$1:$G$501,MATCH($A1255,Orders!$A$1:$A$501,0),MATCH(K$1,Orders!$A$1:$G$1,0))</f>
        <v>Mumbai</v>
      </c>
      <c r="L1255" s="1" t="str">
        <f t="shared" si="19"/>
        <v>Sep</v>
      </c>
      <c r="M1255" s="8">
        <f>IF(Sales[[#This Row],[Profit]]&gt;0,Sales[[#This Row],[Profit]],0)</f>
        <v>0</v>
      </c>
      <c r="N1255" s="8">
        <f>IF(Sales[[#This Row],[Profit]]&lt;0,Sales[[#This Row],[Profit]],0)</f>
        <v>-19</v>
      </c>
    </row>
    <row r="1256" spans="1:14" x14ac:dyDescent="0.3">
      <c r="A1256" t="s">
        <v>499</v>
      </c>
      <c r="B1256" s="6">
        <v>29</v>
      </c>
      <c r="C1256" s="6">
        <v>-10</v>
      </c>
      <c r="D1256">
        <v>3</v>
      </c>
      <c r="E1256" t="s">
        <v>23</v>
      </c>
      <c r="F1256" t="s">
        <v>43</v>
      </c>
      <c r="G1256" t="s">
        <v>10</v>
      </c>
      <c r="H1256" s="3">
        <f>INDEX(Orders!$A$1:$G$501,MATCH($A1256,Orders!$A$1:$A$501,0),MATCH(H$1,Orders!$A$1:$G$1,0))</f>
        <v>43144</v>
      </c>
      <c r="I1256" s="3" t="str">
        <f>INDEX(Orders!$A$1:$G$501,MATCH($A1256,Orders!$A$1:$A$501,0),MATCH(I$1,Orders!$A$1:$G$1,0))</f>
        <v>Jahan</v>
      </c>
      <c r="J1256" s="3" t="str">
        <f>INDEX(Orders!$A$1:$G$501,MATCH($A1256,Orders!$A$1:$A$501,0),MATCH(J$1,Orders!$A$1:$G$1,0))</f>
        <v>Madhya Pradesh</v>
      </c>
      <c r="K1256" s="3" t="str">
        <f>INDEX(Orders!$A$1:$G$501,MATCH($A1256,Orders!$A$1:$A$501,0),MATCH(K$1,Orders!$A$1:$G$1,0))</f>
        <v>Bhopal</v>
      </c>
      <c r="L1256" s="1" t="str">
        <f t="shared" si="19"/>
        <v>Feb</v>
      </c>
      <c r="M1256" s="8">
        <f>IF(Sales[[#This Row],[Profit]]&gt;0,Sales[[#This Row],[Profit]],0)</f>
        <v>0</v>
      </c>
      <c r="N1256" s="8">
        <f>IF(Sales[[#This Row],[Profit]]&lt;0,Sales[[#This Row],[Profit]],0)</f>
        <v>-10</v>
      </c>
    </row>
    <row r="1257" spans="1:14" x14ac:dyDescent="0.3">
      <c r="A1257" t="s">
        <v>400</v>
      </c>
      <c r="B1257" s="6">
        <v>148</v>
      </c>
      <c r="C1257" s="6">
        <v>52</v>
      </c>
      <c r="D1257">
        <v>5</v>
      </c>
      <c r="E1257" t="s">
        <v>23</v>
      </c>
      <c r="F1257" t="s">
        <v>57</v>
      </c>
      <c r="G1257" t="s">
        <v>28</v>
      </c>
      <c r="H1257" s="3">
        <f>INDEX(Orders!$A$1:$G$501,MATCH($A1257,Orders!$A$1:$A$501,0),MATCH(H$1,Orders!$A$1:$G$1,0))</f>
        <v>43318</v>
      </c>
      <c r="I1257" s="3" t="str">
        <f>INDEX(Orders!$A$1:$G$501,MATCH($A1257,Orders!$A$1:$A$501,0),MATCH(I$1,Orders!$A$1:$G$1,0))</f>
        <v>Shreya</v>
      </c>
      <c r="J1257" s="3" t="str">
        <f>INDEX(Orders!$A$1:$G$501,MATCH($A1257,Orders!$A$1:$A$501,0),MATCH(J$1,Orders!$A$1:$G$1,0))</f>
        <v xml:space="preserve">Kerala </v>
      </c>
      <c r="K1257" s="3" t="str">
        <f>INDEX(Orders!$A$1:$G$501,MATCH($A1257,Orders!$A$1:$A$501,0),MATCH(K$1,Orders!$A$1:$G$1,0))</f>
        <v>Thiruvananthapuram</v>
      </c>
      <c r="L1257" s="1" t="str">
        <f t="shared" si="19"/>
        <v>Aug</v>
      </c>
      <c r="M1257" s="8">
        <f>IF(Sales[[#This Row],[Profit]]&gt;0,Sales[[#This Row],[Profit]],0)</f>
        <v>52</v>
      </c>
      <c r="N1257" s="8">
        <f>IF(Sales[[#This Row],[Profit]]&lt;0,Sales[[#This Row],[Profit]],0)</f>
        <v>0</v>
      </c>
    </row>
    <row r="1258" spans="1:14" x14ac:dyDescent="0.3">
      <c r="A1258" t="s">
        <v>273</v>
      </c>
      <c r="B1258" s="6">
        <v>559</v>
      </c>
      <c r="C1258" s="6">
        <v>-174</v>
      </c>
      <c r="D1258">
        <v>2</v>
      </c>
      <c r="E1258" t="s">
        <v>8</v>
      </c>
      <c r="F1258" t="s">
        <v>9</v>
      </c>
      <c r="G1258" t="s">
        <v>82</v>
      </c>
      <c r="H1258" s="3">
        <f>INDEX(Orders!$A$1:$G$501,MATCH($A1258,Orders!$A$1:$A$501,0),MATCH(H$1,Orders!$A$1:$G$1,0))</f>
        <v>43376</v>
      </c>
      <c r="I1258" s="3" t="str">
        <f>INDEX(Orders!$A$1:$G$501,MATCH($A1258,Orders!$A$1:$A$501,0),MATCH(I$1,Orders!$A$1:$G$1,0))</f>
        <v>Mayank</v>
      </c>
      <c r="J1258" s="3" t="str">
        <f>INDEX(Orders!$A$1:$G$501,MATCH($A1258,Orders!$A$1:$A$501,0),MATCH(J$1,Orders!$A$1:$G$1,0))</f>
        <v>Maharashtra</v>
      </c>
      <c r="K1258" s="3" t="str">
        <f>INDEX(Orders!$A$1:$G$501,MATCH($A1258,Orders!$A$1:$A$501,0),MATCH(K$1,Orders!$A$1:$G$1,0))</f>
        <v>Mumbai</v>
      </c>
      <c r="L1258" s="1" t="str">
        <f t="shared" si="19"/>
        <v>Oct</v>
      </c>
      <c r="M1258" s="8">
        <f>IF(Sales[[#This Row],[Profit]]&gt;0,Sales[[#This Row],[Profit]],0)</f>
        <v>0</v>
      </c>
      <c r="N1258" s="8">
        <f>IF(Sales[[#This Row],[Profit]]&lt;0,Sales[[#This Row],[Profit]],0)</f>
        <v>-174</v>
      </c>
    </row>
    <row r="1259" spans="1:14" x14ac:dyDescent="0.3">
      <c r="A1259" t="s">
        <v>299</v>
      </c>
      <c r="B1259" s="6">
        <v>527</v>
      </c>
      <c r="C1259" s="6">
        <v>26</v>
      </c>
      <c r="D1259">
        <v>3</v>
      </c>
      <c r="E1259" t="s">
        <v>8</v>
      </c>
      <c r="F1259" t="s">
        <v>9</v>
      </c>
      <c r="G1259" t="s">
        <v>10</v>
      </c>
      <c r="H1259" s="3">
        <f>INDEX(Orders!$A$1:$G$501,MATCH($A1259,Orders!$A$1:$A$501,0),MATCH(H$1,Orders!$A$1:$G$1,0))</f>
        <v>43406</v>
      </c>
      <c r="I1259" s="3" t="str">
        <f>INDEX(Orders!$A$1:$G$501,MATCH($A1259,Orders!$A$1:$A$501,0),MATCH(I$1,Orders!$A$1:$G$1,0))</f>
        <v>Kartikay</v>
      </c>
      <c r="J1259" s="3" t="str">
        <f>INDEX(Orders!$A$1:$G$501,MATCH($A1259,Orders!$A$1:$A$501,0),MATCH(J$1,Orders!$A$1:$G$1,0))</f>
        <v>Bihar</v>
      </c>
      <c r="K1259" s="3" t="str">
        <f>INDEX(Orders!$A$1:$G$501,MATCH($A1259,Orders!$A$1:$A$501,0),MATCH(K$1,Orders!$A$1:$G$1,0))</f>
        <v>Patna</v>
      </c>
      <c r="L1259" s="1" t="str">
        <f t="shared" si="19"/>
        <v>Nov</v>
      </c>
      <c r="M1259" s="8">
        <f>IF(Sales[[#This Row],[Profit]]&gt;0,Sales[[#This Row],[Profit]],0)</f>
        <v>26</v>
      </c>
      <c r="N1259" s="8">
        <f>IF(Sales[[#This Row],[Profit]]&lt;0,Sales[[#This Row],[Profit]],0)</f>
        <v>0</v>
      </c>
    </row>
    <row r="1260" spans="1:14" x14ac:dyDescent="0.3">
      <c r="A1260" t="s">
        <v>300</v>
      </c>
      <c r="B1260" s="6">
        <v>560</v>
      </c>
      <c r="C1260" s="6">
        <v>44</v>
      </c>
      <c r="D1260">
        <v>3</v>
      </c>
      <c r="E1260" t="s">
        <v>23</v>
      </c>
      <c r="F1260" t="s">
        <v>26</v>
      </c>
      <c r="G1260" t="s">
        <v>82</v>
      </c>
      <c r="H1260" s="3">
        <f>INDEX(Orders!$A$1:$G$501,MATCH($A1260,Orders!$A$1:$A$501,0),MATCH(H$1,Orders!$A$1:$G$1,0))</f>
        <v>43127</v>
      </c>
      <c r="I1260" s="3" t="str">
        <f>INDEX(Orders!$A$1:$G$501,MATCH($A1260,Orders!$A$1:$A$501,0),MATCH(I$1,Orders!$A$1:$G$1,0))</f>
        <v>Shivangi</v>
      </c>
      <c r="J1260" s="3" t="str">
        <f>INDEX(Orders!$A$1:$G$501,MATCH($A1260,Orders!$A$1:$A$501,0),MATCH(J$1,Orders!$A$1:$G$1,0))</f>
        <v>Madhya Pradesh</v>
      </c>
      <c r="K1260" s="3" t="str">
        <f>INDEX(Orders!$A$1:$G$501,MATCH($A1260,Orders!$A$1:$A$501,0),MATCH(K$1,Orders!$A$1:$G$1,0))</f>
        <v>Indore</v>
      </c>
      <c r="L1260" s="1" t="str">
        <f t="shared" si="19"/>
        <v>Jan</v>
      </c>
      <c r="M1260" s="8">
        <f>IF(Sales[[#This Row],[Profit]]&gt;0,Sales[[#This Row],[Profit]],0)</f>
        <v>44</v>
      </c>
      <c r="N1260" s="8">
        <f>IF(Sales[[#This Row],[Profit]]&lt;0,Sales[[#This Row],[Profit]],0)</f>
        <v>0</v>
      </c>
    </row>
    <row r="1261" spans="1:14" x14ac:dyDescent="0.3">
      <c r="A1261" t="s">
        <v>225</v>
      </c>
      <c r="B1261" s="6">
        <v>571</v>
      </c>
      <c r="C1261" s="6">
        <v>108</v>
      </c>
      <c r="D1261">
        <v>12</v>
      </c>
      <c r="E1261" t="s">
        <v>23</v>
      </c>
      <c r="F1261" t="s">
        <v>57</v>
      </c>
      <c r="G1261" t="s">
        <v>82</v>
      </c>
      <c r="H1261" s="3">
        <f>INDEX(Orders!$A$1:$G$501,MATCH($A1261,Orders!$A$1:$A$501,0),MATCH(H$1,Orders!$A$1:$G$1,0))</f>
        <v>43124</v>
      </c>
      <c r="I1261" s="3" t="str">
        <f>INDEX(Orders!$A$1:$G$501,MATCH($A1261,Orders!$A$1:$A$501,0),MATCH(I$1,Orders!$A$1:$G$1,0))</f>
        <v>Madan Mohan</v>
      </c>
      <c r="J1261" s="3" t="str">
        <f>INDEX(Orders!$A$1:$G$501,MATCH($A1261,Orders!$A$1:$A$501,0),MATCH(J$1,Orders!$A$1:$G$1,0))</f>
        <v>Uttar Pradesh</v>
      </c>
      <c r="K1261" s="3" t="str">
        <f>INDEX(Orders!$A$1:$G$501,MATCH($A1261,Orders!$A$1:$A$501,0),MATCH(K$1,Orders!$A$1:$G$1,0))</f>
        <v>Mathura</v>
      </c>
      <c r="L1261" s="1" t="str">
        <f t="shared" si="19"/>
        <v>Jan</v>
      </c>
      <c r="M1261" s="8">
        <f>IF(Sales[[#This Row],[Profit]]&gt;0,Sales[[#This Row],[Profit]],0)</f>
        <v>108</v>
      </c>
      <c r="N1261" s="8">
        <f>IF(Sales[[#This Row],[Profit]]&lt;0,Sales[[#This Row],[Profit]],0)</f>
        <v>0</v>
      </c>
    </row>
    <row r="1262" spans="1:14" x14ac:dyDescent="0.3">
      <c r="A1262" t="s">
        <v>500</v>
      </c>
      <c r="B1262" s="6">
        <v>29</v>
      </c>
      <c r="C1262" s="6">
        <v>2</v>
      </c>
      <c r="D1262">
        <v>3</v>
      </c>
      <c r="E1262" t="s">
        <v>23</v>
      </c>
      <c r="F1262" t="s">
        <v>43</v>
      </c>
      <c r="G1262" t="s">
        <v>10</v>
      </c>
      <c r="H1262" s="3">
        <f>INDEX(Orders!$A$1:$G$501,MATCH($A1262,Orders!$A$1:$A$501,0),MATCH(H$1,Orders!$A$1:$G$1,0))</f>
        <v>43125</v>
      </c>
      <c r="I1262" s="3" t="str">
        <f>INDEX(Orders!$A$1:$G$501,MATCH($A1262,Orders!$A$1:$A$501,0),MATCH(I$1,Orders!$A$1:$G$1,0))</f>
        <v>Priyanka</v>
      </c>
      <c r="J1262" s="3" t="str">
        <f>INDEX(Orders!$A$1:$G$501,MATCH($A1262,Orders!$A$1:$A$501,0),MATCH(J$1,Orders!$A$1:$G$1,0))</f>
        <v>Uttar Pradesh</v>
      </c>
      <c r="K1262" s="3" t="str">
        <f>INDEX(Orders!$A$1:$G$501,MATCH($A1262,Orders!$A$1:$A$501,0),MATCH(K$1,Orders!$A$1:$G$1,0))</f>
        <v>Prayagraj</v>
      </c>
      <c r="L1262" s="1" t="str">
        <f t="shared" si="19"/>
        <v>Jan</v>
      </c>
      <c r="M1262" s="8">
        <f>IF(Sales[[#This Row],[Profit]]&gt;0,Sales[[#This Row],[Profit]],0)</f>
        <v>2</v>
      </c>
      <c r="N1262" s="8">
        <f>IF(Sales[[#This Row],[Profit]]&lt;0,Sales[[#This Row],[Profit]],0)</f>
        <v>0</v>
      </c>
    </row>
    <row r="1263" spans="1:14" x14ac:dyDescent="0.3">
      <c r="A1263" t="s">
        <v>299</v>
      </c>
      <c r="B1263" s="6">
        <v>29</v>
      </c>
      <c r="C1263" s="6">
        <v>3</v>
      </c>
      <c r="D1263">
        <v>2</v>
      </c>
      <c r="E1263" t="s">
        <v>23</v>
      </c>
      <c r="F1263" t="s">
        <v>57</v>
      </c>
      <c r="G1263" t="s">
        <v>10</v>
      </c>
      <c r="H1263" s="3">
        <f>INDEX(Orders!$A$1:$G$501,MATCH($A1263,Orders!$A$1:$A$501,0),MATCH(H$1,Orders!$A$1:$G$1,0))</f>
        <v>43406</v>
      </c>
      <c r="I1263" s="3" t="str">
        <f>INDEX(Orders!$A$1:$G$501,MATCH($A1263,Orders!$A$1:$A$501,0),MATCH(I$1,Orders!$A$1:$G$1,0))</f>
        <v>Kartikay</v>
      </c>
      <c r="J1263" s="3" t="str">
        <f>INDEX(Orders!$A$1:$G$501,MATCH($A1263,Orders!$A$1:$A$501,0),MATCH(J$1,Orders!$A$1:$G$1,0))</f>
        <v>Bihar</v>
      </c>
      <c r="K1263" s="3" t="str">
        <f>INDEX(Orders!$A$1:$G$501,MATCH($A1263,Orders!$A$1:$A$501,0),MATCH(K$1,Orders!$A$1:$G$1,0))</f>
        <v>Patna</v>
      </c>
      <c r="L1263" s="1" t="str">
        <f t="shared" si="19"/>
        <v>Nov</v>
      </c>
      <c r="M1263" s="8">
        <f>IF(Sales[[#This Row],[Profit]]&gt;0,Sales[[#This Row],[Profit]],0)</f>
        <v>3</v>
      </c>
      <c r="N1263" s="8">
        <f>IF(Sales[[#This Row],[Profit]]&lt;0,Sales[[#This Row],[Profit]],0)</f>
        <v>0</v>
      </c>
    </row>
    <row r="1264" spans="1:14" x14ac:dyDescent="0.3">
      <c r="A1264" t="s">
        <v>284</v>
      </c>
      <c r="B1264" s="6">
        <v>29</v>
      </c>
      <c r="C1264" s="6">
        <v>-3</v>
      </c>
      <c r="D1264">
        <v>3</v>
      </c>
      <c r="E1264" t="s">
        <v>23</v>
      </c>
      <c r="F1264" t="s">
        <v>26</v>
      </c>
      <c r="G1264" t="s">
        <v>10</v>
      </c>
      <c r="H1264" s="3">
        <f>INDEX(Orders!$A$1:$G$501,MATCH($A1264,Orders!$A$1:$A$501,0),MATCH(H$1,Orders!$A$1:$G$1,0))</f>
        <v>43343</v>
      </c>
      <c r="I1264" s="3" t="str">
        <f>INDEX(Orders!$A$1:$G$501,MATCH($A1264,Orders!$A$1:$A$501,0),MATCH(I$1,Orders!$A$1:$G$1,0))</f>
        <v>Ashmeet</v>
      </c>
      <c r="J1264" s="3" t="str">
        <f>INDEX(Orders!$A$1:$G$501,MATCH($A1264,Orders!$A$1:$A$501,0),MATCH(J$1,Orders!$A$1:$G$1,0))</f>
        <v>West Bengal</v>
      </c>
      <c r="K1264" s="3" t="str">
        <f>INDEX(Orders!$A$1:$G$501,MATCH($A1264,Orders!$A$1:$A$501,0),MATCH(K$1,Orders!$A$1:$G$1,0))</f>
        <v>Kolkata</v>
      </c>
      <c r="L1264" s="1" t="str">
        <f t="shared" si="19"/>
        <v>Aug</v>
      </c>
      <c r="M1264" s="8">
        <f>IF(Sales[[#This Row],[Profit]]&gt;0,Sales[[#This Row],[Profit]],0)</f>
        <v>0</v>
      </c>
      <c r="N1264" s="8">
        <f>IF(Sales[[#This Row],[Profit]]&lt;0,Sales[[#This Row],[Profit]],0)</f>
        <v>-3</v>
      </c>
    </row>
    <row r="1265" spans="1:14" x14ac:dyDescent="0.3">
      <c r="A1265" t="s">
        <v>501</v>
      </c>
      <c r="B1265" s="6">
        <v>35</v>
      </c>
      <c r="C1265" s="6">
        <v>14</v>
      </c>
      <c r="D1265">
        <v>2</v>
      </c>
      <c r="E1265" t="s">
        <v>23</v>
      </c>
      <c r="F1265" t="s">
        <v>57</v>
      </c>
      <c r="G1265" t="s">
        <v>19</v>
      </c>
      <c r="H1265" s="3">
        <f>INDEX(Orders!$A$1:$G$501,MATCH($A1265,Orders!$A$1:$A$501,0),MATCH(H$1,Orders!$A$1:$G$1,0))</f>
        <v>43383</v>
      </c>
      <c r="I1265" s="3" t="str">
        <f>INDEX(Orders!$A$1:$G$501,MATCH($A1265,Orders!$A$1:$A$501,0),MATCH(I$1,Orders!$A$1:$G$1,0))</f>
        <v>Harsh</v>
      </c>
      <c r="J1265" s="3" t="str">
        <f>INDEX(Orders!$A$1:$G$501,MATCH($A1265,Orders!$A$1:$A$501,0),MATCH(J$1,Orders!$A$1:$G$1,0))</f>
        <v>Nagaland</v>
      </c>
      <c r="K1265" s="3" t="str">
        <f>INDEX(Orders!$A$1:$G$501,MATCH($A1265,Orders!$A$1:$A$501,0),MATCH(K$1,Orders!$A$1:$G$1,0))</f>
        <v>Kohima</v>
      </c>
      <c r="L1265" s="1" t="str">
        <f t="shared" si="19"/>
        <v>Oct</v>
      </c>
      <c r="M1265" s="8">
        <f>IF(Sales[[#This Row],[Profit]]&gt;0,Sales[[#This Row],[Profit]],0)</f>
        <v>14</v>
      </c>
      <c r="N1265" s="8">
        <f>IF(Sales[[#This Row],[Profit]]&lt;0,Sales[[#This Row],[Profit]],0)</f>
        <v>0</v>
      </c>
    </row>
    <row r="1266" spans="1:14" x14ac:dyDescent="0.3">
      <c r="A1266" t="s">
        <v>41</v>
      </c>
      <c r="B1266" s="6">
        <v>579</v>
      </c>
      <c r="C1266" s="6">
        <v>139</v>
      </c>
      <c r="D1266">
        <v>3</v>
      </c>
      <c r="E1266" t="s">
        <v>8</v>
      </c>
      <c r="F1266" t="s">
        <v>18</v>
      </c>
      <c r="G1266" t="s">
        <v>82</v>
      </c>
      <c r="H1266" s="3">
        <f>INDEX(Orders!$A$1:$G$501,MATCH($A1266,Orders!$A$1:$A$501,0),MATCH(H$1,Orders!$A$1:$G$1,0))</f>
        <v>43323</v>
      </c>
      <c r="I1266" s="3" t="str">
        <f>INDEX(Orders!$A$1:$G$501,MATCH($A1266,Orders!$A$1:$A$501,0),MATCH(I$1,Orders!$A$1:$G$1,0))</f>
        <v>Gaurav</v>
      </c>
      <c r="J1266" s="3" t="str">
        <f>INDEX(Orders!$A$1:$G$501,MATCH($A1266,Orders!$A$1:$A$501,0),MATCH(J$1,Orders!$A$1:$G$1,0))</f>
        <v>Gujarat</v>
      </c>
      <c r="K1266" s="3" t="str">
        <f>INDEX(Orders!$A$1:$G$501,MATCH($A1266,Orders!$A$1:$A$501,0),MATCH(K$1,Orders!$A$1:$G$1,0))</f>
        <v>Ahmedabad</v>
      </c>
      <c r="L1266" s="1" t="str">
        <f t="shared" si="19"/>
        <v>Aug</v>
      </c>
      <c r="M1266" s="8">
        <f>IF(Sales[[#This Row],[Profit]]&gt;0,Sales[[#This Row],[Profit]],0)</f>
        <v>139</v>
      </c>
      <c r="N1266" s="8">
        <f>IF(Sales[[#This Row],[Profit]]&lt;0,Sales[[#This Row],[Profit]],0)</f>
        <v>0</v>
      </c>
    </row>
    <row r="1267" spans="1:14" x14ac:dyDescent="0.3">
      <c r="A1267" t="s">
        <v>36</v>
      </c>
      <c r="B1267" s="6">
        <v>29</v>
      </c>
      <c r="C1267" s="6">
        <v>-24</v>
      </c>
      <c r="D1267">
        <v>4</v>
      </c>
      <c r="E1267" t="s">
        <v>23</v>
      </c>
      <c r="F1267" t="s">
        <v>63</v>
      </c>
      <c r="G1267" t="s">
        <v>10</v>
      </c>
      <c r="H1267" s="3">
        <f>INDEX(Orders!$A$1:$G$501,MATCH($A1267,Orders!$A$1:$A$501,0),MATCH(H$1,Orders!$A$1:$G$1,0))</f>
        <v>43332</v>
      </c>
      <c r="I1267" s="3" t="str">
        <f>INDEX(Orders!$A$1:$G$501,MATCH($A1267,Orders!$A$1:$A$501,0),MATCH(I$1,Orders!$A$1:$G$1,0))</f>
        <v>Mohan</v>
      </c>
      <c r="J1267" s="3" t="str">
        <f>INDEX(Orders!$A$1:$G$501,MATCH($A1267,Orders!$A$1:$A$501,0),MATCH(J$1,Orders!$A$1:$G$1,0))</f>
        <v>Maharashtra</v>
      </c>
      <c r="K1267" s="3" t="str">
        <f>INDEX(Orders!$A$1:$G$501,MATCH($A1267,Orders!$A$1:$A$501,0),MATCH(K$1,Orders!$A$1:$G$1,0))</f>
        <v>Mumbai</v>
      </c>
      <c r="L1267" s="1" t="str">
        <f t="shared" si="19"/>
        <v>Aug</v>
      </c>
      <c r="M1267" s="8">
        <f>IF(Sales[[#This Row],[Profit]]&gt;0,Sales[[#This Row],[Profit]],0)</f>
        <v>0</v>
      </c>
      <c r="N1267" s="8">
        <f>IF(Sales[[#This Row],[Profit]]&lt;0,Sales[[#This Row],[Profit]],0)</f>
        <v>-24</v>
      </c>
    </row>
    <row r="1268" spans="1:14" x14ac:dyDescent="0.3">
      <c r="A1268" t="s">
        <v>67</v>
      </c>
      <c r="B1268" s="6">
        <v>593</v>
      </c>
      <c r="C1268" s="6">
        <v>213</v>
      </c>
      <c r="D1268">
        <v>4</v>
      </c>
      <c r="E1268" t="s">
        <v>12</v>
      </c>
      <c r="F1268" t="s">
        <v>16</v>
      </c>
      <c r="G1268" t="s">
        <v>82</v>
      </c>
      <c r="H1268" s="3">
        <f>INDEX(Orders!$A$1:$G$501,MATCH($A1268,Orders!$A$1:$A$501,0),MATCH(H$1,Orders!$A$1:$G$1,0))</f>
        <v>43331</v>
      </c>
      <c r="I1268" s="3" t="str">
        <f>INDEX(Orders!$A$1:$G$501,MATCH($A1268,Orders!$A$1:$A$501,0),MATCH(I$1,Orders!$A$1:$G$1,0))</f>
        <v>Shourya</v>
      </c>
      <c r="J1268" s="3" t="str">
        <f>INDEX(Orders!$A$1:$G$501,MATCH($A1268,Orders!$A$1:$A$501,0),MATCH(J$1,Orders!$A$1:$G$1,0))</f>
        <v xml:space="preserve">Kerala </v>
      </c>
      <c r="K1268" s="3" t="str">
        <f>INDEX(Orders!$A$1:$G$501,MATCH($A1268,Orders!$A$1:$A$501,0),MATCH(K$1,Orders!$A$1:$G$1,0))</f>
        <v>Thiruvananthapuram</v>
      </c>
      <c r="L1268" s="1" t="str">
        <f t="shared" si="19"/>
        <v>Aug</v>
      </c>
      <c r="M1268" s="8">
        <f>IF(Sales[[#This Row],[Profit]]&gt;0,Sales[[#This Row],[Profit]],0)</f>
        <v>213</v>
      </c>
      <c r="N1268" s="8">
        <f>IF(Sales[[#This Row],[Profit]]&lt;0,Sales[[#This Row],[Profit]],0)</f>
        <v>0</v>
      </c>
    </row>
    <row r="1269" spans="1:14" x14ac:dyDescent="0.3">
      <c r="A1269" t="s">
        <v>173</v>
      </c>
      <c r="B1269" s="6">
        <v>217</v>
      </c>
      <c r="C1269" s="6">
        <v>72</v>
      </c>
      <c r="D1269">
        <v>2</v>
      </c>
      <c r="E1269" t="s">
        <v>12</v>
      </c>
      <c r="F1269" t="s">
        <v>131</v>
      </c>
      <c r="G1269" t="s">
        <v>10</v>
      </c>
      <c r="H1269" s="3">
        <f>INDEX(Orders!$A$1:$G$501,MATCH($A1269,Orders!$A$1:$A$501,0),MATCH(H$1,Orders!$A$1:$G$1,0))</f>
        <v>43192</v>
      </c>
      <c r="I1269" s="3" t="str">
        <f>INDEX(Orders!$A$1:$G$501,MATCH($A1269,Orders!$A$1:$A$501,0),MATCH(I$1,Orders!$A$1:$G$1,0))</f>
        <v>Prashant</v>
      </c>
      <c r="J1269" s="3" t="str">
        <f>INDEX(Orders!$A$1:$G$501,MATCH($A1269,Orders!$A$1:$A$501,0),MATCH(J$1,Orders!$A$1:$G$1,0))</f>
        <v>Delhi</v>
      </c>
      <c r="K1269" s="3" t="str">
        <f>INDEX(Orders!$A$1:$G$501,MATCH($A1269,Orders!$A$1:$A$501,0),MATCH(K$1,Orders!$A$1:$G$1,0))</f>
        <v>Delhi</v>
      </c>
      <c r="L1269" s="1" t="str">
        <f t="shared" si="19"/>
        <v>Apr</v>
      </c>
      <c r="M1269" s="8">
        <f>IF(Sales[[#This Row],[Profit]]&gt;0,Sales[[#This Row],[Profit]],0)</f>
        <v>72</v>
      </c>
      <c r="N1269" s="8">
        <f>IF(Sales[[#This Row],[Profit]]&lt;0,Sales[[#This Row],[Profit]],0)</f>
        <v>0</v>
      </c>
    </row>
    <row r="1270" spans="1:14" x14ac:dyDescent="0.3">
      <c r="A1270" t="s">
        <v>502</v>
      </c>
      <c r="B1270" s="6">
        <v>353</v>
      </c>
      <c r="C1270" s="6">
        <v>90</v>
      </c>
      <c r="D1270">
        <v>8</v>
      </c>
      <c r="E1270" t="s">
        <v>23</v>
      </c>
      <c r="F1270" t="s">
        <v>26</v>
      </c>
      <c r="G1270" t="s">
        <v>10</v>
      </c>
      <c r="H1270" s="3">
        <f>INDEX(Orders!$A$1:$G$501,MATCH($A1270,Orders!$A$1:$A$501,0),MATCH(H$1,Orders!$A$1:$G$1,0))</f>
        <v>43208</v>
      </c>
      <c r="I1270" s="3" t="str">
        <f>INDEX(Orders!$A$1:$G$501,MATCH($A1270,Orders!$A$1:$A$501,0),MATCH(I$1,Orders!$A$1:$G$1,0))</f>
        <v>Ramesh</v>
      </c>
      <c r="J1270" s="3" t="str">
        <f>INDEX(Orders!$A$1:$G$501,MATCH($A1270,Orders!$A$1:$A$501,0),MATCH(J$1,Orders!$A$1:$G$1,0))</f>
        <v>Gujarat</v>
      </c>
      <c r="K1270" s="3" t="str">
        <f>INDEX(Orders!$A$1:$G$501,MATCH($A1270,Orders!$A$1:$A$501,0),MATCH(K$1,Orders!$A$1:$G$1,0))</f>
        <v>Ahmedabad</v>
      </c>
      <c r="L1270" s="1" t="str">
        <f t="shared" si="19"/>
        <v>Apr</v>
      </c>
      <c r="M1270" s="8">
        <f>IF(Sales[[#This Row],[Profit]]&gt;0,Sales[[#This Row],[Profit]],0)</f>
        <v>90</v>
      </c>
      <c r="N1270" s="8">
        <f>IF(Sales[[#This Row],[Profit]]&lt;0,Sales[[#This Row],[Profit]],0)</f>
        <v>0</v>
      </c>
    </row>
    <row r="1271" spans="1:14" x14ac:dyDescent="0.3">
      <c r="A1271" t="s">
        <v>230</v>
      </c>
      <c r="B1271" s="6">
        <v>382</v>
      </c>
      <c r="C1271" s="6">
        <v>92</v>
      </c>
      <c r="D1271">
        <v>2</v>
      </c>
      <c r="E1271" t="s">
        <v>8</v>
      </c>
      <c r="F1271" t="s">
        <v>18</v>
      </c>
      <c r="G1271" t="s">
        <v>10</v>
      </c>
      <c r="H1271" s="3">
        <f>INDEX(Orders!$A$1:$G$501,MATCH($A1271,Orders!$A$1:$A$501,0),MATCH(H$1,Orders!$A$1:$G$1,0))</f>
        <v>43254</v>
      </c>
      <c r="I1271" s="3" t="str">
        <f>INDEX(Orders!$A$1:$G$501,MATCH($A1271,Orders!$A$1:$A$501,0),MATCH(I$1,Orders!$A$1:$G$1,0))</f>
        <v>Paridhi</v>
      </c>
      <c r="J1271" s="3" t="str">
        <f>INDEX(Orders!$A$1:$G$501,MATCH($A1271,Orders!$A$1:$A$501,0),MATCH(J$1,Orders!$A$1:$G$1,0))</f>
        <v>Rajasthan</v>
      </c>
      <c r="K1271" s="3" t="str">
        <f>INDEX(Orders!$A$1:$G$501,MATCH($A1271,Orders!$A$1:$A$501,0),MATCH(K$1,Orders!$A$1:$G$1,0))</f>
        <v>Jaipur</v>
      </c>
      <c r="L1271" s="1" t="str">
        <f t="shared" si="19"/>
        <v>Jun</v>
      </c>
      <c r="M1271" s="8">
        <f>IF(Sales[[#This Row],[Profit]]&gt;0,Sales[[#This Row],[Profit]],0)</f>
        <v>92</v>
      </c>
      <c r="N1271" s="8">
        <f>IF(Sales[[#This Row],[Profit]]&lt;0,Sales[[#This Row],[Profit]],0)</f>
        <v>0</v>
      </c>
    </row>
    <row r="1272" spans="1:14" x14ac:dyDescent="0.3">
      <c r="A1272" t="s">
        <v>192</v>
      </c>
      <c r="B1272" s="6">
        <v>597</v>
      </c>
      <c r="C1272" s="6">
        <v>93</v>
      </c>
      <c r="D1272">
        <v>4</v>
      </c>
      <c r="E1272" t="s">
        <v>12</v>
      </c>
      <c r="F1272" t="s">
        <v>13</v>
      </c>
      <c r="G1272" t="s">
        <v>82</v>
      </c>
      <c r="H1272" s="3">
        <f>INDEX(Orders!$A$1:$G$501,MATCH($A1272,Orders!$A$1:$A$501,0),MATCH(H$1,Orders!$A$1:$G$1,0))</f>
        <v>43253</v>
      </c>
      <c r="I1272" s="3" t="str">
        <f>INDEX(Orders!$A$1:$G$501,MATCH($A1272,Orders!$A$1:$A$501,0),MATCH(I$1,Orders!$A$1:$G$1,0))</f>
        <v>Shubham</v>
      </c>
      <c r="J1272" s="3" t="str">
        <f>INDEX(Orders!$A$1:$G$501,MATCH($A1272,Orders!$A$1:$A$501,0),MATCH(J$1,Orders!$A$1:$G$1,0))</f>
        <v>Delhi</v>
      </c>
      <c r="K1272" s="3" t="str">
        <f>INDEX(Orders!$A$1:$G$501,MATCH($A1272,Orders!$A$1:$A$501,0),MATCH(K$1,Orders!$A$1:$G$1,0))</f>
        <v>Delhi</v>
      </c>
      <c r="L1272" s="1" t="str">
        <f t="shared" si="19"/>
        <v>Jun</v>
      </c>
      <c r="M1272" s="8">
        <f>IF(Sales[[#This Row],[Profit]]&gt;0,Sales[[#This Row],[Profit]],0)</f>
        <v>93</v>
      </c>
      <c r="N1272" s="8">
        <f>IF(Sales[[#This Row],[Profit]]&lt;0,Sales[[#This Row],[Profit]],0)</f>
        <v>0</v>
      </c>
    </row>
    <row r="1273" spans="1:14" x14ac:dyDescent="0.3">
      <c r="A1273" t="s">
        <v>503</v>
      </c>
      <c r="B1273" s="6">
        <v>212</v>
      </c>
      <c r="C1273" s="6">
        <v>97</v>
      </c>
      <c r="D1273">
        <v>7</v>
      </c>
      <c r="E1273" t="s">
        <v>23</v>
      </c>
      <c r="F1273" t="s">
        <v>30</v>
      </c>
      <c r="G1273" t="s">
        <v>10</v>
      </c>
      <c r="H1273" s="3">
        <f>INDEX(Orders!$A$1:$G$501,MATCH($A1273,Orders!$A$1:$A$501,0),MATCH(H$1,Orders!$A$1:$G$1,0))</f>
        <v>43407</v>
      </c>
      <c r="I1273" s="3" t="str">
        <f>INDEX(Orders!$A$1:$G$501,MATCH($A1273,Orders!$A$1:$A$501,0),MATCH(I$1,Orders!$A$1:$G$1,0))</f>
        <v>Aditya</v>
      </c>
      <c r="J1273" s="3" t="str">
        <f>INDEX(Orders!$A$1:$G$501,MATCH($A1273,Orders!$A$1:$A$501,0),MATCH(J$1,Orders!$A$1:$G$1,0))</f>
        <v>Punjab</v>
      </c>
      <c r="K1273" s="3" t="str">
        <f>INDEX(Orders!$A$1:$G$501,MATCH($A1273,Orders!$A$1:$A$501,0),MATCH(K$1,Orders!$A$1:$G$1,0))</f>
        <v>Chandigarh</v>
      </c>
      <c r="L1273" s="1" t="str">
        <f t="shared" si="19"/>
        <v>Nov</v>
      </c>
      <c r="M1273" s="8">
        <f>IF(Sales[[#This Row],[Profit]]&gt;0,Sales[[#This Row],[Profit]],0)</f>
        <v>97</v>
      </c>
      <c r="N1273" s="8">
        <f>IF(Sales[[#This Row],[Profit]]&lt;0,Sales[[#This Row],[Profit]],0)</f>
        <v>0</v>
      </c>
    </row>
    <row r="1274" spans="1:14" x14ac:dyDescent="0.3">
      <c r="A1274" t="s">
        <v>269</v>
      </c>
      <c r="B1274" s="6">
        <v>689</v>
      </c>
      <c r="C1274" s="6">
        <v>90</v>
      </c>
      <c r="D1274">
        <v>5</v>
      </c>
      <c r="E1274" t="s">
        <v>23</v>
      </c>
      <c r="F1274" t="s">
        <v>26</v>
      </c>
      <c r="G1274" t="s">
        <v>10</v>
      </c>
      <c r="H1274" s="3">
        <f>INDEX(Orders!$A$1:$G$501,MATCH($A1274,Orders!$A$1:$A$501,0),MATCH(H$1,Orders!$A$1:$G$1,0))</f>
        <v>43384</v>
      </c>
      <c r="I1274" s="3" t="str">
        <f>INDEX(Orders!$A$1:$G$501,MATCH($A1274,Orders!$A$1:$A$501,0),MATCH(I$1,Orders!$A$1:$G$1,0))</f>
        <v>Abhijeet</v>
      </c>
      <c r="J1274" s="3" t="str">
        <f>INDEX(Orders!$A$1:$G$501,MATCH($A1274,Orders!$A$1:$A$501,0),MATCH(J$1,Orders!$A$1:$G$1,0))</f>
        <v>Maharashtra</v>
      </c>
      <c r="K1274" s="3" t="str">
        <f>INDEX(Orders!$A$1:$G$501,MATCH($A1274,Orders!$A$1:$A$501,0),MATCH(K$1,Orders!$A$1:$G$1,0))</f>
        <v>Mumbai</v>
      </c>
      <c r="L1274" s="1" t="str">
        <f t="shared" si="19"/>
        <v>Oct</v>
      </c>
      <c r="M1274" s="8">
        <f>IF(Sales[[#This Row],[Profit]]&gt;0,Sales[[#This Row],[Profit]],0)</f>
        <v>90</v>
      </c>
      <c r="N1274" s="8">
        <f>IF(Sales[[#This Row],[Profit]]&lt;0,Sales[[#This Row],[Profit]],0)</f>
        <v>0</v>
      </c>
    </row>
    <row r="1275" spans="1:14" x14ac:dyDescent="0.3">
      <c r="A1275" t="s">
        <v>504</v>
      </c>
      <c r="B1275" s="6">
        <v>28</v>
      </c>
      <c r="C1275" s="6">
        <v>-10</v>
      </c>
      <c r="D1275">
        <v>3</v>
      </c>
      <c r="E1275" t="s">
        <v>23</v>
      </c>
      <c r="F1275" t="s">
        <v>43</v>
      </c>
      <c r="G1275" t="s">
        <v>10</v>
      </c>
      <c r="H1275" s="3">
        <f>INDEX(Orders!$A$1:$G$501,MATCH($A1275,Orders!$A$1:$A$501,0),MATCH(H$1,Orders!$A$1:$G$1,0))</f>
        <v>43134</v>
      </c>
      <c r="I1275" s="3" t="str">
        <f>INDEX(Orders!$A$1:$G$501,MATCH($A1275,Orders!$A$1:$A$501,0),MATCH(I$1,Orders!$A$1:$G$1,0))</f>
        <v>Sanjay</v>
      </c>
      <c r="J1275" s="3" t="str">
        <f>INDEX(Orders!$A$1:$G$501,MATCH($A1275,Orders!$A$1:$A$501,0),MATCH(J$1,Orders!$A$1:$G$1,0))</f>
        <v>Goa</v>
      </c>
      <c r="K1275" s="3" t="str">
        <f>INDEX(Orders!$A$1:$G$501,MATCH($A1275,Orders!$A$1:$A$501,0),MATCH(K$1,Orders!$A$1:$G$1,0))</f>
        <v>Goa</v>
      </c>
      <c r="L1275" s="1" t="str">
        <f t="shared" si="19"/>
        <v>Feb</v>
      </c>
      <c r="M1275" s="8">
        <f>IF(Sales[[#This Row],[Profit]]&gt;0,Sales[[#This Row],[Profit]],0)</f>
        <v>0</v>
      </c>
      <c r="N1275" s="8">
        <f>IF(Sales[[#This Row],[Profit]]&lt;0,Sales[[#This Row],[Profit]],0)</f>
        <v>-10</v>
      </c>
    </row>
    <row r="1276" spans="1:14" x14ac:dyDescent="0.3">
      <c r="A1276" t="s">
        <v>205</v>
      </c>
      <c r="B1276" s="6">
        <v>34</v>
      </c>
      <c r="C1276" s="6">
        <v>12</v>
      </c>
      <c r="D1276">
        <v>3</v>
      </c>
      <c r="E1276" t="s">
        <v>23</v>
      </c>
      <c r="F1276" t="s">
        <v>30</v>
      </c>
      <c r="G1276" t="s">
        <v>19</v>
      </c>
      <c r="H1276" s="3">
        <f>INDEX(Orders!$A$1:$G$501,MATCH($A1276,Orders!$A$1:$A$501,0),MATCH(H$1,Orders!$A$1:$G$1,0))</f>
        <v>43378</v>
      </c>
      <c r="I1276" s="3" t="str">
        <f>INDEX(Orders!$A$1:$G$501,MATCH($A1276,Orders!$A$1:$A$501,0),MATCH(I$1,Orders!$A$1:$G$1,0))</f>
        <v>Sabah</v>
      </c>
      <c r="J1276" s="3" t="str">
        <f>INDEX(Orders!$A$1:$G$501,MATCH($A1276,Orders!$A$1:$A$501,0),MATCH(J$1,Orders!$A$1:$G$1,0))</f>
        <v>Maharashtra</v>
      </c>
      <c r="K1276" s="3" t="str">
        <f>INDEX(Orders!$A$1:$G$501,MATCH($A1276,Orders!$A$1:$A$501,0),MATCH(K$1,Orders!$A$1:$G$1,0))</f>
        <v>Mumbai</v>
      </c>
      <c r="L1276" s="1" t="str">
        <f t="shared" si="19"/>
        <v>Oct</v>
      </c>
      <c r="M1276" s="8">
        <f>IF(Sales[[#This Row],[Profit]]&gt;0,Sales[[#This Row],[Profit]],0)</f>
        <v>12</v>
      </c>
      <c r="N1276" s="8">
        <f>IF(Sales[[#This Row],[Profit]]&lt;0,Sales[[#This Row],[Profit]],0)</f>
        <v>0</v>
      </c>
    </row>
    <row r="1277" spans="1:14" x14ac:dyDescent="0.3">
      <c r="A1277" t="s">
        <v>88</v>
      </c>
      <c r="B1277" s="6">
        <v>600</v>
      </c>
      <c r="C1277" s="6">
        <v>-102</v>
      </c>
      <c r="D1277">
        <v>5</v>
      </c>
      <c r="E1277" t="s">
        <v>8</v>
      </c>
      <c r="F1277" t="s">
        <v>9</v>
      </c>
      <c r="G1277" t="s">
        <v>82</v>
      </c>
      <c r="H1277" s="3">
        <f>INDEX(Orders!$A$1:$G$501,MATCH($A1277,Orders!$A$1:$A$501,0),MATCH(H$1,Orders!$A$1:$G$1,0))</f>
        <v>43284</v>
      </c>
      <c r="I1277" s="3" t="str">
        <f>INDEX(Orders!$A$1:$G$501,MATCH($A1277,Orders!$A$1:$A$501,0),MATCH(I$1,Orders!$A$1:$G$1,0))</f>
        <v>Parishi</v>
      </c>
      <c r="J1277" s="3" t="str">
        <f>INDEX(Orders!$A$1:$G$501,MATCH($A1277,Orders!$A$1:$A$501,0),MATCH(J$1,Orders!$A$1:$G$1,0))</f>
        <v>West Bengal</v>
      </c>
      <c r="K1277" s="3" t="str">
        <f>INDEX(Orders!$A$1:$G$501,MATCH($A1277,Orders!$A$1:$A$501,0),MATCH(K$1,Orders!$A$1:$G$1,0))</f>
        <v>Kolkata</v>
      </c>
      <c r="L1277" s="1" t="str">
        <f t="shared" si="19"/>
        <v>Jul</v>
      </c>
      <c r="M1277" s="8">
        <f>IF(Sales[[#This Row],[Profit]]&gt;0,Sales[[#This Row],[Profit]],0)</f>
        <v>0</v>
      </c>
      <c r="N1277" s="8">
        <f>IF(Sales[[#This Row],[Profit]]&lt;0,Sales[[#This Row],[Profit]],0)</f>
        <v>-102</v>
      </c>
    </row>
    <row r="1278" spans="1:14" x14ac:dyDescent="0.3">
      <c r="A1278" t="s">
        <v>505</v>
      </c>
      <c r="B1278" s="6">
        <v>637</v>
      </c>
      <c r="C1278" s="6">
        <v>113</v>
      </c>
      <c r="D1278">
        <v>5</v>
      </c>
      <c r="E1278" t="s">
        <v>23</v>
      </c>
      <c r="F1278" t="s">
        <v>26</v>
      </c>
      <c r="G1278" t="s">
        <v>28</v>
      </c>
      <c r="H1278" s="3">
        <f>INDEX(Orders!$A$1:$G$501,MATCH($A1278,Orders!$A$1:$A$501,0),MATCH(H$1,Orders!$A$1:$G$1,0))</f>
        <v>43216</v>
      </c>
      <c r="I1278" s="3" t="str">
        <f>INDEX(Orders!$A$1:$G$501,MATCH($A1278,Orders!$A$1:$A$501,0),MATCH(I$1,Orders!$A$1:$G$1,0))</f>
        <v>Nishi</v>
      </c>
      <c r="J1278" s="3" t="str">
        <f>INDEX(Orders!$A$1:$G$501,MATCH($A1278,Orders!$A$1:$A$501,0),MATCH(J$1,Orders!$A$1:$G$1,0))</f>
        <v>Maharashtra</v>
      </c>
      <c r="K1278" s="3" t="str">
        <f>INDEX(Orders!$A$1:$G$501,MATCH($A1278,Orders!$A$1:$A$501,0),MATCH(K$1,Orders!$A$1:$G$1,0))</f>
        <v>Mumbai</v>
      </c>
      <c r="L1278" s="1" t="str">
        <f t="shared" si="19"/>
        <v>Apr</v>
      </c>
      <c r="M1278" s="8">
        <f>IF(Sales[[#This Row],[Profit]]&gt;0,Sales[[#This Row],[Profit]],0)</f>
        <v>113</v>
      </c>
      <c r="N1278" s="8">
        <f>IF(Sales[[#This Row],[Profit]]&lt;0,Sales[[#This Row],[Profit]],0)</f>
        <v>0</v>
      </c>
    </row>
    <row r="1279" spans="1:14" x14ac:dyDescent="0.3">
      <c r="A1279" t="s">
        <v>62</v>
      </c>
      <c r="B1279" s="6">
        <v>616</v>
      </c>
      <c r="C1279" s="6">
        <v>-69</v>
      </c>
      <c r="D1279">
        <v>7</v>
      </c>
      <c r="E1279" t="s">
        <v>12</v>
      </c>
      <c r="F1279" t="s">
        <v>131</v>
      </c>
      <c r="G1279" t="s">
        <v>82</v>
      </c>
      <c r="H1279" s="3">
        <f>INDEX(Orders!$A$1:$G$501,MATCH($A1279,Orders!$A$1:$A$501,0),MATCH(H$1,Orders!$A$1:$G$1,0))</f>
        <v>43227</v>
      </c>
      <c r="I1279" s="3" t="str">
        <f>INDEX(Orders!$A$1:$G$501,MATCH($A1279,Orders!$A$1:$A$501,0),MATCH(I$1,Orders!$A$1:$G$1,0))</f>
        <v>Megha</v>
      </c>
      <c r="J1279" s="3" t="str">
        <f>INDEX(Orders!$A$1:$G$501,MATCH($A1279,Orders!$A$1:$A$501,0),MATCH(J$1,Orders!$A$1:$G$1,0))</f>
        <v>Maharashtra</v>
      </c>
      <c r="K1279" s="3" t="str">
        <f>INDEX(Orders!$A$1:$G$501,MATCH($A1279,Orders!$A$1:$A$501,0),MATCH(K$1,Orders!$A$1:$G$1,0))</f>
        <v>Pune</v>
      </c>
      <c r="L1279" s="1" t="str">
        <f t="shared" si="19"/>
        <v>May</v>
      </c>
      <c r="M1279" s="8">
        <f>IF(Sales[[#This Row],[Profit]]&gt;0,Sales[[#This Row],[Profit]],0)</f>
        <v>0</v>
      </c>
      <c r="N1279" s="8">
        <f>IF(Sales[[#This Row],[Profit]]&lt;0,Sales[[#This Row],[Profit]],0)</f>
        <v>-69</v>
      </c>
    </row>
    <row r="1280" spans="1:14" x14ac:dyDescent="0.3">
      <c r="A1280" t="s">
        <v>123</v>
      </c>
      <c r="B1280" s="6">
        <v>624</v>
      </c>
      <c r="C1280" s="6">
        <v>37</v>
      </c>
      <c r="D1280">
        <v>2</v>
      </c>
      <c r="E1280" t="s">
        <v>8</v>
      </c>
      <c r="F1280" t="s">
        <v>9</v>
      </c>
      <c r="G1280" t="s">
        <v>82</v>
      </c>
      <c r="H1280" s="3">
        <f>INDEX(Orders!$A$1:$G$501,MATCH($A1280,Orders!$A$1:$A$501,0),MATCH(H$1,Orders!$A$1:$G$1,0))</f>
        <v>43409</v>
      </c>
      <c r="I1280" s="3" t="str">
        <f>INDEX(Orders!$A$1:$G$501,MATCH($A1280,Orders!$A$1:$A$501,0),MATCH(I$1,Orders!$A$1:$G$1,0))</f>
        <v>Priyanka</v>
      </c>
      <c r="J1280" s="3" t="str">
        <f>INDEX(Orders!$A$1:$G$501,MATCH($A1280,Orders!$A$1:$A$501,0),MATCH(J$1,Orders!$A$1:$G$1,0))</f>
        <v>Maharashtra</v>
      </c>
      <c r="K1280" s="3" t="str">
        <f>INDEX(Orders!$A$1:$G$501,MATCH($A1280,Orders!$A$1:$A$501,0),MATCH(K$1,Orders!$A$1:$G$1,0))</f>
        <v>Pune</v>
      </c>
      <c r="L1280" s="1" t="str">
        <f t="shared" si="19"/>
        <v>Nov</v>
      </c>
      <c r="M1280" s="8">
        <f>IF(Sales[[#This Row],[Profit]]&gt;0,Sales[[#This Row],[Profit]],0)</f>
        <v>37</v>
      </c>
      <c r="N1280" s="8">
        <f>IF(Sales[[#This Row],[Profit]]&lt;0,Sales[[#This Row],[Profit]],0)</f>
        <v>0</v>
      </c>
    </row>
    <row r="1281" spans="1:14" x14ac:dyDescent="0.3">
      <c r="A1281" t="s">
        <v>385</v>
      </c>
      <c r="B1281" s="6">
        <v>28</v>
      </c>
      <c r="C1281" s="6">
        <v>4</v>
      </c>
      <c r="D1281">
        <v>1</v>
      </c>
      <c r="E1281" t="s">
        <v>23</v>
      </c>
      <c r="F1281" t="s">
        <v>81</v>
      </c>
      <c r="G1281" t="s">
        <v>10</v>
      </c>
      <c r="H1281" s="3">
        <f>INDEX(Orders!$A$1:$G$501,MATCH($A1281,Orders!$A$1:$A$501,0),MATCH(H$1,Orders!$A$1:$G$1,0))</f>
        <v>43457</v>
      </c>
      <c r="I1281" s="3" t="str">
        <f>INDEX(Orders!$A$1:$G$501,MATCH($A1281,Orders!$A$1:$A$501,0),MATCH(I$1,Orders!$A$1:$G$1,0))</f>
        <v>Neha</v>
      </c>
      <c r="J1281" s="3" t="str">
        <f>INDEX(Orders!$A$1:$G$501,MATCH($A1281,Orders!$A$1:$A$501,0),MATCH(J$1,Orders!$A$1:$G$1,0))</f>
        <v>Rajasthan</v>
      </c>
      <c r="K1281" s="3" t="str">
        <f>INDEX(Orders!$A$1:$G$501,MATCH($A1281,Orders!$A$1:$A$501,0),MATCH(K$1,Orders!$A$1:$G$1,0))</f>
        <v>Udaipur</v>
      </c>
      <c r="L1281" s="1" t="str">
        <f t="shared" si="19"/>
        <v>Dec</v>
      </c>
      <c r="M1281" s="8">
        <f>IF(Sales[[#This Row],[Profit]]&gt;0,Sales[[#This Row],[Profit]],0)</f>
        <v>4</v>
      </c>
      <c r="N1281" s="8">
        <f>IF(Sales[[#This Row],[Profit]]&lt;0,Sales[[#This Row],[Profit]],0)</f>
        <v>0</v>
      </c>
    </row>
    <row r="1282" spans="1:14" x14ac:dyDescent="0.3">
      <c r="A1282" t="s">
        <v>276</v>
      </c>
      <c r="B1282" s="6">
        <v>584</v>
      </c>
      <c r="C1282" s="6">
        <v>-444</v>
      </c>
      <c r="D1282">
        <v>7</v>
      </c>
      <c r="E1282" t="s">
        <v>8</v>
      </c>
      <c r="F1282" t="s">
        <v>18</v>
      </c>
      <c r="G1282" t="s">
        <v>28</v>
      </c>
      <c r="H1282" s="3">
        <f>INDEX(Orders!$A$1:$G$501,MATCH($A1282,Orders!$A$1:$A$501,0),MATCH(H$1,Orders!$A$1:$G$1,0))</f>
        <v>43357</v>
      </c>
      <c r="I1282" s="3" t="str">
        <f>INDEX(Orders!$A$1:$G$501,MATCH($A1282,Orders!$A$1:$A$501,0),MATCH(I$1,Orders!$A$1:$G$1,0))</f>
        <v>Rutuja</v>
      </c>
      <c r="J1282" s="3" t="str">
        <f>INDEX(Orders!$A$1:$G$501,MATCH($A1282,Orders!$A$1:$A$501,0),MATCH(J$1,Orders!$A$1:$G$1,0))</f>
        <v>Gujarat</v>
      </c>
      <c r="K1282" s="3" t="str">
        <f>INDEX(Orders!$A$1:$G$501,MATCH($A1282,Orders!$A$1:$A$501,0),MATCH(K$1,Orders!$A$1:$G$1,0))</f>
        <v>Ahmedabad</v>
      </c>
      <c r="L1282" s="1" t="str">
        <f t="shared" ref="L1282:L1345" si="20">TEXT($H1282,"mmm")</f>
        <v>Sep</v>
      </c>
      <c r="M1282" s="8">
        <f>IF(Sales[[#This Row],[Profit]]&gt;0,Sales[[#This Row],[Profit]],0)</f>
        <v>0</v>
      </c>
      <c r="N1282" s="8">
        <f>IF(Sales[[#This Row],[Profit]]&lt;0,Sales[[#This Row],[Profit]],0)</f>
        <v>-444</v>
      </c>
    </row>
    <row r="1283" spans="1:14" x14ac:dyDescent="0.3">
      <c r="A1283" t="s">
        <v>178</v>
      </c>
      <c r="B1283" s="6">
        <v>28</v>
      </c>
      <c r="C1283" s="6">
        <v>6</v>
      </c>
      <c r="D1283">
        <v>4</v>
      </c>
      <c r="E1283" t="s">
        <v>23</v>
      </c>
      <c r="F1283" t="s">
        <v>43</v>
      </c>
      <c r="G1283" t="s">
        <v>10</v>
      </c>
      <c r="H1283" s="3">
        <f>INDEX(Orders!$A$1:$G$501,MATCH($A1283,Orders!$A$1:$A$501,0),MATCH(H$1,Orders!$A$1:$G$1,0))</f>
        <v>43324</v>
      </c>
      <c r="I1283" s="3" t="str">
        <f>INDEX(Orders!$A$1:$G$501,MATCH($A1283,Orders!$A$1:$A$501,0),MATCH(I$1,Orders!$A$1:$G$1,0))</f>
        <v>Aishwarya</v>
      </c>
      <c r="J1283" s="3" t="str">
        <f>INDEX(Orders!$A$1:$G$501,MATCH($A1283,Orders!$A$1:$A$501,0),MATCH(J$1,Orders!$A$1:$G$1,0))</f>
        <v>Uttar Pradesh</v>
      </c>
      <c r="K1283" s="3" t="str">
        <f>INDEX(Orders!$A$1:$G$501,MATCH($A1283,Orders!$A$1:$A$501,0),MATCH(K$1,Orders!$A$1:$G$1,0))</f>
        <v>Prayagraj</v>
      </c>
      <c r="L1283" s="1" t="str">
        <f t="shared" si="20"/>
        <v>Aug</v>
      </c>
      <c r="M1283" s="8">
        <f>IF(Sales[[#This Row],[Profit]]&gt;0,Sales[[#This Row],[Profit]],0)</f>
        <v>6</v>
      </c>
      <c r="N1283" s="8">
        <f>IF(Sales[[#This Row],[Profit]]&lt;0,Sales[[#This Row],[Profit]],0)</f>
        <v>0</v>
      </c>
    </row>
    <row r="1284" spans="1:14" x14ac:dyDescent="0.3">
      <c r="A1284" t="s">
        <v>17</v>
      </c>
      <c r="B1284" s="6">
        <v>33</v>
      </c>
      <c r="C1284" s="6">
        <v>-1</v>
      </c>
      <c r="D1284">
        <v>1</v>
      </c>
      <c r="E1284" t="s">
        <v>23</v>
      </c>
      <c r="F1284" t="s">
        <v>26</v>
      </c>
      <c r="G1284" t="s">
        <v>19</v>
      </c>
      <c r="H1284" s="3">
        <f>INDEX(Orders!$A$1:$G$501,MATCH($A1284,Orders!$A$1:$A$501,0),MATCH(H$1,Orders!$A$1:$G$1,0))</f>
        <v>43186</v>
      </c>
      <c r="I1284" s="3" t="str">
        <f>INDEX(Orders!$A$1:$G$501,MATCH($A1284,Orders!$A$1:$A$501,0),MATCH(I$1,Orders!$A$1:$G$1,0))</f>
        <v>Sarita</v>
      </c>
      <c r="J1284" s="3" t="str">
        <f>INDEX(Orders!$A$1:$G$501,MATCH($A1284,Orders!$A$1:$A$501,0),MATCH(J$1,Orders!$A$1:$G$1,0))</f>
        <v>Maharashtra</v>
      </c>
      <c r="K1284" s="3" t="str">
        <f>INDEX(Orders!$A$1:$G$501,MATCH($A1284,Orders!$A$1:$A$501,0),MATCH(K$1,Orders!$A$1:$G$1,0))</f>
        <v>Pune</v>
      </c>
      <c r="L1284" s="1" t="str">
        <f t="shared" si="20"/>
        <v>Mar</v>
      </c>
      <c r="M1284" s="8">
        <f>IF(Sales[[#This Row],[Profit]]&gt;0,Sales[[#This Row],[Profit]],0)</f>
        <v>0</v>
      </c>
      <c r="N1284" s="8">
        <f>IF(Sales[[#This Row],[Profit]]&lt;0,Sales[[#This Row],[Profit]],0)</f>
        <v>-1</v>
      </c>
    </row>
    <row r="1285" spans="1:14" x14ac:dyDescent="0.3">
      <c r="A1285" t="s">
        <v>288</v>
      </c>
      <c r="B1285" s="6">
        <v>27</v>
      </c>
      <c r="C1285" s="6">
        <v>-20</v>
      </c>
      <c r="D1285">
        <v>2</v>
      </c>
      <c r="E1285" t="s">
        <v>23</v>
      </c>
      <c r="F1285" t="s">
        <v>30</v>
      </c>
      <c r="G1285" t="s">
        <v>10</v>
      </c>
      <c r="H1285" s="3">
        <f>INDEX(Orders!$A$1:$G$501,MATCH($A1285,Orders!$A$1:$A$501,0),MATCH(H$1,Orders!$A$1:$G$1,0))</f>
        <v>43329</v>
      </c>
      <c r="I1285" s="3" t="str">
        <f>INDEX(Orders!$A$1:$G$501,MATCH($A1285,Orders!$A$1:$A$501,0),MATCH(I$1,Orders!$A$1:$G$1,0))</f>
        <v>Shivam</v>
      </c>
      <c r="J1285" s="3" t="str">
        <f>INDEX(Orders!$A$1:$G$501,MATCH($A1285,Orders!$A$1:$A$501,0),MATCH(J$1,Orders!$A$1:$G$1,0))</f>
        <v>Uttar Pradesh</v>
      </c>
      <c r="K1285" s="3" t="str">
        <f>INDEX(Orders!$A$1:$G$501,MATCH($A1285,Orders!$A$1:$A$501,0),MATCH(K$1,Orders!$A$1:$G$1,0))</f>
        <v>Lucknow</v>
      </c>
      <c r="L1285" s="1" t="str">
        <f t="shared" si="20"/>
        <v>Aug</v>
      </c>
      <c r="M1285" s="8">
        <f>IF(Sales[[#This Row],[Profit]]&gt;0,Sales[[#This Row],[Profit]],0)</f>
        <v>0</v>
      </c>
      <c r="N1285" s="8">
        <f>IF(Sales[[#This Row],[Profit]]&lt;0,Sales[[#This Row],[Profit]],0)</f>
        <v>-20</v>
      </c>
    </row>
    <row r="1286" spans="1:14" x14ac:dyDescent="0.3">
      <c r="A1286" t="s">
        <v>187</v>
      </c>
      <c r="B1286" s="6">
        <v>27</v>
      </c>
      <c r="C1286" s="6">
        <v>5</v>
      </c>
      <c r="D1286">
        <v>2</v>
      </c>
      <c r="E1286" t="s">
        <v>23</v>
      </c>
      <c r="F1286" t="s">
        <v>43</v>
      </c>
      <c r="G1286" t="s">
        <v>10</v>
      </c>
      <c r="H1286" s="3">
        <f>INDEX(Orders!$A$1:$G$501,MATCH($A1286,Orders!$A$1:$A$501,0),MATCH(H$1,Orders!$A$1:$G$1,0))</f>
        <v>43417</v>
      </c>
      <c r="I1286" s="3" t="str">
        <f>INDEX(Orders!$A$1:$G$501,MATCH($A1286,Orders!$A$1:$A$501,0),MATCH(I$1,Orders!$A$1:$G$1,0))</f>
        <v>Uudhav</v>
      </c>
      <c r="J1286" s="3" t="str">
        <f>INDEX(Orders!$A$1:$G$501,MATCH($A1286,Orders!$A$1:$A$501,0),MATCH(J$1,Orders!$A$1:$G$1,0))</f>
        <v>Maharashtra</v>
      </c>
      <c r="K1286" s="3" t="str">
        <f>INDEX(Orders!$A$1:$G$501,MATCH($A1286,Orders!$A$1:$A$501,0),MATCH(K$1,Orders!$A$1:$G$1,0))</f>
        <v>Mumbai</v>
      </c>
      <c r="L1286" s="1" t="str">
        <f t="shared" si="20"/>
        <v>Nov</v>
      </c>
      <c r="M1286" s="8">
        <f>IF(Sales[[#This Row],[Profit]]&gt;0,Sales[[#This Row],[Profit]],0)</f>
        <v>5</v>
      </c>
      <c r="N1286" s="8">
        <f>IF(Sales[[#This Row],[Profit]]&lt;0,Sales[[#This Row],[Profit]],0)</f>
        <v>0</v>
      </c>
    </row>
    <row r="1287" spans="1:14" x14ac:dyDescent="0.3">
      <c r="A1287" t="s">
        <v>91</v>
      </c>
      <c r="B1287" s="6">
        <v>27</v>
      </c>
      <c r="C1287" s="6">
        <v>4</v>
      </c>
      <c r="D1287">
        <v>3</v>
      </c>
      <c r="E1287" t="s">
        <v>23</v>
      </c>
      <c r="F1287" t="s">
        <v>43</v>
      </c>
      <c r="G1287" t="s">
        <v>10</v>
      </c>
      <c r="H1287" s="3">
        <f>INDEX(Orders!$A$1:$G$501,MATCH($A1287,Orders!$A$1:$A$501,0),MATCH(H$1,Orders!$A$1:$G$1,0))</f>
        <v>43338</v>
      </c>
      <c r="I1287" s="3" t="str">
        <f>INDEX(Orders!$A$1:$G$501,MATCH($A1287,Orders!$A$1:$A$501,0),MATCH(I$1,Orders!$A$1:$G$1,0))</f>
        <v>Anudeep</v>
      </c>
      <c r="J1287" s="3" t="str">
        <f>INDEX(Orders!$A$1:$G$501,MATCH($A1287,Orders!$A$1:$A$501,0),MATCH(J$1,Orders!$A$1:$G$1,0))</f>
        <v>Madhya Pradesh</v>
      </c>
      <c r="K1287" s="3" t="str">
        <f>INDEX(Orders!$A$1:$G$501,MATCH($A1287,Orders!$A$1:$A$501,0),MATCH(K$1,Orders!$A$1:$G$1,0))</f>
        <v>Indore</v>
      </c>
      <c r="L1287" s="1" t="str">
        <f t="shared" si="20"/>
        <v>Aug</v>
      </c>
      <c r="M1287" s="8">
        <f>IF(Sales[[#This Row],[Profit]]&gt;0,Sales[[#This Row],[Profit]],0)</f>
        <v>4</v>
      </c>
      <c r="N1287" s="8">
        <f>IF(Sales[[#This Row],[Profit]]&lt;0,Sales[[#This Row],[Profit]],0)</f>
        <v>0</v>
      </c>
    </row>
    <row r="1288" spans="1:14" x14ac:dyDescent="0.3">
      <c r="A1288" t="s">
        <v>298</v>
      </c>
      <c r="B1288" s="6">
        <v>635</v>
      </c>
      <c r="C1288" s="6">
        <v>-349</v>
      </c>
      <c r="D1288">
        <v>5</v>
      </c>
      <c r="E1288" t="s">
        <v>23</v>
      </c>
      <c r="F1288" t="s">
        <v>26</v>
      </c>
      <c r="G1288" t="s">
        <v>82</v>
      </c>
      <c r="H1288" s="3">
        <f>INDEX(Orders!$A$1:$G$501,MATCH($A1288,Orders!$A$1:$A$501,0),MATCH(H$1,Orders!$A$1:$G$1,0))</f>
        <v>43213</v>
      </c>
      <c r="I1288" s="3" t="str">
        <f>INDEX(Orders!$A$1:$G$501,MATCH($A1288,Orders!$A$1:$A$501,0),MATCH(I$1,Orders!$A$1:$G$1,0))</f>
        <v>Pinky</v>
      </c>
      <c r="J1288" s="3" t="str">
        <f>INDEX(Orders!$A$1:$G$501,MATCH($A1288,Orders!$A$1:$A$501,0),MATCH(J$1,Orders!$A$1:$G$1,0))</f>
        <v>Jammu and Kashmir</v>
      </c>
      <c r="K1288" s="3" t="str">
        <f>INDEX(Orders!$A$1:$G$501,MATCH($A1288,Orders!$A$1:$A$501,0),MATCH(K$1,Orders!$A$1:$G$1,0))</f>
        <v>Kashmir</v>
      </c>
      <c r="L1288" s="1" t="str">
        <f t="shared" si="20"/>
        <v>Apr</v>
      </c>
      <c r="M1288" s="8">
        <f>IF(Sales[[#This Row],[Profit]]&gt;0,Sales[[#This Row],[Profit]],0)</f>
        <v>0</v>
      </c>
      <c r="N1288" s="8">
        <f>IF(Sales[[#This Row],[Profit]]&lt;0,Sales[[#This Row],[Profit]],0)</f>
        <v>-349</v>
      </c>
    </row>
    <row r="1289" spans="1:14" x14ac:dyDescent="0.3">
      <c r="A1289" t="s">
        <v>291</v>
      </c>
      <c r="B1289" s="6">
        <v>598</v>
      </c>
      <c r="C1289" s="6">
        <v>166</v>
      </c>
      <c r="D1289">
        <v>4</v>
      </c>
      <c r="E1289" t="s">
        <v>12</v>
      </c>
      <c r="F1289" t="s">
        <v>16</v>
      </c>
      <c r="G1289" t="s">
        <v>28</v>
      </c>
      <c r="H1289" s="3">
        <f>INDEX(Orders!$A$1:$G$501,MATCH($A1289,Orders!$A$1:$A$501,0),MATCH(H$1,Orders!$A$1:$G$1,0))</f>
        <v>43384</v>
      </c>
      <c r="I1289" s="3" t="str">
        <f>INDEX(Orders!$A$1:$G$501,MATCH($A1289,Orders!$A$1:$A$501,0),MATCH(I$1,Orders!$A$1:$G$1,0))</f>
        <v>Anand</v>
      </c>
      <c r="J1289" s="3" t="str">
        <f>INDEX(Orders!$A$1:$G$501,MATCH($A1289,Orders!$A$1:$A$501,0),MATCH(J$1,Orders!$A$1:$G$1,0))</f>
        <v>Madhya Pradesh</v>
      </c>
      <c r="K1289" s="3" t="str">
        <f>INDEX(Orders!$A$1:$G$501,MATCH($A1289,Orders!$A$1:$A$501,0),MATCH(K$1,Orders!$A$1:$G$1,0))</f>
        <v>Indore</v>
      </c>
      <c r="L1289" s="1" t="str">
        <f t="shared" si="20"/>
        <v>Oct</v>
      </c>
      <c r="M1289" s="8">
        <f>IF(Sales[[#This Row],[Profit]]&gt;0,Sales[[#This Row],[Profit]],0)</f>
        <v>166</v>
      </c>
      <c r="N1289" s="8">
        <f>IF(Sales[[#This Row],[Profit]]&lt;0,Sales[[#This Row],[Profit]],0)</f>
        <v>0</v>
      </c>
    </row>
    <row r="1290" spans="1:14" x14ac:dyDescent="0.3">
      <c r="A1290" t="s">
        <v>385</v>
      </c>
      <c r="B1290" s="6">
        <v>636</v>
      </c>
      <c r="C1290" s="6">
        <v>-204</v>
      </c>
      <c r="D1290">
        <v>2</v>
      </c>
      <c r="E1290" t="s">
        <v>8</v>
      </c>
      <c r="F1290" t="s">
        <v>18</v>
      </c>
      <c r="G1290" t="s">
        <v>82</v>
      </c>
      <c r="H1290" s="3">
        <f>INDEX(Orders!$A$1:$G$501,MATCH($A1290,Orders!$A$1:$A$501,0),MATCH(H$1,Orders!$A$1:$G$1,0))</f>
        <v>43457</v>
      </c>
      <c r="I1290" s="3" t="str">
        <f>INDEX(Orders!$A$1:$G$501,MATCH($A1290,Orders!$A$1:$A$501,0),MATCH(I$1,Orders!$A$1:$G$1,0))</f>
        <v>Neha</v>
      </c>
      <c r="J1290" s="3" t="str">
        <f>INDEX(Orders!$A$1:$G$501,MATCH($A1290,Orders!$A$1:$A$501,0),MATCH(J$1,Orders!$A$1:$G$1,0))</f>
        <v>Rajasthan</v>
      </c>
      <c r="K1290" s="3" t="str">
        <f>INDEX(Orders!$A$1:$G$501,MATCH($A1290,Orders!$A$1:$A$501,0),MATCH(K$1,Orders!$A$1:$G$1,0))</f>
        <v>Udaipur</v>
      </c>
      <c r="L1290" s="1" t="str">
        <f t="shared" si="20"/>
        <v>Dec</v>
      </c>
      <c r="M1290" s="8">
        <f>IF(Sales[[#This Row],[Profit]]&gt;0,Sales[[#This Row],[Profit]],0)</f>
        <v>0</v>
      </c>
      <c r="N1290" s="8">
        <f>IF(Sales[[#This Row],[Profit]]&lt;0,Sales[[#This Row],[Profit]],0)</f>
        <v>-204</v>
      </c>
    </row>
    <row r="1291" spans="1:14" x14ac:dyDescent="0.3">
      <c r="A1291" t="s">
        <v>382</v>
      </c>
      <c r="B1291" s="6">
        <v>27</v>
      </c>
      <c r="C1291" s="6">
        <v>9</v>
      </c>
      <c r="D1291">
        <v>2</v>
      </c>
      <c r="E1291" t="s">
        <v>23</v>
      </c>
      <c r="F1291" t="s">
        <v>30</v>
      </c>
      <c r="G1291" t="s">
        <v>10</v>
      </c>
      <c r="H1291" s="3">
        <f>INDEX(Orders!$A$1:$G$501,MATCH($A1291,Orders!$A$1:$A$501,0),MATCH(H$1,Orders!$A$1:$G$1,0))</f>
        <v>43419</v>
      </c>
      <c r="I1291" s="3" t="str">
        <f>INDEX(Orders!$A$1:$G$501,MATCH($A1291,Orders!$A$1:$A$501,0),MATCH(I$1,Orders!$A$1:$G$1,0))</f>
        <v>Aromal</v>
      </c>
      <c r="J1291" s="3" t="str">
        <f>INDEX(Orders!$A$1:$G$501,MATCH($A1291,Orders!$A$1:$A$501,0),MATCH(J$1,Orders!$A$1:$G$1,0))</f>
        <v>Maharashtra</v>
      </c>
      <c r="K1291" s="3" t="str">
        <f>INDEX(Orders!$A$1:$G$501,MATCH($A1291,Orders!$A$1:$A$501,0),MATCH(K$1,Orders!$A$1:$G$1,0))</f>
        <v>Mumbai</v>
      </c>
      <c r="L1291" s="1" t="str">
        <f t="shared" si="20"/>
        <v>Nov</v>
      </c>
      <c r="M1291" s="8">
        <f>IF(Sales[[#This Row],[Profit]]&gt;0,Sales[[#This Row],[Profit]],0)</f>
        <v>9</v>
      </c>
      <c r="N1291" s="8">
        <f>IF(Sales[[#This Row],[Profit]]&lt;0,Sales[[#This Row],[Profit]],0)</f>
        <v>0</v>
      </c>
    </row>
    <row r="1292" spans="1:14" x14ac:dyDescent="0.3">
      <c r="A1292" t="s">
        <v>182</v>
      </c>
      <c r="B1292" s="6">
        <v>27</v>
      </c>
      <c r="C1292" s="6">
        <v>-6</v>
      </c>
      <c r="D1292">
        <v>4</v>
      </c>
      <c r="E1292" t="s">
        <v>23</v>
      </c>
      <c r="F1292" t="s">
        <v>30</v>
      </c>
      <c r="G1292" t="s">
        <v>10</v>
      </c>
      <c r="H1292" s="3">
        <f>INDEX(Orders!$A$1:$G$501,MATCH($A1292,Orders!$A$1:$A$501,0),MATCH(H$1,Orders!$A$1:$G$1,0))</f>
        <v>43274</v>
      </c>
      <c r="I1292" s="3" t="str">
        <f>INDEX(Orders!$A$1:$G$501,MATCH($A1292,Orders!$A$1:$A$501,0),MATCH(I$1,Orders!$A$1:$G$1,0))</f>
        <v>Amisha</v>
      </c>
      <c r="J1292" s="3" t="str">
        <f>INDEX(Orders!$A$1:$G$501,MATCH($A1292,Orders!$A$1:$A$501,0),MATCH(J$1,Orders!$A$1:$G$1,0))</f>
        <v>Tamil Nadu</v>
      </c>
      <c r="K1292" s="3" t="str">
        <f>INDEX(Orders!$A$1:$G$501,MATCH($A1292,Orders!$A$1:$A$501,0),MATCH(K$1,Orders!$A$1:$G$1,0))</f>
        <v>Chennai</v>
      </c>
      <c r="L1292" s="1" t="str">
        <f t="shared" si="20"/>
        <v>Jun</v>
      </c>
      <c r="M1292" s="8">
        <f>IF(Sales[[#This Row],[Profit]]&gt;0,Sales[[#This Row],[Profit]],0)</f>
        <v>0</v>
      </c>
      <c r="N1292" s="8">
        <f>IF(Sales[[#This Row],[Profit]]&lt;0,Sales[[#This Row],[Profit]],0)</f>
        <v>-6</v>
      </c>
    </row>
    <row r="1293" spans="1:14" x14ac:dyDescent="0.3">
      <c r="A1293" t="s">
        <v>157</v>
      </c>
      <c r="B1293" s="6">
        <v>637</v>
      </c>
      <c r="C1293" s="6">
        <v>212</v>
      </c>
      <c r="D1293">
        <v>8</v>
      </c>
      <c r="E1293" t="s">
        <v>8</v>
      </c>
      <c r="F1293" t="s">
        <v>21</v>
      </c>
      <c r="G1293" t="s">
        <v>82</v>
      </c>
      <c r="H1293" s="3">
        <f>INDEX(Orders!$A$1:$G$501,MATCH($A1293,Orders!$A$1:$A$501,0),MATCH(H$1,Orders!$A$1:$G$1,0))</f>
        <v>43118</v>
      </c>
      <c r="I1293" s="3" t="str">
        <f>INDEX(Orders!$A$1:$G$501,MATCH($A1293,Orders!$A$1:$A$501,0),MATCH(I$1,Orders!$A$1:$G$1,0))</f>
        <v>Muskan</v>
      </c>
      <c r="J1293" s="3" t="str">
        <f>INDEX(Orders!$A$1:$G$501,MATCH($A1293,Orders!$A$1:$A$501,0),MATCH(J$1,Orders!$A$1:$G$1,0))</f>
        <v>Madhya Pradesh</v>
      </c>
      <c r="K1293" s="3" t="str">
        <f>INDEX(Orders!$A$1:$G$501,MATCH($A1293,Orders!$A$1:$A$501,0),MATCH(K$1,Orders!$A$1:$G$1,0))</f>
        <v>Indore</v>
      </c>
      <c r="L1293" s="1" t="str">
        <f t="shared" si="20"/>
        <v>Jan</v>
      </c>
      <c r="M1293" s="8">
        <f>IF(Sales[[#This Row],[Profit]]&gt;0,Sales[[#This Row],[Profit]],0)</f>
        <v>212</v>
      </c>
      <c r="N1293" s="8">
        <f>IF(Sales[[#This Row],[Profit]]&lt;0,Sales[[#This Row],[Profit]],0)</f>
        <v>0</v>
      </c>
    </row>
    <row r="1294" spans="1:14" x14ac:dyDescent="0.3">
      <c r="A1294" t="s">
        <v>253</v>
      </c>
      <c r="B1294" s="6">
        <v>290</v>
      </c>
      <c r="C1294" s="6">
        <v>110</v>
      </c>
      <c r="D1294">
        <v>9</v>
      </c>
      <c r="E1294" t="s">
        <v>23</v>
      </c>
      <c r="F1294" t="s">
        <v>57</v>
      </c>
      <c r="G1294" t="s">
        <v>28</v>
      </c>
      <c r="H1294" s="3">
        <f>INDEX(Orders!$A$1:$G$501,MATCH($A1294,Orders!$A$1:$A$501,0),MATCH(H$1,Orders!$A$1:$G$1,0))</f>
        <v>43180</v>
      </c>
      <c r="I1294" s="3" t="str">
        <f>INDEX(Orders!$A$1:$G$501,MATCH($A1294,Orders!$A$1:$A$501,0),MATCH(I$1,Orders!$A$1:$G$1,0))</f>
        <v>Pournamasi</v>
      </c>
      <c r="J1294" s="3" t="str">
        <f>INDEX(Orders!$A$1:$G$501,MATCH($A1294,Orders!$A$1:$A$501,0),MATCH(J$1,Orders!$A$1:$G$1,0))</f>
        <v>Madhya Pradesh</v>
      </c>
      <c r="K1294" s="3" t="str">
        <f>INDEX(Orders!$A$1:$G$501,MATCH($A1294,Orders!$A$1:$A$501,0),MATCH(K$1,Orders!$A$1:$G$1,0))</f>
        <v>Indore</v>
      </c>
      <c r="L1294" s="1" t="str">
        <f t="shared" si="20"/>
        <v>Mar</v>
      </c>
      <c r="M1294" s="8">
        <f>IF(Sales[[#This Row],[Profit]]&gt;0,Sales[[#This Row],[Profit]],0)</f>
        <v>110</v>
      </c>
      <c r="N1294" s="8">
        <f>IF(Sales[[#This Row],[Profit]]&lt;0,Sales[[#This Row],[Profit]],0)</f>
        <v>0</v>
      </c>
    </row>
    <row r="1295" spans="1:14" x14ac:dyDescent="0.3">
      <c r="A1295" t="s">
        <v>506</v>
      </c>
      <c r="B1295" s="6">
        <v>27</v>
      </c>
      <c r="C1295" s="6">
        <v>-25</v>
      </c>
      <c r="D1295">
        <v>2</v>
      </c>
      <c r="E1295" t="s">
        <v>23</v>
      </c>
      <c r="F1295" t="s">
        <v>57</v>
      </c>
      <c r="G1295" t="s">
        <v>10</v>
      </c>
      <c r="H1295" s="3">
        <f>INDEX(Orders!$A$1:$G$501,MATCH($A1295,Orders!$A$1:$A$501,0),MATCH(H$1,Orders!$A$1:$G$1,0))</f>
        <v>43225</v>
      </c>
      <c r="I1295" s="3" t="str">
        <f>INDEX(Orders!$A$1:$G$501,MATCH($A1295,Orders!$A$1:$A$501,0),MATCH(I$1,Orders!$A$1:$G$1,0))</f>
        <v>Rachna</v>
      </c>
      <c r="J1295" s="3" t="str">
        <f>INDEX(Orders!$A$1:$G$501,MATCH($A1295,Orders!$A$1:$A$501,0),MATCH(J$1,Orders!$A$1:$G$1,0))</f>
        <v>Haryana</v>
      </c>
      <c r="K1295" s="3" t="str">
        <f>INDEX(Orders!$A$1:$G$501,MATCH($A1295,Orders!$A$1:$A$501,0),MATCH(K$1,Orders!$A$1:$G$1,0))</f>
        <v>Chandigarh</v>
      </c>
      <c r="L1295" s="1" t="str">
        <f t="shared" si="20"/>
        <v>May</v>
      </c>
      <c r="M1295" s="8">
        <f>IF(Sales[[#This Row],[Profit]]&gt;0,Sales[[#This Row],[Profit]],0)</f>
        <v>0</v>
      </c>
      <c r="N1295" s="8">
        <f>IF(Sales[[#This Row],[Profit]]&lt;0,Sales[[#This Row],[Profit]],0)</f>
        <v>-25</v>
      </c>
    </row>
    <row r="1296" spans="1:14" x14ac:dyDescent="0.3">
      <c r="A1296" t="s">
        <v>507</v>
      </c>
      <c r="B1296" s="6">
        <v>632</v>
      </c>
      <c r="C1296" s="6">
        <v>-114</v>
      </c>
      <c r="D1296">
        <v>4</v>
      </c>
      <c r="E1296" t="s">
        <v>12</v>
      </c>
      <c r="F1296" t="s">
        <v>45</v>
      </c>
      <c r="G1296" t="s">
        <v>28</v>
      </c>
      <c r="H1296" s="3">
        <f>INDEX(Orders!$A$1:$G$501,MATCH($A1296,Orders!$A$1:$A$501,0),MATCH(H$1,Orders!$A$1:$G$1,0))</f>
        <v>43261</v>
      </c>
      <c r="I1296" s="3" t="str">
        <f>INDEX(Orders!$A$1:$G$501,MATCH($A1296,Orders!$A$1:$A$501,0),MATCH(I$1,Orders!$A$1:$G$1,0))</f>
        <v>Dhanraj</v>
      </c>
      <c r="J1296" s="3" t="str">
        <f>INDEX(Orders!$A$1:$G$501,MATCH($A1296,Orders!$A$1:$A$501,0),MATCH(J$1,Orders!$A$1:$G$1,0))</f>
        <v>Madhya Pradesh</v>
      </c>
      <c r="K1296" s="3" t="str">
        <f>INDEX(Orders!$A$1:$G$501,MATCH($A1296,Orders!$A$1:$A$501,0),MATCH(K$1,Orders!$A$1:$G$1,0))</f>
        <v>Indore</v>
      </c>
      <c r="L1296" s="1" t="str">
        <f t="shared" si="20"/>
        <v>Jun</v>
      </c>
      <c r="M1296" s="8">
        <f>IF(Sales[[#This Row],[Profit]]&gt;0,Sales[[#This Row],[Profit]],0)</f>
        <v>0</v>
      </c>
      <c r="N1296" s="8">
        <f>IF(Sales[[#This Row],[Profit]]&lt;0,Sales[[#This Row],[Profit]],0)</f>
        <v>-114</v>
      </c>
    </row>
    <row r="1297" spans="1:14" x14ac:dyDescent="0.3">
      <c r="A1297" t="s">
        <v>36</v>
      </c>
      <c r="B1297" s="6">
        <v>643</v>
      </c>
      <c r="C1297" s="6">
        <v>-45</v>
      </c>
      <c r="D1297">
        <v>2</v>
      </c>
      <c r="E1297" t="s">
        <v>8</v>
      </c>
      <c r="F1297" t="s">
        <v>18</v>
      </c>
      <c r="G1297" t="s">
        <v>82</v>
      </c>
      <c r="H1297" s="3">
        <f>INDEX(Orders!$A$1:$G$501,MATCH($A1297,Orders!$A$1:$A$501,0),MATCH(H$1,Orders!$A$1:$G$1,0))</f>
        <v>43332</v>
      </c>
      <c r="I1297" s="3" t="str">
        <f>INDEX(Orders!$A$1:$G$501,MATCH($A1297,Orders!$A$1:$A$501,0),MATCH(I$1,Orders!$A$1:$G$1,0))</f>
        <v>Mohan</v>
      </c>
      <c r="J1297" s="3" t="str">
        <f>INDEX(Orders!$A$1:$G$501,MATCH($A1297,Orders!$A$1:$A$501,0),MATCH(J$1,Orders!$A$1:$G$1,0))</f>
        <v>Maharashtra</v>
      </c>
      <c r="K1297" s="3" t="str">
        <f>INDEX(Orders!$A$1:$G$501,MATCH($A1297,Orders!$A$1:$A$501,0),MATCH(K$1,Orders!$A$1:$G$1,0))</f>
        <v>Mumbai</v>
      </c>
      <c r="L1297" s="1" t="str">
        <f t="shared" si="20"/>
        <v>Aug</v>
      </c>
      <c r="M1297" s="8">
        <f>IF(Sales[[#This Row],[Profit]]&gt;0,Sales[[#This Row],[Profit]],0)</f>
        <v>0</v>
      </c>
      <c r="N1297" s="8">
        <f>IF(Sales[[#This Row],[Profit]]&lt;0,Sales[[#This Row],[Profit]],0)</f>
        <v>-45</v>
      </c>
    </row>
    <row r="1298" spans="1:14" x14ac:dyDescent="0.3">
      <c r="A1298" t="s">
        <v>60</v>
      </c>
      <c r="B1298" s="6">
        <v>652</v>
      </c>
      <c r="C1298" s="6">
        <v>13</v>
      </c>
      <c r="D1298">
        <v>6</v>
      </c>
      <c r="E1298" t="s">
        <v>12</v>
      </c>
      <c r="F1298" t="s">
        <v>131</v>
      </c>
      <c r="G1298" t="s">
        <v>82</v>
      </c>
      <c r="H1298" s="3">
        <f>INDEX(Orders!$A$1:$G$501,MATCH($A1298,Orders!$A$1:$A$501,0),MATCH(H$1,Orders!$A$1:$G$1,0))</f>
        <v>43314</v>
      </c>
      <c r="I1298" s="3" t="str">
        <f>INDEX(Orders!$A$1:$G$501,MATCH($A1298,Orders!$A$1:$A$501,0),MATCH(I$1,Orders!$A$1:$G$1,0))</f>
        <v>Hitesh</v>
      </c>
      <c r="J1298" s="3" t="str">
        <f>INDEX(Orders!$A$1:$G$501,MATCH($A1298,Orders!$A$1:$A$501,0),MATCH(J$1,Orders!$A$1:$G$1,0))</f>
        <v>Madhya Pradesh</v>
      </c>
      <c r="K1298" s="3" t="str">
        <f>INDEX(Orders!$A$1:$G$501,MATCH($A1298,Orders!$A$1:$A$501,0),MATCH(K$1,Orders!$A$1:$G$1,0))</f>
        <v>Bhopal</v>
      </c>
      <c r="L1298" s="1" t="str">
        <f t="shared" si="20"/>
        <v>Aug</v>
      </c>
      <c r="M1298" s="8">
        <f>IF(Sales[[#This Row],[Profit]]&gt;0,Sales[[#This Row],[Profit]],0)</f>
        <v>13</v>
      </c>
      <c r="N1298" s="8">
        <f>IF(Sales[[#This Row],[Profit]]&lt;0,Sales[[#This Row],[Profit]],0)</f>
        <v>0</v>
      </c>
    </row>
    <row r="1299" spans="1:14" x14ac:dyDescent="0.3">
      <c r="A1299" t="s">
        <v>127</v>
      </c>
      <c r="B1299" s="6">
        <v>33</v>
      </c>
      <c r="C1299" s="6">
        <v>-27</v>
      </c>
      <c r="D1299">
        <v>1</v>
      </c>
      <c r="E1299" t="s">
        <v>12</v>
      </c>
      <c r="F1299" t="s">
        <v>13</v>
      </c>
      <c r="G1299" t="s">
        <v>19</v>
      </c>
      <c r="H1299" s="3">
        <f>INDEX(Orders!$A$1:$G$501,MATCH($A1299,Orders!$A$1:$A$501,0),MATCH(H$1,Orders!$A$1:$G$1,0))</f>
        <v>43326</v>
      </c>
      <c r="I1299" s="3" t="str">
        <f>INDEX(Orders!$A$1:$G$501,MATCH($A1299,Orders!$A$1:$A$501,0),MATCH(I$1,Orders!$A$1:$G$1,0))</f>
        <v>Vaibhav</v>
      </c>
      <c r="J1299" s="3" t="str">
        <f>INDEX(Orders!$A$1:$G$501,MATCH($A1299,Orders!$A$1:$A$501,0),MATCH(J$1,Orders!$A$1:$G$1,0))</f>
        <v>Madhya Pradesh</v>
      </c>
      <c r="K1299" s="3" t="str">
        <f>INDEX(Orders!$A$1:$G$501,MATCH($A1299,Orders!$A$1:$A$501,0),MATCH(K$1,Orders!$A$1:$G$1,0))</f>
        <v>Indore</v>
      </c>
      <c r="L1299" s="1" t="str">
        <f t="shared" si="20"/>
        <v>Aug</v>
      </c>
      <c r="M1299" s="8">
        <f>IF(Sales[[#This Row],[Profit]]&gt;0,Sales[[#This Row],[Profit]],0)</f>
        <v>0</v>
      </c>
      <c r="N1299" s="8">
        <f>IF(Sales[[#This Row],[Profit]]&lt;0,Sales[[#This Row],[Profit]],0)</f>
        <v>-27</v>
      </c>
    </row>
    <row r="1300" spans="1:14" x14ac:dyDescent="0.3">
      <c r="A1300" t="s">
        <v>388</v>
      </c>
      <c r="B1300" s="6">
        <v>26</v>
      </c>
      <c r="C1300" s="6">
        <v>2</v>
      </c>
      <c r="D1300">
        <v>2</v>
      </c>
      <c r="E1300" t="s">
        <v>23</v>
      </c>
      <c r="F1300" t="s">
        <v>30</v>
      </c>
      <c r="G1300" t="s">
        <v>10</v>
      </c>
      <c r="H1300" s="3">
        <f>INDEX(Orders!$A$1:$G$501,MATCH($A1300,Orders!$A$1:$A$501,0),MATCH(H$1,Orders!$A$1:$G$1,0))</f>
        <v>43358</v>
      </c>
      <c r="I1300" s="3" t="str">
        <f>INDEX(Orders!$A$1:$G$501,MATCH($A1300,Orders!$A$1:$A$501,0),MATCH(I$1,Orders!$A$1:$G$1,0))</f>
        <v>Shivangi</v>
      </c>
      <c r="J1300" s="3" t="str">
        <f>INDEX(Orders!$A$1:$G$501,MATCH($A1300,Orders!$A$1:$A$501,0),MATCH(J$1,Orders!$A$1:$G$1,0))</f>
        <v>Madhya Pradesh</v>
      </c>
      <c r="K1300" s="3" t="str">
        <f>INDEX(Orders!$A$1:$G$501,MATCH($A1300,Orders!$A$1:$A$501,0),MATCH(K$1,Orders!$A$1:$G$1,0))</f>
        <v>Indore</v>
      </c>
      <c r="L1300" s="1" t="str">
        <f t="shared" si="20"/>
        <v>Sep</v>
      </c>
      <c r="M1300" s="8">
        <f>IF(Sales[[#This Row],[Profit]]&gt;0,Sales[[#This Row],[Profit]],0)</f>
        <v>2</v>
      </c>
      <c r="N1300" s="8">
        <f>IF(Sales[[#This Row],[Profit]]&lt;0,Sales[[#This Row],[Profit]],0)</f>
        <v>0</v>
      </c>
    </row>
    <row r="1301" spans="1:14" x14ac:dyDescent="0.3">
      <c r="A1301" t="s">
        <v>371</v>
      </c>
      <c r="B1301" s="6">
        <v>633</v>
      </c>
      <c r="C1301" s="6">
        <v>-633</v>
      </c>
      <c r="D1301">
        <v>11</v>
      </c>
      <c r="E1301" t="s">
        <v>8</v>
      </c>
      <c r="F1301" t="s">
        <v>73</v>
      </c>
      <c r="G1301" t="s">
        <v>28</v>
      </c>
      <c r="H1301" s="3">
        <f>INDEX(Orders!$A$1:$G$501,MATCH($A1301,Orders!$A$1:$A$501,0),MATCH(H$1,Orders!$A$1:$G$1,0))</f>
        <v>43230</v>
      </c>
      <c r="I1301" s="3" t="str">
        <f>INDEX(Orders!$A$1:$G$501,MATCH($A1301,Orders!$A$1:$A$501,0),MATCH(I$1,Orders!$A$1:$G$1,0))</f>
        <v>Yash</v>
      </c>
      <c r="J1301" s="3" t="str">
        <f>INDEX(Orders!$A$1:$G$501,MATCH($A1301,Orders!$A$1:$A$501,0),MATCH(J$1,Orders!$A$1:$G$1,0))</f>
        <v>Maharashtra</v>
      </c>
      <c r="K1301" s="3" t="str">
        <f>INDEX(Orders!$A$1:$G$501,MATCH($A1301,Orders!$A$1:$A$501,0),MATCH(K$1,Orders!$A$1:$G$1,0))</f>
        <v>Mumbai</v>
      </c>
      <c r="L1301" s="1" t="str">
        <f t="shared" si="20"/>
        <v>May</v>
      </c>
      <c r="M1301" s="8">
        <f>IF(Sales[[#This Row],[Profit]]&gt;0,Sales[[#This Row],[Profit]],0)</f>
        <v>0</v>
      </c>
      <c r="N1301" s="8">
        <f>IF(Sales[[#This Row],[Profit]]&lt;0,Sales[[#This Row],[Profit]],0)</f>
        <v>-633</v>
      </c>
    </row>
    <row r="1302" spans="1:14" x14ac:dyDescent="0.3">
      <c r="A1302" t="s">
        <v>22</v>
      </c>
      <c r="B1302" s="6">
        <v>26</v>
      </c>
      <c r="C1302" s="6">
        <v>9</v>
      </c>
      <c r="D1302">
        <v>2</v>
      </c>
      <c r="E1302" t="s">
        <v>23</v>
      </c>
      <c r="F1302" t="s">
        <v>63</v>
      </c>
      <c r="G1302" t="s">
        <v>10</v>
      </c>
      <c r="H1302" s="3">
        <f>INDEX(Orders!$A$1:$G$501,MATCH($A1302,Orders!$A$1:$A$501,0),MATCH(H$1,Orders!$A$1:$G$1,0))</f>
        <v>43429</v>
      </c>
      <c r="I1302" s="3" t="str">
        <f>INDEX(Orders!$A$1:$G$501,MATCH($A1302,Orders!$A$1:$A$501,0),MATCH(I$1,Orders!$A$1:$G$1,0))</f>
        <v>Lalita</v>
      </c>
      <c r="J1302" s="3" t="str">
        <f>INDEX(Orders!$A$1:$G$501,MATCH($A1302,Orders!$A$1:$A$501,0),MATCH(J$1,Orders!$A$1:$G$1,0))</f>
        <v>Uttar Pradesh</v>
      </c>
      <c r="K1302" s="3" t="str">
        <f>INDEX(Orders!$A$1:$G$501,MATCH($A1302,Orders!$A$1:$A$501,0),MATCH(K$1,Orders!$A$1:$G$1,0))</f>
        <v>Mathura</v>
      </c>
      <c r="L1302" s="1" t="str">
        <f t="shared" si="20"/>
        <v>Nov</v>
      </c>
      <c r="M1302" s="8">
        <f>IF(Sales[[#This Row],[Profit]]&gt;0,Sales[[#This Row],[Profit]],0)</f>
        <v>9</v>
      </c>
      <c r="N1302" s="8">
        <f>IF(Sales[[#This Row],[Profit]]&lt;0,Sales[[#This Row],[Profit]],0)</f>
        <v>0</v>
      </c>
    </row>
    <row r="1303" spans="1:14" x14ac:dyDescent="0.3">
      <c r="A1303" t="s">
        <v>115</v>
      </c>
      <c r="B1303" s="6">
        <v>191</v>
      </c>
      <c r="C1303" s="6">
        <v>93</v>
      </c>
      <c r="D1303">
        <v>4</v>
      </c>
      <c r="E1303" t="s">
        <v>23</v>
      </c>
      <c r="F1303" t="s">
        <v>142</v>
      </c>
      <c r="G1303" t="s">
        <v>28</v>
      </c>
      <c r="H1303" s="3">
        <f>INDEX(Orders!$A$1:$G$501,MATCH($A1303,Orders!$A$1:$A$501,0),MATCH(H$1,Orders!$A$1:$G$1,0))</f>
        <v>43293</v>
      </c>
      <c r="I1303" s="3" t="str">
        <f>INDEX(Orders!$A$1:$G$501,MATCH($A1303,Orders!$A$1:$A$501,0),MATCH(I$1,Orders!$A$1:$G$1,0))</f>
        <v>Abhishek</v>
      </c>
      <c r="J1303" s="3" t="str">
        <f>INDEX(Orders!$A$1:$G$501,MATCH($A1303,Orders!$A$1:$A$501,0),MATCH(J$1,Orders!$A$1:$G$1,0))</f>
        <v>Rajasthan</v>
      </c>
      <c r="K1303" s="3" t="str">
        <f>INDEX(Orders!$A$1:$G$501,MATCH($A1303,Orders!$A$1:$A$501,0),MATCH(K$1,Orders!$A$1:$G$1,0))</f>
        <v>Udaipur</v>
      </c>
      <c r="L1303" s="1" t="str">
        <f t="shared" si="20"/>
        <v>Jul</v>
      </c>
      <c r="M1303" s="8">
        <f>IF(Sales[[#This Row],[Profit]]&gt;0,Sales[[#This Row],[Profit]],0)</f>
        <v>93</v>
      </c>
      <c r="N1303" s="8">
        <f>IF(Sales[[#This Row],[Profit]]&lt;0,Sales[[#This Row],[Profit]],0)</f>
        <v>0</v>
      </c>
    </row>
    <row r="1304" spans="1:14" x14ac:dyDescent="0.3">
      <c r="A1304" t="s">
        <v>25</v>
      </c>
      <c r="B1304" s="6">
        <v>887</v>
      </c>
      <c r="C1304" s="6">
        <v>80</v>
      </c>
      <c r="D1304">
        <v>3</v>
      </c>
      <c r="E1304" t="s">
        <v>8</v>
      </c>
      <c r="F1304" t="s">
        <v>18</v>
      </c>
      <c r="G1304" t="s">
        <v>28</v>
      </c>
      <c r="H1304" s="3">
        <f>INDEX(Orders!$A$1:$G$501,MATCH($A1304,Orders!$A$1:$A$501,0),MATCH(H$1,Orders!$A$1:$G$1,0))</f>
        <v>43272</v>
      </c>
      <c r="I1304" s="3" t="str">
        <f>INDEX(Orders!$A$1:$G$501,MATCH($A1304,Orders!$A$1:$A$501,0),MATCH(I$1,Orders!$A$1:$G$1,0))</f>
        <v>Noopur</v>
      </c>
      <c r="J1304" s="3" t="str">
        <f>INDEX(Orders!$A$1:$G$501,MATCH($A1304,Orders!$A$1:$A$501,0),MATCH(J$1,Orders!$A$1:$G$1,0))</f>
        <v>Karnataka</v>
      </c>
      <c r="K1304" s="3" t="str">
        <f>INDEX(Orders!$A$1:$G$501,MATCH($A1304,Orders!$A$1:$A$501,0),MATCH(K$1,Orders!$A$1:$G$1,0))</f>
        <v>Bangalore</v>
      </c>
      <c r="L1304" s="1" t="str">
        <f t="shared" si="20"/>
        <v>Jun</v>
      </c>
      <c r="M1304" s="8">
        <f>IF(Sales[[#This Row],[Profit]]&gt;0,Sales[[#This Row],[Profit]],0)</f>
        <v>80</v>
      </c>
      <c r="N1304" s="8">
        <f>IF(Sales[[#This Row],[Profit]]&lt;0,Sales[[#This Row],[Profit]],0)</f>
        <v>0</v>
      </c>
    </row>
    <row r="1305" spans="1:14" x14ac:dyDescent="0.3">
      <c r="A1305" t="s">
        <v>508</v>
      </c>
      <c r="B1305" s="6">
        <v>637</v>
      </c>
      <c r="C1305" s="6">
        <v>261</v>
      </c>
      <c r="D1305">
        <v>2</v>
      </c>
      <c r="E1305" t="s">
        <v>8</v>
      </c>
      <c r="F1305" t="s">
        <v>18</v>
      </c>
      <c r="G1305" t="s">
        <v>10</v>
      </c>
      <c r="H1305" s="3">
        <f>INDEX(Orders!$A$1:$G$501,MATCH($A1305,Orders!$A$1:$A$501,0),MATCH(H$1,Orders!$A$1:$G$1,0))</f>
        <v>43395</v>
      </c>
      <c r="I1305" s="3" t="str">
        <f>INDEX(Orders!$A$1:$G$501,MATCH($A1305,Orders!$A$1:$A$501,0),MATCH(I$1,Orders!$A$1:$G$1,0))</f>
        <v>Tanushree</v>
      </c>
      <c r="J1305" s="3" t="str">
        <f>INDEX(Orders!$A$1:$G$501,MATCH($A1305,Orders!$A$1:$A$501,0),MATCH(J$1,Orders!$A$1:$G$1,0))</f>
        <v>Maharashtra</v>
      </c>
      <c r="K1305" s="3" t="str">
        <f>INDEX(Orders!$A$1:$G$501,MATCH($A1305,Orders!$A$1:$A$501,0),MATCH(K$1,Orders!$A$1:$G$1,0))</f>
        <v>Mumbai</v>
      </c>
      <c r="L1305" s="1" t="str">
        <f t="shared" si="20"/>
        <v>Oct</v>
      </c>
      <c r="M1305" s="8">
        <f>IF(Sales[[#This Row],[Profit]]&gt;0,Sales[[#This Row],[Profit]],0)</f>
        <v>261</v>
      </c>
      <c r="N1305" s="8">
        <f>IF(Sales[[#This Row],[Profit]]&lt;0,Sales[[#This Row],[Profit]],0)</f>
        <v>0</v>
      </c>
    </row>
    <row r="1306" spans="1:14" x14ac:dyDescent="0.3">
      <c r="A1306" t="s">
        <v>252</v>
      </c>
      <c r="B1306" s="6">
        <v>670</v>
      </c>
      <c r="C1306" s="6">
        <v>15</v>
      </c>
      <c r="D1306">
        <v>5</v>
      </c>
      <c r="E1306" t="s">
        <v>12</v>
      </c>
      <c r="F1306" t="s">
        <v>16</v>
      </c>
      <c r="G1306" t="s">
        <v>82</v>
      </c>
      <c r="H1306" s="3">
        <f>INDEX(Orders!$A$1:$G$501,MATCH($A1306,Orders!$A$1:$A$501,0),MATCH(H$1,Orders!$A$1:$G$1,0))</f>
        <v>43351</v>
      </c>
      <c r="I1306" s="3" t="str">
        <f>INDEX(Orders!$A$1:$G$501,MATCH($A1306,Orders!$A$1:$A$501,0),MATCH(I$1,Orders!$A$1:$G$1,0))</f>
        <v>Kartik</v>
      </c>
      <c r="J1306" s="3" t="str">
        <f>INDEX(Orders!$A$1:$G$501,MATCH($A1306,Orders!$A$1:$A$501,0),MATCH(J$1,Orders!$A$1:$G$1,0))</f>
        <v>Gujarat</v>
      </c>
      <c r="K1306" s="3" t="str">
        <f>INDEX(Orders!$A$1:$G$501,MATCH($A1306,Orders!$A$1:$A$501,0),MATCH(K$1,Orders!$A$1:$G$1,0))</f>
        <v>Ahmedabad</v>
      </c>
      <c r="L1306" s="1" t="str">
        <f t="shared" si="20"/>
        <v>Sep</v>
      </c>
      <c r="M1306" s="8">
        <f>IF(Sales[[#This Row],[Profit]]&gt;0,Sales[[#This Row],[Profit]],0)</f>
        <v>15</v>
      </c>
      <c r="N1306" s="8">
        <f>IF(Sales[[#This Row],[Profit]]&lt;0,Sales[[#This Row],[Profit]],0)</f>
        <v>0</v>
      </c>
    </row>
    <row r="1307" spans="1:14" x14ac:dyDescent="0.3">
      <c r="A1307" t="s">
        <v>72</v>
      </c>
      <c r="B1307" s="6">
        <v>26</v>
      </c>
      <c r="C1307" s="6">
        <v>7</v>
      </c>
      <c r="D1307">
        <v>4</v>
      </c>
      <c r="E1307" t="s">
        <v>23</v>
      </c>
      <c r="F1307" t="s">
        <v>30</v>
      </c>
      <c r="G1307" t="s">
        <v>10</v>
      </c>
      <c r="H1307" s="3">
        <f>INDEX(Orders!$A$1:$G$501,MATCH($A1307,Orders!$A$1:$A$501,0),MATCH(H$1,Orders!$A$1:$G$1,0))</f>
        <v>43344</v>
      </c>
      <c r="I1307" s="3" t="str">
        <f>INDEX(Orders!$A$1:$G$501,MATCH($A1307,Orders!$A$1:$A$501,0),MATCH(I$1,Orders!$A$1:$G$1,0))</f>
        <v>Shardul</v>
      </c>
      <c r="J1307" s="3" t="str">
        <f>INDEX(Orders!$A$1:$G$501,MATCH($A1307,Orders!$A$1:$A$501,0),MATCH(J$1,Orders!$A$1:$G$1,0))</f>
        <v>Gujarat</v>
      </c>
      <c r="K1307" s="3" t="str">
        <f>INDEX(Orders!$A$1:$G$501,MATCH($A1307,Orders!$A$1:$A$501,0),MATCH(K$1,Orders!$A$1:$G$1,0))</f>
        <v>Ahmedabad</v>
      </c>
      <c r="L1307" s="1" t="str">
        <f t="shared" si="20"/>
        <v>Sep</v>
      </c>
      <c r="M1307" s="8">
        <f>IF(Sales[[#This Row],[Profit]]&gt;0,Sales[[#This Row],[Profit]],0)</f>
        <v>7</v>
      </c>
      <c r="N1307" s="8">
        <f>IF(Sales[[#This Row],[Profit]]&lt;0,Sales[[#This Row],[Profit]],0)</f>
        <v>0</v>
      </c>
    </row>
    <row r="1308" spans="1:14" x14ac:dyDescent="0.3">
      <c r="A1308" t="s">
        <v>88</v>
      </c>
      <c r="B1308" s="6">
        <v>676</v>
      </c>
      <c r="C1308" s="6">
        <v>195</v>
      </c>
      <c r="D1308">
        <v>5</v>
      </c>
      <c r="E1308" t="s">
        <v>12</v>
      </c>
      <c r="F1308" t="s">
        <v>16</v>
      </c>
      <c r="G1308" t="s">
        <v>82</v>
      </c>
      <c r="H1308" s="3">
        <f>INDEX(Orders!$A$1:$G$501,MATCH($A1308,Orders!$A$1:$A$501,0),MATCH(H$1,Orders!$A$1:$G$1,0))</f>
        <v>43284</v>
      </c>
      <c r="I1308" s="3" t="str">
        <f>INDEX(Orders!$A$1:$G$501,MATCH($A1308,Orders!$A$1:$A$501,0),MATCH(I$1,Orders!$A$1:$G$1,0))</f>
        <v>Parishi</v>
      </c>
      <c r="J1308" s="3" t="str">
        <f>INDEX(Orders!$A$1:$G$501,MATCH($A1308,Orders!$A$1:$A$501,0),MATCH(J$1,Orders!$A$1:$G$1,0))</f>
        <v>West Bengal</v>
      </c>
      <c r="K1308" s="3" t="str">
        <f>INDEX(Orders!$A$1:$G$501,MATCH($A1308,Orders!$A$1:$A$501,0),MATCH(K$1,Orders!$A$1:$G$1,0))</f>
        <v>Kolkata</v>
      </c>
      <c r="L1308" s="1" t="str">
        <f t="shared" si="20"/>
        <v>Jul</v>
      </c>
      <c r="M1308" s="8">
        <f>IF(Sales[[#This Row],[Profit]]&gt;0,Sales[[#This Row],[Profit]],0)</f>
        <v>195</v>
      </c>
      <c r="N1308" s="8">
        <f>IF(Sales[[#This Row],[Profit]]&lt;0,Sales[[#This Row],[Profit]],0)</f>
        <v>0</v>
      </c>
    </row>
    <row r="1309" spans="1:14" x14ac:dyDescent="0.3">
      <c r="A1309" t="s">
        <v>509</v>
      </c>
      <c r="B1309" s="6">
        <v>26</v>
      </c>
      <c r="C1309" s="6">
        <v>12</v>
      </c>
      <c r="D1309">
        <v>3</v>
      </c>
      <c r="E1309" t="s">
        <v>23</v>
      </c>
      <c r="F1309" t="s">
        <v>30</v>
      </c>
      <c r="G1309" t="s">
        <v>10</v>
      </c>
      <c r="H1309" s="3">
        <f>INDEX(Orders!$A$1:$G$501,MATCH($A1309,Orders!$A$1:$A$501,0),MATCH(H$1,Orders!$A$1:$G$1,0))</f>
        <v>43212</v>
      </c>
      <c r="I1309" s="3" t="str">
        <f>INDEX(Orders!$A$1:$G$501,MATCH($A1309,Orders!$A$1:$A$501,0),MATCH(I$1,Orders!$A$1:$G$1,0))</f>
        <v>Vini</v>
      </c>
      <c r="J1309" s="3" t="str">
        <f>INDEX(Orders!$A$1:$G$501,MATCH($A1309,Orders!$A$1:$A$501,0),MATCH(J$1,Orders!$A$1:$G$1,0))</f>
        <v>Karnataka</v>
      </c>
      <c r="K1309" s="3" t="str">
        <f>INDEX(Orders!$A$1:$G$501,MATCH($A1309,Orders!$A$1:$A$501,0),MATCH(K$1,Orders!$A$1:$G$1,0))</f>
        <v>Bangalore</v>
      </c>
      <c r="L1309" s="1" t="str">
        <f t="shared" si="20"/>
        <v>Apr</v>
      </c>
      <c r="M1309" s="8">
        <f>IF(Sales[[#This Row],[Profit]]&gt;0,Sales[[#This Row],[Profit]],0)</f>
        <v>12</v>
      </c>
      <c r="N1309" s="8">
        <f>IF(Sales[[#This Row],[Profit]]&lt;0,Sales[[#This Row],[Profit]],0)</f>
        <v>0</v>
      </c>
    </row>
    <row r="1310" spans="1:14" x14ac:dyDescent="0.3">
      <c r="A1310" t="s">
        <v>66</v>
      </c>
      <c r="B1310" s="6">
        <v>26</v>
      </c>
      <c r="C1310" s="6">
        <v>-24</v>
      </c>
      <c r="D1310">
        <v>1</v>
      </c>
      <c r="E1310" t="s">
        <v>23</v>
      </c>
      <c r="F1310" t="s">
        <v>57</v>
      </c>
      <c r="G1310" t="s">
        <v>10</v>
      </c>
      <c r="H1310" s="3">
        <f>INDEX(Orders!$A$1:$G$501,MATCH($A1310,Orders!$A$1:$A$501,0),MATCH(H$1,Orders!$A$1:$G$1,0))</f>
        <v>43299</v>
      </c>
      <c r="I1310" s="3" t="str">
        <f>INDEX(Orders!$A$1:$G$501,MATCH($A1310,Orders!$A$1:$A$501,0),MATCH(I$1,Orders!$A$1:$G$1,0))</f>
        <v>Wale</v>
      </c>
      <c r="J1310" s="3" t="str">
        <f>INDEX(Orders!$A$1:$G$501,MATCH($A1310,Orders!$A$1:$A$501,0),MATCH(J$1,Orders!$A$1:$G$1,0))</f>
        <v>Maharashtra</v>
      </c>
      <c r="K1310" s="3" t="str">
        <f>INDEX(Orders!$A$1:$G$501,MATCH($A1310,Orders!$A$1:$A$501,0),MATCH(K$1,Orders!$A$1:$G$1,0))</f>
        <v>Mumbai</v>
      </c>
      <c r="L1310" s="1" t="str">
        <f t="shared" si="20"/>
        <v>Jul</v>
      </c>
      <c r="M1310" s="8">
        <f>IF(Sales[[#This Row],[Profit]]&gt;0,Sales[[#This Row],[Profit]],0)</f>
        <v>0</v>
      </c>
      <c r="N1310" s="8">
        <f>IF(Sales[[#This Row],[Profit]]&lt;0,Sales[[#This Row],[Profit]],0)</f>
        <v>-24</v>
      </c>
    </row>
    <row r="1311" spans="1:14" x14ac:dyDescent="0.3">
      <c r="A1311" t="s">
        <v>122</v>
      </c>
      <c r="B1311" s="6">
        <v>25</v>
      </c>
      <c r="C1311" s="6">
        <v>7</v>
      </c>
      <c r="D1311">
        <v>2</v>
      </c>
      <c r="E1311" t="s">
        <v>23</v>
      </c>
      <c r="F1311" t="s">
        <v>57</v>
      </c>
      <c r="G1311" t="s">
        <v>10</v>
      </c>
      <c r="H1311" s="3">
        <f>INDEX(Orders!$A$1:$G$501,MATCH($A1311,Orders!$A$1:$A$501,0),MATCH(H$1,Orders!$A$1:$G$1,0))</f>
        <v>43315</v>
      </c>
      <c r="I1311" s="3" t="str">
        <f>INDEX(Orders!$A$1:$G$501,MATCH($A1311,Orders!$A$1:$A$501,0),MATCH(I$1,Orders!$A$1:$G$1,0))</f>
        <v>Ajay</v>
      </c>
      <c r="J1311" s="3" t="str">
        <f>INDEX(Orders!$A$1:$G$501,MATCH($A1311,Orders!$A$1:$A$501,0),MATCH(J$1,Orders!$A$1:$G$1,0))</f>
        <v>Karnataka</v>
      </c>
      <c r="K1311" s="3" t="str">
        <f>INDEX(Orders!$A$1:$G$501,MATCH($A1311,Orders!$A$1:$A$501,0),MATCH(K$1,Orders!$A$1:$G$1,0))</f>
        <v>Bangalore</v>
      </c>
      <c r="L1311" s="1" t="str">
        <f t="shared" si="20"/>
        <v>Aug</v>
      </c>
      <c r="M1311" s="8">
        <f>IF(Sales[[#This Row],[Profit]]&gt;0,Sales[[#This Row],[Profit]],0)</f>
        <v>7</v>
      </c>
      <c r="N1311" s="8">
        <f>IF(Sales[[#This Row],[Profit]]&lt;0,Sales[[#This Row],[Profit]],0)</f>
        <v>0</v>
      </c>
    </row>
    <row r="1312" spans="1:14" x14ac:dyDescent="0.3">
      <c r="A1312" t="s">
        <v>149</v>
      </c>
      <c r="B1312" s="6">
        <v>24</v>
      </c>
      <c r="C1312" s="6">
        <v>-30</v>
      </c>
      <c r="D1312">
        <v>1</v>
      </c>
      <c r="E1312" t="s">
        <v>12</v>
      </c>
      <c r="F1312" t="s">
        <v>13</v>
      </c>
      <c r="G1312" t="s">
        <v>10</v>
      </c>
      <c r="H1312" s="3">
        <f>INDEX(Orders!$A$1:$G$501,MATCH($A1312,Orders!$A$1:$A$501,0),MATCH(H$1,Orders!$A$1:$G$1,0))</f>
        <v>43163</v>
      </c>
      <c r="I1312" s="3" t="str">
        <f>INDEX(Orders!$A$1:$G$501,MATCH($A1312,Orders!$A$1:$A$501,0),MATCH(I$1,Orders!$A$1:$G$1,0))</f>
        <v>Jahan</v>
      </c>
      <c r="J1312" s="3" t="str">
        <f>INDEX(Orders!$A$1:$G$501,MATCH($A1312,Orders!$A$1:$A$501,0),MATCH(J$1,Orders!$A$1:$G$1,0))</f>
        <v>Madhya Pradesh</v>
      </c>
      <c r="K1312" s="3" t="str">
        <f>INDEX(Orders!$A$1:$G$501,MATCH($A1312,Orders!$A$1:$A$501,0),MATCH(K$1,Orders!$A$1:$G$1,0))</f>
        <v>Bhopal</v>
      </c>
      <c r="L1312" s="1" t="str">
        <f t="shared" si="20"/>
        <v>Mar</v>
      </c>
      <c r="M1312" s="8">
        <f>IF(Sales[[#This Row],[Profit]]&gt;0,Sales[[#This Row],[Profit]],0)</f>
        <v>0</v>
      </c>
      <c r="N1312" s="8">
        <f>IF(Sales[[#This Row],[Profit]]&lt;0,Sales[[#This Row],[Profit]],0)</f>
        <v>-30</v>
      </c>
    </row>
    <row r="1313" spans="1:14" x14ac:dyDescent="0.3">
      <c r="A1313" t="s">
        <v>223</v>
      </c>
      <c r="B1313" s="6">
        <v>32</v>
      </c>
      <c r="C1313" s="6">
        <v>-12</v>
      </c>
      <c r="D1313">
        <v>1</v>
      </c>
      <c r="E1313" t="s">
        <v>12</v>
      </c>
      <c r="F1313" t="s">
        <v>13</v>
      </c>
      <c r="G1313" t="s">
        <v>19</v>
      </c>
      <c r="H1313" s="3">
        <f>INDEX(Orders!$A$1:$G$501,MATCH($A1313,Orders!$A$1:$A$501,0),MATCH(H$1,Orders!$A$1:$G$1,0))</f>
        <v>43130</v>
      </c>
      <c r="I1313" s="3" t="str">
        <f>INDEX(Orders!$A$1:$G$501,MATCH($A1313,Orders!$A$1:$A$501,0),MATCH(I$1,Orders!$A$1:$G$1,0))</f>
        <v>Atul</v>
      </c>
      <c r="J1313" s="3" t="str">
        <f>INDEX(Orders!$A$1:$G$501,MATCH($A1313,Orders!$A$1:$A$501,0),MATCH(J$1,Orders!$A$1:$G$1,0))</f>
        <v>Delhi</v>
      </c>
      <c r="K1313" s="3" t="str">
        <f>INDEX(Orders!$A$1:$G$501,MATCH($A1313,Orders!$A$1:$A$501,0),MATCH(K$1,Orders!$A$1:$G$1,0))</f>
        <v>Delhi</v>
      </c>
      <c r="L1313" s="1" t="str">
        <f t="shared" si="20"/>
        <v>Jan</v>
      </c>
      <c r="M1313" s="8">
        <f>IF(Sales[[#This Row],[Profit]]&gt;0,Sales[[#This Row],[Profit]],0)</f>
        <v>0</v>
      </c>
      <c r="N1313" s="8">
        <f>IF(Sales[[#This Row],[Profit]]&lt;0,Sales[[#This Row],[Profit]],0)</f>
        <v>-12</v>
      </c>
    </row>
    <row r="1314" spans="1:14" x14ac:dyDescent="0.3">
      <c r="A1314" t="s">
        <v>135</v>
      </c>
      <c r="B1314" s="6">
        <v>31</v>
      </c>
      <c r="C1314" s="6">
        <v>-2</v>
      </c>
      <c r="D1314">
        <v>2</v>
      </c>
      <c r="E1314" t="s">
        <v>23</v>
      </c>
      <c r="F1314" t="s">
        <v>26</v>
      </c>
      <c r="G1314" t="s">
        <v>19</v>
      </c>
      <c r="H1314" s="3">
        <f>INDEX(Orders!$A$1:$G$501,MATCH($A1314,Orders!$A$1:$A$501,0),MATCH(H$1,Orders!$A$1:$G$1,0))</f>
        <v>43256</v>
      </c>
      <c r="I1314" s="3" t="str">
        <f>INDEX(Orders!$A$1:$G$501,MATCH($A1314,Orders!$A$1:$A$501,0),MATCH(I$1,Orders!$A$1:$G$1,0))</f>
        <v>Chirag</v>
      </c>
      <c r="J1314" s="3" t="str">
        <f>INDEX(Orders!$A$1:$G$501,MATCH($A1314,Orders!$A$1:$A$501,0),MATCH(J$1,Orders!$A$1:$G$1,0))</f>
        <v>Maharashtra</v>
      </c>
      <c r="K1314" s="3" t="str">
        <f>INDEX(Orders!$A$1:$G$501,MATCH($A1314,Orders!$A$1:$A$501,0),MATCH(K$1,Orders!$A$1:$G$1,0))</f>
        <v>Mumbai</v>
      </c>
      <c r="L1314" s="1" t="str">
        <f t="shared" si="20"/>
        <v>Jun</v>
      </c>
      <c r="M1314" s="8">
        <f>IF(Sales[[#This Row],[Profit]]&gt;0,Sales[[#This Row],[Profit]],0)</f>
        <v>0</v>
      </c>
      <c r="N1314" s="8">
        <f>IF(Sales[[#This Row],[Profit]]&lt;0,Sales[[#This Row],[Profit]],0)</f>
        <v>-2</v>
      </c>
    </row>
    <row r="1315" spans="1:14" x14ac:dyDescent="0.3">
      <c r="A1315" t="s">
        <v>123</v>
      </c>
      <c r="B1315" s="6">
        <v>651</v>
      </c>
      <c r="C1315" s="6">
        <v>169</v>
      </c>
      <c r="D1315">
        <v>5</v>
      </c>
      <c r="E1315" t="s">
        <v>8</v>
      </c>
      <c r="F1315" t="s">
        <v>18</v>
      </c>
      <c r="G1315" t="s">
        <v>10</v>
      </c>
      <c r="H1315" s="3">
        <f>INDEX(Orders!$A$1:$G$501,MATCH($A1315,Orders!$A$1:$A$501,0),MATCH(H$1,Orders!$A$1:$G$1,0))</f>
        <v>43409</v>
      </c>
      <c r="I1315" s="3" t="str">
        <f>INDEX(Orders!$A$1:$G$501,MATCH($A1315,Orders!$A$1:$A$501,0),MATCH(I$1,Orders!$A$1:$G$1,0))</f>
        <v>Priyanka</v>
      </c>
      <c r="J1315" s="3" t="str">
        <f>INDEX(Orders!$A$1:$G$501,MATCH($A1315,Orders!$A$1:$A$501,0),MATCH(J$1,Orders!$A$1:$G$1,0))</f>
        <v>Maharashtra</v>
      </c>
      <c r="K1315" s="3" t="str">
        <f>INDEX(Orders!$A$1:$G$501,MATCH($A1315,Orders!$A$1:$A$501,0),MATCH(K$1,Orders!$A$1:$G$1,0))</f>
        <v>Pune</v>
      </c>
      <c r="L1315" s="1" t="str">
        <f t="shared" si="20"/>
        <v>Nov</v>
      </c>
      <c r="M1315" s="8">
        <f>IF(Sales[[#This Row],[Profit]]&gt;0,Sales[[#This Row],[Profit]],0)</f>
        <v>169</v>
      </c>
      <c r="N1315" s="8">
        <f>IF(Sales[[#This Row],[Profit]]&lt;0,Sales[[#This Row],[Profit]],0)</f>
        <v>0</v>
      </c>
    </row>
    <row r="1316" spans="1:14" x14ac:dyDescent="0.3">
      <c r="A1316" t="s">
        <v>309</v>
      </c>
      <c r="B1316" s="6">
        <v>326</v>
      </c>
      <c r="C1316" s="6">
        <v>107</v>
      </c>
      <c r="D1316">
        <v>3</v>
      </c>
      <c r="E1316" t="s">
        <v>12</v>
      </c>
      <c r="F1316" t="s">
        <v>131</v>
      </c>
      <c r="G1316" t="s">
        <v>28</v>
      </c>
      <c r="H1316" s="3">
        <f>INDEX(Orders!$A$1:$G$501,MATCH($A1316,Orders!$A$1:$A$501,0),MATCH(H$1,Orders!$A$1:$G$1,0))</f>
        <v>43145</v>
      </c>
      <c r="I1316" s="3" t="str">
        <f>INDEX(Orders!$A$1:$G$501,MATCH($A1316,Orders!$A$1:$A$501,0),MATCH(I$1,Orders!$A$1:$G$1,0))</f>
        <v>Aarushi</v>
      </c>
      <c r="J1316" s="3" t="str">
        <f>INDEX(Orders!$A$1:$G$501,MATCH($A1316,Orders!$A$1:$A$501,0),MATCH(J$1,Orders!$A$1:$G$1,0))</f>
        <v>Tamil Nadu</v>
      </c>
      <c r="K1316" s="3" t="str">
        <f>INDEX(Orders!$A$1:$G$501,MATCH($A1316,Orders!$A$1:$A$501,0),MATCH(K$1,Orders!$A$1:$G$1,0))</f>
        <v>Chennai</v>
      </c>
      <c r="L1316" s="1" t="str">
        <f t="shared" si="20"/>
        <v>Feb</v>
      </c>
      <c r="M1316" s="8">
        <f>IF(Sales[[#This Row],[Profit]]&gt;0,Sales[[#This Row],[Profit]],0)</f>
        <v>107</v>
      </c>
      <c r="N1316" s="8">
        <f>IF(Sales[[#This Row],[Profit]]&lt;0,Sales[[#This Row],[Profit]],0)</f>
        <v>0</v>
      </c>
    </row>
    <row r="1317" spans="1:14" x14ac:dyDescent="0.3">
      <c r="A1317" t="s">
        <v>388</v>
      </c>
      <c r="B1317" s="6">
        <v>30</v>
      </c>
      <c r="C1317" s="6">
        <v>-6</v>
      </c>
      <c r="D1317">
        <v>2</v>
      </c>
      <c r="E1317" t="s">
        <v>23</v>
      </c>
      <c r="F1317" t="s">
        <v>30</v>
      </c>
      <c r="G1317" t="s">
        <v>28</v>
      </c>
      <c r="H1317" s="3">
        <f>INDEX(Orders!$A$1:$G$501,MATCH($A1317,Orders!$A$1:$A$501,0),MATCH(H$1,Orders!$A$1:$G$1,0))</f>
        <v>43358</v>
      </c>
      <c r="I1317" s="3" t="str">
        <f>INDEX(Orders!$A$1:$G$501,MATCH($A1317,Orders!$A$1:$A$501,0),MATCH(I$1,Orders!$A$1:$G$1,0))</f>
        <v>Shivangi</v>
      </c>
      <c r="J1317" s="3" t="str">
        <f>INDEX(Orders!$A$1:$G$501,MATCH($A1317,Orders!$A$1:$A$501,0),MATCH(J$1,Orders!$A$1:$G$1,0))</f>
        <v>Madhya Pradesh</v>
      </c>
      <c r="K1317" s="3" t="str">
        <f>INDEX(Orders!$A$1:$G$501,MATCH($A1317,Orders!$A$1:$A$501,0),MATCH(K$1,Orders!$A$1:$G$1,0))</f>
        <v>Indore</v>
      </c>
      <c r="L1317" s="1" t="str">
        <f t="shared" si="20"/>
        <v>Sep</v>
      </c>
      <c r="M1317" s="8">
        <f>IF(Sales[[#This Row],[Profit]]&gt;0,Sales[[#This Row],[Profit]],0)</f>
        <v>0</v>
      </c>
      <c r="N1317" s="8">
        <f>IF(Sales[[#This Row],[Profit]]&lt;0,Sales[[#This Row],[Profit]],0)</f>
        <v>-6</v>
      </c>
    </row>
    <row r="1318" spans="1:14" x14ac:dyDescent="0.3">
      <c r="A1318" t="s">
        <v>179</v>
      </c>
      <c r="B1318" s="6">
        <v>30</v>
      </c>
      <c r="C1318" s="6">
        <v>5</v>
      </c>
      <c r="D1318">
        <v>2</v>
      </c>
      <c r="E1318" t="s">
        <v>23</v>
      </c>
      <c r="F1318" t="s">
        <v>32</v>
      </c>
      <c r="G1318" t="s">
        <v>28</v>
      </c>
      <c r="H1318" s="3">
        <f>INDEX(Orders!$A$1:$G$501,MATCH($A1318,Orders!$A$1:$A$501,0),MATCH(H$1,Orders!$A$1:$G$1,0))</f>
        <v>43113</v>
      </c>
      <c r="I1318" s="3" t="str">
        <f>INDEX(Orders!$A$1:$G$501,MATCH($A1318,Orders!$A$1:$A$501,0),MATCH(I$1,Orders!$A$1:$G$1,0))</f>
        <v>Jesal</v>
      </c>
      <c r="J1318" s="3" t="str">
        <f>INDEX(Orders!$A$1:$G$501,MATCH($A1318,Orders!$A$1:$A$501,0),MATCH(J$1,Orders!$A$1:$G$1,0))</f>
        <v>West Bengal</v>
      </c>
      <c r="K1318" s="3" t="str">
        <f>INDEX(Orders!$A$1:$G$501,MATCH($A1318,Orders!$A$1:$A$501,0),MATCH(K$1,Orders!$A$1:$G$1,0))</f>
        <v>Kolkata</v>
      </c>
      <c r="L1318" s="1" t="str">
        <f t="shared" si="20"/>
        <v>Jan</v>
      </c>
      <c r="M1318" s="8">
        <f>IF(Sales[[#This Row],[Profit]]&gt;0,Sales[[#This Row],[Profit]],0)</f>
        <v>5</v>
      </c>
      <c r="N1318" s="8">
        <f>IF(Sales[[#This Row],[Profit]]&lt;0,Sales[[#This Row],[Profit]],0)</f>
        <v>0</v>
      </c>
    </row>
    <row r="1319" spans="1:14" x14ac:dyDescent="0.3">
      <c r="A1319" t="s">
        <v>510</v>
      </c>
      <c r="B1319" s="6">
        <v>662</v>
      </c>
      <c r="C1319" s="6">
        <v>240</v>
      </c>
      <c r="D1319">
        <v>2</v>
      </c>
      <c r="E1319" t="s">
        <v>12</v>
      </c>
      <c r="F1319" t="s">
        <v>16</v>
      </c>
      <c r="G1319" t="s">
        <v>10</v>
      </c>
      <c r="H1319" s="3">
        <f>INDEX(Orders!$A$1:$G$501,MATCH($A1319,Orders!$A$1:$A$501,0),MATCH(H$1,Orders!$A$1:$G$1,0))</f>
        <v>43125</v>
      </c>
      <c r="I1319" s="3" t="str">
        <f>INDEX(Orders!$A$1:$G$501,MATCH($A1319,Orders!$A$1:$A$501,0),MATCH(I$1,Orders!$A$1:$G$1,0))</f>
        <v>Manisha</v>
      </c>
      <c r="J1319" s="3" t="str">
        <f>INDEX(Orders!$A$1:$G$501,MATCH($A1319,Orders!$A$1:$A$501,0),MATCH(J$1,Orders!$A$1:$G$1,0))</f>
        <v>Rajasthan</v>
      </c>
      <c r="K1319" s="3" t="str">
        <f>INDEX(Orders!$A$1:$G$501,MATCH($A1319,Orders!$A$1:$A$501,0),MATCH(K$1,Orders!$A$1:$G$1,0))</f>
        <v>Udaipur</v>
      </c>
      <c r="L1319" s="1" t="str">
        <f t="shared" si="20"/>
        <v>Jan</v>
      </c>
      <c r="M1319" s="8">
        <f>IF(Sales[[#This Row],[Profit]]&gt;0,Sales[[#This Row],[Profit]],0)</f>
        <v>240</v>
      </c>
      <c r="N1319" s="8">
        <f>IF(Sales[[#This Row],[Profit]]&lt;0,Sales[[#This Row],[Profit]],0)</f>
        <v>0</v>
      </c>
    </row>
    <row r="1320" spans="1:14" x14ac:dyDescent="0.3">
      <c r="A1320" t="s">
        <v>54</v>
      </c>
      <c r="B1320" s="6">
        <v>30</v>
      </c>
      <c r="C1320" s="6">
        <v>-23</v>
      </c>
      <c r="D1320">
        <v>2</v>
      </c>
      <c r="E1320" t="s">
        <v>23</v>
      </c>
      <c r="F1320" t="s">
        <v>26</v>
      </c>
      <c r="G1320" t="s">
        <v>28</v>
      </c>
      <c r="H1320" s="3">
        <f>INDEX(Orders!$A$1:$G$501,MATCH($A1320,Orders!$A$1:$A$501,0),MATCH(H$1,Orders!$A$1:$G$1,0))</f>
        <v>43330</v>
      </c>
      <c r="I1320" s="3" t="str">
        <f>INDEX(Orders!$A$1:$G$501,MATCH($A1320,Orders!$A$1:$A$501,0),MATCH(I$1,Orders!$A$1:$G$1,0))</f>
        <v>Akshay</v>
      </c>
      <c r="J1320" s="3" t="str">
        <f>INDEX(Orders!$A$1:$G$501,MATCH($A1320,Orders!$A$1:$A$501,0),MATCH(J$1,Orders!$A$1:$G$1,0))</f>
        <v>Bihar</v>
      </c>
      <c r="K1320" s="3" t="str">
        <f>INDEX(Orders!$A$1:$G$501,MATCH($A1320,Orders!$A$1:$A$501,0),MATCH(K$1,Orders!$A$1:$G$1,0))</f>
        <v>Patna</v>
      </c>
      <c r="L1320" s="1" t="str">
        <f t="shared" si="20"/>
        <v>Aug</v>
      </c>
      <c r="M1320" s="8">
        <f>IF(Sales[[#This Row],[Profit]]&gt;0,Sales[[#This Row],[Profit]],0)</f>
        <v>0</v>
      </c>
      <c r="N1320" s="8">
        <f>IF(Sales[[#This Row],[Profit]]&lt;0,Sales[[#This Row],[Profit]],0)</f>
        <v>-23</v>
      </c>
    </row>
    <row r="1321" spans="1:14" x14ac:dyDescent="0.3">
      <c r="A1321" t="s">
        <v>253</v>
      </c>
      <c r="B1321" s="6">
        <v>29</v>
      </c>
      <c r="C1321" s="6">
        <v>9</v>
      </c>
      <c r="D1321">
        <v>3</v>
      </c>
      <c r="E1321" t="s">
        <v>23</v>
      </c>
      <c r="F1321" t="s">
        <v>26</v>
      </c>
      <c r="G1321" t="s">
        <v>28</v>
      </c>
      <c r="H1321" s="3">
        <f>INDEX(Orders!$A$1:$G$501,MATCH($A1321,Orders!$A$1:$A$501,0),MATCH(H$1,Orders!$A$1:$G$1,0))</f>
        <v>43180</v>
      </c>
      <c r="I1321" s="3" t="str">
        <f>INDEX(Orders!$A$1:$G$501,MATCH($A1321,Orders!$A$1:$A$501,0),MATCH(I$1,Orders!$A$1:$G$1,0))</f>
        <v>Pournamasi</v>
      </c>
      <c r="J1321" s="3" t="str">
        <f>INDEX(Orders!$A$1:$G$501,MATCH($A1321,Orders!$A$1:$A$501,0),MATCH(J$1,Orders!$A$1:$G$1,0))</f>
        <v>Madhya Pradesh</v>
      </c>
      <c r="K1321" s="3" t="str">
        <f>INDEX(Orders!$A$1:$G$501,MATCH($A1321,Orders!$A$1:$A$501,0),MATCH(K$1,Orders!$A$1:$G$1,0))</f>
        <v>Indore</v>
      </c>
      <c r="L1321" s="1" t="str">
        <f t="shared" si="20"/>
        <v>Mar</v>
      </c>
      <c r="M1321" s="8">
        <f>IF(Sales[[#This Row],[Profit]]&gt;0,Sales[[#This Row],[Profit]],0)</f>
        <v>9</v>
      </c>
      <c r="N1321" s="8">
        <f>IF(Sales[[#This Row],[Profit]]&lt;0,Sales[[#This Row],[Profit]],0)</f>
        <v>0</v>
      </c>
    </row>
    <row r="1322" spans="1:14" x14ac:dyDescent="0.3">
      <c r="A1322" t="s">
        <v>163</v>
      </c>
      <c r="B1322" s="6">
        <v>28</v>
      </c>
      <c r="C1322" s="6">
        <v>1</v>
      </c>
      <c r="D1322">
        <v>1</v>
      </c>
      <c r="E1322" t="s">
        <v>8</v>
      </c>
      <c r="F1322" t="s">
        <v>73</v>
      </c>
      <c r="G1322" t="s">
        <v>28</v>
      </c>
      <c r="H1322" s="3">
        <f>INDEX(Orders!$A$1:$G$501,MATCH($A1322,Orders!$A$1:$A$501,0),MATCH(H$1,Orders!$A$1:$G$1,0))</f>
        <v>43367</v>
      </c>
      <c r="I1322" s="3" t="str">
        <f>INDEX(Orders!$A$1:$G$501,MATCH($A1322,Orders!$A$1:$A$501,0),MATCH(I$1,Orders!$A$1:$G$1,0))</f>
        <v>Sukrith</v>
      </c>
      <c r="J1322" s="3" t="str">
        <f>INDEX(Orders!$A$1:$G$501,MATCH($A1322,Orders!$A$1:$A$501,0),MATCH(J$1,Orders!$A$1:$G$1,0))</f>
        <v>Maharashtra</v>
      </c>
      <c r="K1322" s="3" t="str">
        <f>INDEX(Orders!$A$1:$G$501,MATCH($A1322,Orders!$A$1:$A$501,0),MATCH(K$1,Orders!$A$1:$G$1,0))</f>
        <v>Mumbai</v>
      </c>
      <c r="L1322" s="1" t="str">
        <f t="shared" si="20"/>
        <v>Sep</v>
      </c>
      <c r="M1322" s="8">
        <f>IF(Sales[[#This Row],[Profit]]&gt;0,Sales[[#This Row],[Profit]],0)</f>
        <v>1</v>
      </c>
      <c r="N1322" s="8">
        <f>IF(Sales[[#This Row],[Profit]]&lt;0,Sales[[#This Row],[Profit]],0)</f>
        <v>0</v>
      </c>
    </row>
    <row r="1323" spans="1:14" x14ac:dyDescent="0.3">
      <c r="A1323" t="s">
        <v>117</v>
      </c>
      <c r="B1323" s="6">
        <v>28</v>
      </c>
      <c r="C1323" s="6">
        <v>-3</v>
      </c>
      <c r="D1323">
        <v>2</v>
      </c>
      <c r="E1323" t="s">
        <v>23</v>
      </c>
      <c r="F1323" t="s">
        <v>26</v>
      </c>
      <c r="G1323" t="s">
        <v>28</v>
      </c>
      <c r="H1323" s="3">
        <f>INDEX(Orders!$A$1:$G$501,MATCH($A1323,Orders!$A$1:$A$501,0),MATCH(H$1,Orders!$A$1:$G$1,0))</f>
        <v>43317</v>
      </c>
      <c r="I1323" s="3" t="str">
        <f>INDEX(Orders!$A$1:$G$501,MATCH($A1323,Orders!$A$1:$A$501,0),MATCH(I$1,Orders!$A$1:$G$1,0))</f>
        <v>Farah</v>
      </c>
      <c r="J1323" s="3" t="str">
        <f>INDEX(Orders!$A$1:$G$501,MATCH($A1323,Orders!$A$1:$A$501,0),MATCH(J$1,Orders!$A$1:$G$1,0))</f>
        <v>Nagaland</v>
      </c>
      <c r="K1323" s="3" t="str">
        <f>INDEX(Orders!$A$1:$G$501,MATCH($A1323,Orders!$A$1:$A$501,0),MATCH(K$1,Orders!$A$1:$G$1,0))</f>
        <v>Kohima</v>
      </c>
      <c r="L1323" s="1" t="str">
        <f t="shared" si="20"/>
        <v>Aug</v>
      </c>
      <c r="M1323" s="8">
        <f>IF(Sales[[#This Row],[Profit]]&gt;0,Sales[[#This Row],[Profit]],0)</f>
        <v>0</v>
      </c>
      <c r="N1323" s="8">
        <f>IF(Sales[[#This Row],[Profit]]&lt;0,Sales[[#This Row],[Profit]],0)</f>
        <v>-3</v>
      </c>
    </row>
    <row r="1324" spans="1:14" x14ac:dyDescent="0.3">
      <c r="A1324" t="s">
        <v>511</v>
      </c>
      <c r="B1324" s="6">
        <v>24</v>
      </c>
      <c r="C1324" s="6">
        <v>2</v>
      </c>
      <c r="D1324">
        <v>4</v>
      </c>
      <c r="E1324" t="s">
        <v>23</v>
      </c>
      <c r="F1324" t="s">
        <v>30</v>
      </c>
      <c r="G1324" t="s">
        <v>10</v>
      </c>
      <c r="H1324" s="3">
        <f>INDEX(Orders!$A$1:$G$501,MATCH($A1324,Orders!$A$1:$A$501,0),MATCH(H$1,Orders!$A$1:$G$1,0))</f>
        <v>43432</v>
      </c>
      <c r="I1324" s="3" t="str">
        <f>INDEX(Orders!$A$1:$G$501,MATCH($A1324,Orders!$A$1:$A$501,0),MATCH(I$1,Orders!$A$1:$G$1,0))</f>
        <v>Sumeet</v>
      </c>
      <c r="J1324" s="3" t="str">
        <f>INDEX(Orders!$A$1:$G$501,MATCH($A1324,Orders!$A$1:$A$501,0),MATCH(J$1,Orders!$A$1:$G$1,0))</f>
        <v>Maharashtra</v>
      </c>
      <c r="K1324" s="3" t="str">
        <f>INDEX(Orders!$A$1:$G$501,MATCH($A1324,Orders!$A$1:$A$501,0),MATCH(K$1,Orders!$A$1:$G$1,0))</f>
        <v>Mumbai</v>
      </c>
      <c r="L1324" s="1" t="str">
        <f t="shared" si="20"/>
        <v>Nov</v>
      </c>
      <c r="M1324" s="8">
        <f>IF(Sales[[#This Row],[Profit]]&gt;0,Sales[[#This Row],[Profit]],0)</f>
        <v>2</v>
      </c>
      <c r="N1324" s="8">
        <f>IF(Sales[[#This Row],[Profit]]&lt;0,Sales[[#This Row],[Profit]],0)</f>
        <v>0</v>
      </c>
    </row>
    <row r="1325" spans="1:14" x14ac:dyDescent="0.3">
      <c r="A1325" t="s">
        <v>135</v>
      </c>
      <c r="B1325" s="6">
        <v>28</v>
      </c>
      <c r="C1325" s="6">
        <v>-26</v>
      </c>
      <c r="D1325">
        <v>2</v>
      </c>
      <c r="E1325" t="s">
        <v>23</v>
      </c>
      <c r="F1325" t="s">
        <v>57</v>
      </c>
      <c r="G1325" t="s">
        <v>28</v>
      </c>
      <c r="H1325" s="3">
        <f>INDEX(Orders!$A$1:$G$501,MATCH($A1325,Orders!$A$1:$A$501,0),MATCH(H$1,Orders!$A$1:$G$1,0))</f>
        <v>43256</v>
      </c>
      <c r="I1325" s="3" t="str">
        <f>INDEX(Orders!$A$1:$G$501,MATCH($A1325,Orders!$A$1:$A$501,0),MATCH(I$1,Orders!$A$1:$G$1,0))</f>
        <v>Chirag</v>
      </c>
      <c r="J1325" s="3" t="str">
        <f>INDEX(Orders!$A$1:$G$501,MATCH($A1325,Orders!$A$1:$A$501,0),MATCH(J$1,Orders!$A$1:$G$1,0))</f>
        <v>Maharashtra</v>
      </c>
      <c r="K1325" s="3" t="str">
        <f>INDEX(Orders!$A$1:$G$501,MATCH($A1325,Orders!$A$1:$A$501,0),MATCH(K$1,Orders!$A$1:$G$1,0))</f>
        <v>Mumbai</v>
      </c>
      <c r="L1325" s="1" t="str">
        <f t="shared" si="20"/>
        <v>Jun</v>
      </c>
      <c r="M1325" s="8">
        <f>IF(Sales[[#This Row],[Profit]]&gt;0,Sales[[#This Row],[Profit]],0)</f>
        <v>0</v>
      </c>
      <c r="N1325" s="8">
        <f>IF(Sales[[#This Row],[Profit]]&lt;0,Sales[[#This Row],[Profit]],0)</f>
        <v>-26</v>
      </c>
    </row>
    <row r="1326" spans="1:14" x14ac:dyDescent="0.3">
      <c r="A1326" t="s">
        <v>275</v>
      </c>
      <c r="B1326" s="6">
        <v>27</v>
      </c>
      <c r="C1326" s="6">
        <v>5</v>
      </c>
      <c r="D1326">
        <v>1</v>
      </c>
      <c r="E1326" t="s">
        <v>23</v>
      </c>
      <c r="F1326" t="s">
        <v>57</v>
      </c>
      <c r="G1326" t="s">
        <v>28</v>
      </c>
      <c r="H1326" s="3">
        <f>INDEX(Orders!$A$1:$G$501,MATCH($A1326,Orders!$A$1:$A$501,0),MATCH(H$1,Orders!$A$1:$G$1,0))</f>
        <v>43162</v>
      </c>
      <c r="I1326" s="3" t="str">
        <f>INDEX(Orders!$A$1:$G$501,MATCH($A1326,Orders!$A$1:$A$501,0),MATCH(I$1,Orders!$A$1:$G$1,0))</f>
        <v>Nidhi</v>
      </c>
      <c r="J1326" s="3" t="str">
        <f>INDEX(Orders!$A$1:$G$501,MATCH($A1326,Orders!$A$1:$A$501,0),MATCH(J$1,Orders!$A$1:$G$1,0))</f>
        <v>Nagaland</v>
      </c>
      <c r="K1326" s="3" t="str">
        <f>INDEX(Orders!$A$1:$G$501,MATCH($A1326,Orders!$A$1:$A$501,0),MATCH(K$1,Orders!$A$1:$G$1,0))</f>
        <v>Kohima</v>
      </c>
      <c r="L1326" s="1" t="str">
        <f t="shared" si="20"/>
        <v>Mar</v>
      </c>
      <c r="M1326" s="8">
        <f>IF(Sales[[#This Row],[Profit]]&gt;0,Sales[[#This Row],[Profit]],0)</f>
        <v>5</v>
      </c>
      <c r="N1326" s="8">
        <f>IF(Sales[[#This Row],[Profit]]&lt;0,Sales[[#This Row],[Profit]],0)</f>
        <v>0</v>
      </c>
    </row>
    <row r="1327" spans="1:14" x14ac:dyDescent="0.3">
      <c r="A1327" t="s">
        <v>512</v>
      </c>
      <c r="B1327" s="6">
        <v>27</v>
      </c>
      <c r="C1327" s="6">
        <v>-15</v>
      </c>
      <c r="D1327">
        <v>1</v>
      </c>
      <c r="E1327" t="s">
        <v>23</v>
      </c>
      <c r="F1327" t="s">
        <v>57</v>
      </c>
      <c r="G1327" t="s">
        <v>28</v>
      </c>
      <c r="H1327" s="3">
        <f>INDEX(Orders!$A$1:$G$501,MATCH($A1327,Orders!$A$1:$A$501,0),MATCH(H$1,Orders!$A$1:$G$1,0))</f>
        <v>43248</v>
      </c>
      <c r="I1327" s="3" t="str">
        <f>INDEX(Orders!$A$1:$G$501,MATCH($A1327,Orders!$A$1:$A$501,0),MATCH(I$1,Orders!$A$1:$G$1,0))</f>
        <v>Akanksha</v>
      </c>
      <c r="J1327" s="3" t="str">
        <f>INDEX(Orders!$A$1:$G$501,MATCH($A1327,Orders!$A$1:$A$501,0),MATCH(J$1,Orders!$A$1:$G$1,0))</f>
        <v>Andhra Pradesh</v>
      </c>
      <c r="K1327" s="3" t="str">
        <f>INDEX(Orders!$A$1:$G$501,MATCH($A1327,Orders!$A$1:$A$501,0),MATCH(K$1,Orders!$A$1:$G$1,0))</f>
        <v>Hyderabad</v>
      </c>
      <c r="L1327" s="1" t="str">
        <f t="shared" si="20"/>
        <v>May</v>
      </c>
      <c r="M1327" s="8">
        <f>IF(Sales[[#This Row],[Profit]]&gt;0,Sales[[#This Row],[Profit]],0)</f>
        <v>0</v>
      </c>
      <c r="N1327" s="8">
        <f>IF(Sales[[#This Row],[Profit]]&lt;0,Sales[[#This Row],[Profit]],0)</f>
        <v>-15</v>
      </c>
    </row>
    <row r="1328" spans="1:14" x14ac:dyDescent="0.3">
      <c r="A1328" t="s">
        <v>383</v>
      </c>
      <c r="B1328" s="6">
        <v>24</v>
      </c>
      <c r="C1328" s="6">
        <v>11</v>
      </c>
      <c r="D1328">
        <v>3</v>
      </c>
      <c r="E1328" t="s">
        <v>23</v>
      </c>
      <c r="F1328" t="s">
        <v>30</v>
      </c>
      <c r="G1328" t="s">
        <v>10</v>
      </c>
      <c r="H1328" s="3">
        <f>INDEX(Orders!$A$1:$G$501,MATCH($A1328,Orders!$A$1:$A$501,0),MATCH(H$1,Orders!$A$1:$G$1,0))</f>
        <v>43113</v>
      </c>
      <c r="I1328" s="3" t="str">
        <f>INDEX(Orders!$A$1:$G$501,MATCH($A1328,Orders!$A$1:$A$501,0),MATCH(I$1,Orders!$A$1:$G$1,0))</f>
        <v>Shantanu</v>
      </c>
      <c r="J1328" s="3" t="str">
        <f>INDEX(Orders!$A$1:$G$501,MATCH($A1328,Orders!$A$1:$A$501,0),MATCH(J$1,Orders!$A$1:$G$1,0))</f>
        <v>Maharashtra</v>
      </c>
      <c r="K1328" s="3" t="str">
        <f>INDEX(Orders!$A$1:$G$501,MATCH($A1328,Orders!$A$1:$A$501,0),MATCH(K$1,Orders!$A$1:$G$1,0))</f>
        <v>Mumbai</v>
      </c>
      <c r="L1328" s="1" t="str">
        <f t="shared" si="20"/>
        <v>Jan</v>
      </c>
      <c r="M1328" s="8">
        <f>IF(Sales[[#This Row],[Profit]]&gt;0,Sales[[#This Row],[Profit]],0)</f>
        <v>11</v>
      </c>
      <c r="N1328" s="8">
        <f>IF(Sales[[#This Row],[Profit]]&lt;0,Sales[[#This Row],[Profit]],0)</f>
        <v>0</v>
      </c>
    </row>
    <row r="1329" spans="1:14" x14ac:dyDescent="0.3">
      <c r="A1329" t="s">
        <v>266</v>
      </c>
      <c r="B1329" s="6">
        <v>23</v>
      </c>
      <c r="C1329" s="6">
        <v>-6</v>
      </c>
      <c r="D1329">
        <v>4</v>
      </c>
      <c r="E1329" t="s">
        <v>23</v>
      </c>
      <c r="F1329" t="s">
        <v>30</v>
      </c>
      <c r="G1329" t="s">
        <v>10</v>
      </c>
      <c r="H1329" s="3">
        <f>INDEX(Orders!$A$1:$G$501,MATCH($A1329,Orders!$A$1:$A$501,0),MATCH(H$1,Orders!$A$1:$G$1,0))</f>
        <v>43309</v>
      </c>
      <c r="I1329" s="3" t="str">
        <f>INDEX(Orders!$A$1:$G$501,MATCH($A1329,Orders!$A$1:$A$501,0),MATCH(I$1,Orders!$A$1:$G$1,0))</f>
        <v>Dhirajendu</v>
      </c>
      <c r="J1329" s="3" t="str">
        <f>INDEX(Orders!$A$1:$G$501,MATCH($A1329,Orders!$A$1:$A$501,0),MATCH(J$1,Orders!$A$1:$G$1,0))</f>
        <v>Maharashtra</v>
      </c>
      <c r="K1329" s="3" t="str">
        <f>INDEX(Orders!$A$1:$G$501,MATCH($A1329,Orders!$A$1:$A$501,0),MATCH(K$1,Orders!$A$1:$G$1,0))</f>
        <v>Mumbai</v>
      </c>
      <c r="L1329" s="1" t="str">
        <f t="shared" si="20"/>
        <v>Jul</v>
      </c>
      <c r="M1329" s="8">
        <f>IF(Sales[[#This Row],[Profit]]&gt;0,Sales[[#This Row],[Profit]],0)</f>
        <v>0</v>
      </c>
      <c r="N1329" s="8">
        <f>IF(Sales[[#This Row],[Profit]]&lt;0,Sales[[#This Row],[Profit]],0)</f>
        <v>-6</v>
      </c>
    </row>
    <row r="1330" spans="1:14" x14ac:dyDescent="0.3">
      <c r="A1330" t="s">
        <v>99</v>
      </c>
      <c r="B1330" s="6">
        <v>322</v>
      </c>
      <c r="C1330" s="6">
        <v>193</v>
      </c>
      <c r="D1330">
        <v>5</v>
      </c>
      <c r="E1330" t="s">
        <v>8</v>
      </c>
      <c r="F1330" t="s">
        <v>18</v>
      </c>
      <c r="G1330" t="s">
        <v>10</v>
      </c>
      <c r="H1330" s="3">
        <f>INDEX(Orders!$A$1:$G$501,MATCH($A1330,Orders!$A$1:$A$501,0),MATCH(H$1,Orders!$A$1:$G$1,0))</f>
        <v>43273</v>
      </c>
      <c r="I1330" s="3" t="str">
        <f>INDEX(Orders!$A$1:$G$501,MATCH($A1330,Orders!$A$1:$A$501,0),MATCH(I$1,Orders!$A$1:$G$1,0))</f>
        <v>Vijay</v>
      </c>
      <c r="J1330" s="3" t="str">
        <f>INDEX(Orders!$A$1:$G$501,MATCH($A1330,Orders!$A$1:$A$501,0),MATCH(J$1,Orders!$A$1:$G$1,0))</f>
        <v>Jammu and Kashmir</v>
      </c>
      <c r="K1330" s="3" t="str">
        <f>INDEX(Orders!$A$1:$G$501,MATCH($A1330,Orders!$A$1:$A$501,0),MATCH(K$1,Orders!$A$1:$G$1,0))</f>
        <v>Kashmir</v>
      </c>
      <c r="L1330" s="1" t="str">
        <f t="shared" si="20"/>
        <v>Jun</v>
      </c>
      <c r="M1330" s="8">
        <f>IF(Sales[[#This Row],[Profit]]&gt;0,Sales[[#This Row],[Profit]],0)</f>
        <v>193</v>
      </c>
      <c r="N1330" s="8">
        <f>IF(Sales[[#This Row],[Profit]]&lt;0,Sales[[#This Row],[Profit]],0)</f>
        <v>0</v>
      </c>
    </row>
    <row r="1331" spans="1:14" x14ac:dyDescent="0.3">
      <c r="A1331" t="s">
        <v>202</v>
      </c>
      <c r="B1331" s="6">
        <v>688</v>
      </c>
      <c r="C1331" s="6">
        <v>-103</v>
      </c>
      <c r="D1331">
        <v>6</v>
      </c>
      <c r="E1331" t="s">
        <v>8</v>
      </c>
      <c r="F1331" t="s">
        <v>73</v>
      </c>
      <c r="G1331" t="s">
        <v>82</v>
      </c>
      <c r="H1331" s="3">
        <f>INDEX(Orders!$A$1:$G$501,MATCH($A1331,Orders!$A$1:$A$501,0),MATCH(H$1,Orders!$A$1:$G$1,0))</f>
        <v>43202</v>
      </c>
      <c r="I1331" s="3" t="str">
        <f>INDEX(Orders!$A$1:$G$501,MATCH($A1331,Orders!$A$1:$A$501,0),MATCH(I$1,Orders!$A$1:$G$1,0))</f>
        <v>Vrinda</v>
      </c>
      <c r="J1331" s="3" t="str">
        <f>INDEX(Orders!$A$1:$G$501,MATCH($A1331,Orders!$A$1:$A$501,0),MATCH(J$1,Orders!$A$1:$G$1,0))</f>
        <v>Uttar Pradesh</v>
      </c>
      <c r="K1331" s="3" t="str">
        <f>INDEX(Orders!$A$1:$G$501,MATCH($A1331,Orders!$A$1:$A$501,0),MATCH(K$1,Orders!$A$1:$G$1,0))</f>
        <v>Mathura</v>
      </c>
      <c r="L1331" s="1" t="str">
        <f t="shared" si="20"/>
        <v>Apr</v>
      </c>
      <c r="M1331" s="8">
        <f>IF(Sales[[#This Row],[Profit]]&gt;0,Sales[[#This Row],[Profit]],0)</f>
        <v>0</v>
      </c>
      <c r="N1331" s="8">
        <f>IF(Sales[[#This Row],[Profit]]&lt;0,Sales[[#This Row],[Profit]],0)</f>
        <v>-103</v>
      </c>
    </row>
    <row r="1332" spans="1:14" x14ac:dyDescent="0.3">
      <c r="A1332" t="s">
        <v>371</v>
      </c>
      <c r="B1332" s="6">
        <v>23</v>
      </c>
      <c r="C1332" s="6">
        <v>-3</v>
      </c>
      <c r="D1332">
        <v>1</v>
      </c>
      <c r="E1332" t="s">
        <v>23</v>
      </c>
      <c r="F1332" t="s">
        <v>142</v>
      </c>
      <c r="G1332" t="s">
        <v>10</v>
      </c>
      <c r="H1332" s="3">
        <f>INDEX(Orders!$A$1:$G$501,MATCH($A1332,Orders!$A$1:$A$501,0),MATCH(H$1,Orders!$A$1:$G$1,0))</f>
        <v>43230</v>
      </c>
      <c r="I1332" s="3" t="str">
        <f>INDEX(Orders!$A$1:$G$501,MATCH($A1332,Orders!$A$1:$A$501,0),MATCH(I$1,Orders!$A$1:$G$1,0))</f>
        <v>Yash</v>
      </c>
      <c r="J1332" s="3" t="str">
        <f>INDEX(Orders!$A$1:$G$501,MATCH($A1332,Orders!$A$1:$A$501,0),MATCH(J$1,Orders!$A$1:$G$1,0))</f>
        <v>Maharashtra</v>
      </c>
      <c r="K1332" s="3" t="str">
        <f>INDEX(Orders!$A$1:$G$501,MATCH($A1332,Orders!$A$1:$A$501,0),MATCH(K$1,Orders!$A$1:$G$1,0))</f>
        <v>Mumbai</v>
      </c>
      <c r="L1332" s="1" t="str">
        <f t="shared" si="20"/>
        <v>May</v>
      </c>
      <c r="M1332" s="8">
        <f>IF(Sales[[#This Row],[Profit]]&gt;0,Sales[[#This Row],[Profit]],0)</f>
        <v>0</v>
      </c>
      <c r="N1332" s="8">
        <f>IF(Sales[[#This Row],[Profit]]&lt;0,Sales[[#This Row],[Profit]],0)</f>
        <v>-3</v>
      </c>
    </row>
    <row r="1333" spans="1:14" x14ac:dyDescent="0.3">
      <c r="A1333" t="s">
        <v>209</v>
      </c>
      <c r="B1333" s="6">
        <v>26</v>
      </c>
      <c r="C1333" s="6">
        <v>3</v>
      </c>
      <c r="D1333">
        <v>3</v>
      </c>
      <c r="E1333" t="s">
        <v>23</v>
      </c>
      <c r="F1333" t="s">
        <v>43</v>
      </c>
      <c r="G1333" t="s">
        <v>28</v>
      </c>
      <c r="H1333" s="3">
        <f>INDEX(Orders!$A$1:$G$501,MATCH($A1333,Orders!$A$1:$A$501,0),MATCH(H$1,Orders!$A$1:$G$1,0))</f>
        <v>43118</v>
      </c>
      <c r="I1333" s="3" t="str">
        <f>INDEX(Orders!$A$1:$G$501,MATCH($A1333,Orders!$A$1:$A$501,0),MATCH(I$1,Orders!$A$1:$G$1,0))</f>
        <v>Surbhi</v>
      </c>
      <c r="J1333" s="3" t="str">
        <f>INDEX(Orders!$A$1:$G$501,MATCH($A1333,Orders!$A$1:$A$501,0),MATCH(J$1,Orders!$A$1:$G$1,0))</f>
        <v>Gujarat</v>
      </c>
      <c r="K1333" s="3" t="str">
        <f>INDEX(Orders!$A$1:$G$501,MATCH($A1333,Orders!$A$1:$A$501,0),MATCH(K$1,Orders!$A$1:$G$1,0))</f>
        <v>Ahmedabad</v>
      </c>
      <c r="L1333" s="1" t="str">
        <f t="shared" si="20"/>
        <v>Jan</v>
      </c>
      <c r="M1333" s="8">
        <f>IF(Sales[[#This Row],[Profit]]&gt;0,Sales[[#This Row],[Profit]],0)</f>
        <v>3</v>
      </c>
      <c r="N1333" s="8">
        <f>IF(Sales[[#This Row],[Profit]]&lt;0,Sales[[#This Row],[Profit]],0)</f>
        <v>0</v>
      </c>
    </row>
    <row r="1334" spans="1:14" x14ac:dyDescent="0.3">
      <c r="A1334" t="s">
        <v>262</v>
      </c>
      <c r="B1334" s="6">
        <v>68</v>
      </c>
      <c r="C1334" s="6">
        <v>-56</v>
      </c>
      <c r="D1334">
        <v>2</v>
      </c>
      <c r="E1334" t="s">
        <v>8</v>
      </c>
      <c r="F1334" t="s">
        <v>21</v>
      </c>
      <c r="G1334" t="s">
        <v>10</v>
      </c>
      <c r="H1334" s="3">
        <f>INDEX(Orders!$A$1:$G$501,MATCH($A1334,Orders!$A$1:$A$501,0),MATCH(H$1,Orders!$A$1:$G$1,0))</f>
        <v>43326</v>
      </c>
      <c r="I1334" s="3" t="str">
        <f>INDEX(Orders!$A$1:$G$501,MATCH($A1334,Orders!$A$1:$A$501,0),MATCH(I$1,Orders!$A$1:$G$1,0))</f>
        <v>Nishant</v>
      </c>
      <c r="J1334" s="3" t="str">
        <f>INDEX(Orders!$A$1:$G$501,MATCH($A1334,Orders!$A$1:$A$501,0),MATCH(J$1,Orders!$A$1:$G$1,0))</f>
        <v>Maharashtra</v>
      </c>
      <c r="K1334" s="3" t="str">
        <f>INDEX(Orders!$A$1:$G$501,MATCH($A1334,Orders!$A$1:$A$501,0),MATCH(K$1,Orders!$A$1:$G$1,0))</f>
        <v>Mumbai</v>
      </c>
      <c r="L1334" s="1" t="str">
        <f t="shared" si="20"/>
        <v>Aug</v>
      </c>
      <c r="M1334" s="8">
        <f>IF(Sales[[#This Row],[Profit]]&gt;0,Sales[[#This Row],[Profit]],0)</f>
        <v>0</v>
      </c>
      <c r="N1334" s="8">
        <f>IF(Sales[[#This Row],[Profit]]&lt;0,Sales[[#This Row],[Profit]],0)</f>
        <v>-56</v>
      </c>
    </row>
    <row r="1335" spans="1:14" x14ac:dyDescent="0.3">
      <c r="A1335" t="s">
        <v>392</v>
      </c>
      <c r="B1335" s="6">
        <v>462</v>
      </c>
      <c r="C1335" s="6">
        <v>169</v>
      </c>
      <c r="D1335">
        <v>4</v>
      </c>
      <c r="E1335" t="s">
        <v>23</v>
      </c>
      <c r="F1335" t="s">
        <v>26</v>
      </c>
      <c r="G1335" t="s">
        <v>10</v>
      </c>
      <c r="H1335" s="3">
        <f>INDEX(Orders!$A$1:$G$501,MATCH($A1335,Orders!$A$1:$A$501,0),MATCH(H$1,Orders!$A$1:$G$1,0))</f>
        <v>43383</v>
      </c>
      <c r="I1335" s="3" t="str">
        <f>INDEX(Orders!$A$1:$G$501,MATCH($A1335,Orders!$A$1:$A$501,0),MATCH(I$1,Orders!$A$1:$G$1,0))</f>
        <v>Swapnil</v>
      </c>
      <c r="J1335" s="3" t="str">
        <f>INDEX(Orders!$A$1:$G$501,MATCH($A1335,Orders!$A$1:$A$501,0),MATCH(J$1,Orders!$A$1:$G$1,0))</f>
        <v>Madhya Pradesh</v>
      </c>
      <c r="K1335" s="3" t="str">
        <f>INDEX(Orders!$A$1:$G$501,MATCH($A1335,Orders!$A$1:$A$501,0),MATCH(K$1,Orders!$A$1:$G$1,0))</f>
        <v>Indore</v>
      </c>
      <c r="L1335" s="1" t="str">
        <f t="shared" si="20"/>
        <v>Oct</v>
      </c>
      <c r="M1335" s="8">
        <f>IF(Sales[[#This Row],[Profit]]&gt;0,Sales[[#This Row],[Profit]],0)</f>
        <v>169</v>
      </c>
      <c r="N1335" s="8">
        <f>IF(Sales[[#This Row],[Profit]]&lt;0,Sales[[#This Row],[Profit]],0)</f>
        <v>0</v>
      </c>
    </row>
    <row r="1336" spans="1:14" x14ac:dyDescent="0.3">
      <c r="A1336" t="s">
        <v>469</v>
      </c>
      <c r="B1336" s="6">
        <v>941</v>
      </c>
      <c r="C1336" s="6">
        <v>203</v>
      </c>
      <c r="D1336">
        <v>3</v>
      </c>
      <c r="E1336" t="s">
        <v>12</v>
      </c>
      <c r="F1336" t="s">
        <v>45</v>
      </c>
      <c r="G1336" t="s">
        <v>28</v>
      </c>
      <c r="H1336" s="3">
        <f>INDEX(Orders!$A$1:$G$501,MATCH($A1336,Orders!$A$1:$A$501,0),MATCH(H$1,Orders!$A$1:$G$1,0))</f>
        <v>43278</v>
      </c>
      <c r="I1336" s="3" t="str">
        <f>INDEX(Orders!$A$1:$G$501,MATCH($A1336,Orders!$A$1:$A$501,0),MATCH(I$1,Orders!$A$1:$G$1,0))</f>
        <v>Shaily</v>
      </c>
      <c r="J1336" s="3" t="str">
        <f>INDEX(Orders!$A$1:$G$501,MATCH($A1336,Orders!$A$1:$A$501,0),MATCH(J$1,Orders!$A$1:$G$1,0))</f>
        <v>Maharashtra</v>
      </c>
      <c r="K1336" s="3" t="str">
        <f>INDEX(Orders!$A$1:$G$501,MATCH($A1336,Orders!$A$1:$A$501,0),MATCH(K$1,Orders!$A$1:$G$1,0))</f>
        <v>Mumbai</v>
      </c>
      <c r="L1336" s="1" t="str">
        <f t="shared" si="20"/>
        <v>Jun</v>
      </c>
      <c r="M1336" s="8">
        <f>IF(Sales[[#This Row],[Profit]]&gt;0,Sales[[#This Row],[Profit]],0)</f>
        <v>203</v>
      </c>
      <c r="N1336" s="8">
        <f>IF(Sales[[#This Row],[Profit]]&lt;0,Sales[[#This Row],[Profit]],0)</f>
        <v>0</v>
      </c>
    </row>
    <row r="1337" spans="1:14" x14ac:dyDescent="0.3">
      <c r="A1337" t="s">
        <v>191</v>
      </c>
      <c r="B1337" s="6">
        <v>23</v>
      </c>
      <c r="C1337" s="6">
        <v>4</v>
      </c>
      <c r="D1337">
        <v>2</v>
      </c>
      <c r="E1337" t="s">
        <v>23</v>
      </c>
      <c r="F1337" t="s">
        <v>43</v>
      </c>
      <c r="G1337" t="s">
        <v>10</v>
      </c>
      <c r="H1337" s="3">
        <f>INDEX(Orders!$A$1:$G$501,MATCH($A1337,Orders!$A$1:$A$501,0),MATCH(H$1,Orders!$A$1:$G$1,0))</f>
        <v>43232</v>
      </c>
      <c r="I1337" s="3" t="str">
        <f>INDEX(Orders!$A$1:$G$501,MATCH($A1337,Orders!$A$1:$A$501,0),MATCH(I$1,Orders!$A$1:$G$1,0))</f>
        <v>Aman</v>
      </c>
      <c r="J1337" s="3" t="str">
        <f>INDEX(Orders!$A$1:$G$501,MATCH($A1337,Orders!$A$1:$A$501,0),MATCH(J$1,Orders!$A$1:$G$1,0))</f>
        <v>Maharashtra</v>
      </c>
      <c r="K1337" s="3" t="str">
        <f>INDEX(Orders!$A$1:$G$501,MATCH($A1337,Orders!$A$1:$A$501,0),MATCH(K$1,Orders!$A$1:$G$1,0))</f>
        <v>Mumbai</v>
      </c>
      <c r="L1337" s="1" t="str">
        <f t="shared" si="20"/>
        <v>May</v>
      </c>
      <c r="M1337" s="8">
        <f>IF(Sales[[#This Row],[Profit]]&gt;0,Sales[[#This Row],[Profit]],0)</f>
        <v>4</v>
      </c>
      <c r="N1337" s="8">
        <f>IF(Sales[[#This Row],[Profit]]&lt;0,Sales[[#This Row],[Profit]],0)</f>
        <v>0</v>
      </c>
    </row>
    <row r="1338" spans="1:14" x14ac:dyDescent="0.3">
      <c r="A1338" t="s">
        <v>436</v>
      </c>
      <c r="B1338" s="6">
        <v>720</v>
      </c>
      <c r="C1338" s="6">
        <v>43</v>
      </c>
      <c r="D1338">
        <v>2</v>
      </c>
      <c r="E1338" t="s">
        <v>8</v>
      </c>
      <c r="F1338" t="s">
        <v>18</v>
      </c>
      <c r="G1338" t="s">
        <v>28</v>
      </c>
      <c r="H1338" s="3">
        <f>INDEX(Orders!$A$1:$G$501,MATCH($A1338,Orders!$A$1:$A$501,0),MATCH(H$1,Orders!$A$1:$G$1,0))</f>
        <v>43121</v>
      </c>
      <c r="I1338" s="3" t="str">
        <f>INDEX(Orders!$A$1:$G$501,MATCH($A1338,Orders!$A$1:$A$501,0),MATCH(I$1,Orders!$A$1:$G$1,0))</f>
        <v>Shreyshi</v>
      </c>
      <c r="J1338" s="3" t="str">
        <f>INDEX(Orders!$A$1:$G$501,MATCH($A1338,Orders!$A$1:$A$501,0),MATCH(J$1,Orders!$A$1:$G$1,0))</f>
        <v>Gujarat</v>
      </c>
      <c r="K1338" s="3" t="str">
        <f>INDEX(Orders!$A$1:$G$501,MATCH($A1338,Orders!$A$1:$A$501,0),MATCH(K$1,Orders!$A$1:$G$1,0))</f>
        <v>Surat</v>
      </c>
      <c r="L1338" s="1" t="str">
        <f t="shared" si="20"/>
        <v>Jan</v>
      </c>
      <c r="M1338" s="8">
        <f>IF(Sales[[#This Row],[Profit]]&gt;0,Sales[[#This Row],[Profit]],0)</f>
        <v>43</v>
      </c>
      <c r="N1338" s="8">
        <f>IF(Sales[[#This Row],[Profit]]&lt;0,Sales[[#This Row],[Profit]],0)</f>
        <v>0</v>
      </c>
    </row>
    <row r="1339" spans="1:14" x14ac:dyDescent="0.3">
      <c r="A1339" t="s">
        <v>52</v>
      </c>
      <c r="B1339" s="6">
        <v>724</v>
      </c>
      <c r="C1339" s="6">
        <v>-447</v>
      </c>
      <c r="D1339">
        <v>4</v>
      </c>
      <c r="E1339" t="s">
        <v>8</v>
      </c>
      <c r="F1339" t="s">
        <v>9</v>
      </c>
      <c r="G1339" t="s">
        <v>28</v>
      </c>
      <c r="H1339" s="3">
        <f>INDEX(Orders!$A$1:$G$501,MATCH($A1339,Orders!$A$1:$A$501,0),MATCH(H$1,Orders!$A$1:$G$1,0))</f>
        <v>43413</v>
      </c>
      <c r="I1339" s="3" t="str">
        <f>INDEX(Orders!$A$1:$G$501,MATCH($A1339,Orders!$A$1:$A$501,0),MATCH(I$1,Orders!$A$1:$G$1,0))</f>
        <v>Surabhi</v>
      </c>
      <c r="J1339" s="3" t="str">
        <f>INDEX(Orders!$A$1:$G$501,MATCH($A1339,Orders!$A$1:$A$501,0),MATCH(J$1,Orders!$A$1:$G$1,0))</f>
        <v>Maharashtra</v>
      </c>
      <c r="K1339" s="3" t="str">
        <f>INDEX(Orders!$A$1:$G$501,MATCH($A1339,Orders!$A$1:$A$501,0),MATCH(K$1,Orders!$A$1:$G$1,0))</f>
        <v>Mumbai</v>
      </c>
      <c r="L1339" s="1" t="str">
        <f t="shared" si="20"/>
        <v>Nov</v>
      </c>
      <c r="M1339" s="8">
        <f>IF(Sales[[#This Row],[Profit]]&gt;0,Sales[[#This Row],[Profit]],0)</f>
        <v>0</v>
      </c>
      <c r="N1339" s="8">
        <f>IF(Sales[[#This Row],[Profit]]&lt;0,Sales[[#This Row],[Profit]],0)</f>
        <v>-447</v>
      </c>
    </row>
    <row r="1340" spans="1:14" x14ac:dyDescent="0.3">
      <c r="A1340" t="s">
        <v>513</v>
      </c>
      <c r="B1340" s="6">
        <v>724</v>
      </c>
      <c r="C1340" s="6">
        <v>253</v>
      </c>
      <c r="D1340">
        <v>2</v>
      </c>
      <c r="E1340" t="s">
        <v>12</v>
      </c>
      <c r="F1340" t="s">
        <v>16</v>
      </c>
      <c r="G1340" t="s">
        <v>28</v>
      </c>
      <c r="H1340" s="3">
        <f>INDEX(Orders!$A$1:$G$501,MATCH($A1340,Orders!$A$1:$A$501,0),MATCH(H$1,Orders!$A$1:$G$1,0))</f>
        <v>43418</v>
      </c>
      <c r="I1340" s="3" t="str">
        <f>INDEX(Orders!$A$1:$G$501,MATCH($A1340,Orders!$A$1:$A$501,0),MATCH(I$1,Orders!$A$1:$G$1,0))</f>
        <v>Chikku</v>
      </c>
      <c r="J1340" s="3" t="str">
        <f>INDEX(Orders!$A$1:$G$501,MATCH($A1340,Orders!$A$1:$A$501,0),MATCH(J$1,Orders!$A$1:$G$1,0))</f>
        <v>Madhya Pradesh</v>
      </c>
      <c r="K1340" s="3" t="str">
        <f>INDEX(Orders!$A$1:$G$501,MATCH($A1340,Orders!$A$1:$A$501,0),MATCH(K$1,Orders!$A$1:$G$1,0))</f>
        <v>Indore</v>
      </c>
      <c r="L1340" s="1" t="str">
        <f t="shared" si="20"/>
        <v>Nov</v>
      </c>
      <c r="M1340" s="8">
        <f>IF(Sales[[#This Row],[Profit]]&gt;0,Sales[[#This Row],[Profit]],0)</f>
        <v>253</v>
      </c>
      <c r="N1340" s="8">
        <f>IF(Sales[[#This Row],[Profit]]&lt;0,Sales[[#This Row],[Profit]],0)</f>
        <v>0</v>
      </c>
    </row>
    <row r="1341" spans="1:14" x14ac:dyDescent="0.3">
      <c r="A1341" t="s">
        <v>79</v>
      </c>
      <c r="B1341" s="6">
        <v>26</v>
      </c>
      <c r="C1341" s="6">
        <v>10</v>
      </c>
      <c r="D1341">
        <v>4</v>
      </c>
      <c r="E1341" t="s">
        <v>23</v>
      </c>
      <c r="F1341" t="s">
        <v>30</v>
      </c>
      <c r="G1341" t="s">
        <v>28</v>
      </c>
      <c r="H1341" s="3">
        <f>INDEX(Orders!$A$1:$G$501,MATCH($A1341,Orders!$A$1:$A$501,0),MATCH(H$1,Orders!$A$1:$G$1,0))</f>
        <v>43383</v>
      </c>
      <c r="I1341" s="3" t="str">
        <f>INDEX(Orders!$A$1:$G$501,MATCH($A1341,Orders!$A$1:$A$501,0),MATCH(I$1,Orders!$A$1:$G$1,0))</f>
        <v>Nripraj</v>
      </c>
      <c r="J1341" s="3" t="str">
        <f>INDEX(Orders!$A$1:$G$501,MATCH($A1341,Orders!$A$1:$A$501,0),MATCH(J$1,Orders!$A$1:$G$1,0))</f>
        <v>Punjab</v>
      </c>
      <c r="K1341" s="3" t="str">
        <f>INDEX(Orders!$A$1:$G$501,MATCH($A1341,Orders!$A$1:$A$501,0),MATCH(K$1,Orders!$A$1:$G$1,0))</f>
        <v>Chandigarh</v>
      </c>
      <c r="L1341" s="1" t="str">
        <f t="shared" si="20"/>
        <v>Oct</v>
      </c>
      <c r="M1341" s="8">
        <f>IF(Sales[[#This Row],[Profit]]&gt;0,Sales[[#This Row],[Profit]],0)</f>
        <v>10</v>
      </c>
      <c r="N1341" s="8">
        <f>IF(Sales[[#This Row],[Profit]]&lt;0,Sales[[#This Row],[Profit]],0)</f>
        <v>0</v>
      </c>
    </row>
    <row r="1342" spans="1:14" x14ac:dyDescent="0.3">
      <c r="A1342" t="s">
        <v>107</v>
      </c>
      <c r="B1342" s="6">
        <v>22</v>
      </c>
      <c r="C1342" s="6">
        <v>-2</v>
      </c>
      <c r="D1342">
        <v>3</v>
      </c>
      <c r="E1342" t="s">
        <v>23</v>
      </c>
      <c r="F1342" t="s">
        <v>30</v>
      </c>
      <c r="G1342" t="s">
        <v>10</v>
      </c>
      <c r="H1342" s="3">
        <f>INDEX(Orders!$A$1:$G$501,MATCH($A1342,Orders!$A$1:$A$501,0),MATCH(H$1,Orders!$A$1:$G$1,0))</f>
        <v>43205</v>
      </c>
      <c r="I1342" s="3" t="str">
        <f>INDEX(Orders!$A$1:$G$501,MATCH($A1342,Orders!$A$1:$A$501,0),MATCH(I$1,Orders!$A$1:$G$1,0))</f>
        <v>Kanak</v>
      </c>
      <c r="J1342" s="3" t="str">
        <f>INDEX(Orders!$A$1:$G$501,MATCH($A1342,Orders!$A$1:$A$501,0),MATCH(J$1,Orders!$A$1:$G$1,0))</f>
        <v>Goa</v>
      </c>
      <c r="K1342" s="3" t="str">
        <f>INDEX(Orders!$A$1:$G$501,MATCH($A1342,Orders!$A$1:$A$501,0),MATCH(K$1,Orders!$A$1:$G$1,0))</f>
        <v>Goa</v>
      </c>
      <c r="L1342" s="1" t="str">
        <f t="shared" si="20"/>
        <v>Apr</v>
      </c>
      <c r="M1342" s="8">
        <f>IF(Sales[[#This Row],[Profit]]&gt;0,Sales[[#This Row],[Profit]],0)</f>
        <v>0</v>
      </c>
      <c r="N1342" s="8">
        <f>IF(Sales[[#This Row],[Profit]]&lt;0,Sales[[#This Row],[Profit]],0)</f>
        <v>-2</v>
      </c>
    </row>
    <row r="1343" spans="1:14" x14ac:dyDescent="0.3">
      <c r="A1343" t="s">
        <v>189</v>
      </c>
      <c r="B1343" s="6">
        <v>711</v>
      </c>
      <c r="C1343" s="6">
        <v>-8</v>
      </c>
      <c r="D1343">
        <v>4</v>
      </c>
      <c r="E1343" t="s">
        <v>23</v>
      </c>
      <c r="F1343" t="s">
        <v>26</v>
      </c>
      <c r="G1343" t="s">
        <v>82</v>
      </c>
      <c r="H1343" s="3">
        <f>INDEX(Orders!$A$1:$G$501,MATCH($A1343,Orders!$A$1:$A$501,0),MATCH(H$1,Orders!$A$1:$G$1,0))</f>
        <v>43216</v>
      </c>
      <c r="I1343" s="3" t="str">
        <f>INDEX(Orders!$A$1:$G$501,MATCH($A1343,Orders!$A$1:$A$501,0),MATCH(I$1,Orders!$A$1:$G$1,0))</f>
        <v>Amit</v>
      </c>
      <c r="J1343" s="3" t="str">
        <f>INDEX(Orders!$A$1:$G$501,MATCH($A1343,Orders!$A$1:$A$501,0),MATCH(J$1,Orders!$A$1:$G$1,0))</f>
        <v>Sikkim</v>
      </c>
      <c r="K1343" s="3" t="str">
        <f>INDEX(Orders!$A$1:$G$501,MATCH($A1343,Orders!$A$1:$A$501,0),MATCH(K$1,Orders!$A$1:$G$1,0))</f>
        <v>Gangtok</v>
      </c>
      <c r="L1343" s="1" t="str">
        <f t="shared" si="20"/>
        <v>Apr</v>
      </c>
      <c r="M1343" s="8">
        <f>IF(Sales[[#This Row],[Profit]]&gt;0,Sales[[#This Row],[Profit]],0)</f>
        <v>0</v>
      </c>
      <c r="N1343" s="8">
        <f>IF(Sales[[#This Row],[Profit]]&lt;0,Sales[[#This Row],[Profit]],0)</f>
        <v>-8</v>
      </c>
    </row>
    <row r="1344" spans="1:14" x14ac:dyDescent="0.3">
      <c r="A1344" t="s">
        <v>288</v>
      </c>
      <c r="B1344" s="6">
        <v>107</v>
      </c>
      <c r="C1344" s="6">
        <v>31</v>
      </c>
      <c r="D1344">
        <v>5</v>
      </c>
      <c r="E1344" t="s">
        <v>23</v>
      </c>
      <c r="F1344" t="s">
        <v>81</v>
      </c>
      <c r="G1344" t="s">
        <v>10</v>
      </c>
      <c r="H1344" s="3">
        <f>INDEX(Orders!$A$1:$G$501,MATCH($A1344,Orders!$A$1:$A$501,0),MATCH(H$1,Orders!$A$1:$G$1,0))</f>
        <v>43329</v>
      </c>
      <c r="I1344" s="3" t="str">
        <f>INDEX(Orders!$A$1:$G$501,MATCH($A1344,Orders!$A$1:$A$501,0),MATCH(I$1,Orders!$A$1:$G$1,0))</f>
        <v>Shivam</v>
      </c>
      <c r="J1344" s="3" t="str">
        <f>INDEX(Orders!$A$1:$G$501,MATCH($A1344,Orders!$A$1:$A$501,0),MATCH(J$1,Orders!$A$1:$G$1,0))</f>
        <v>Uttar Pradesh</v>
      </c>
      <c r="K1344" s="3" t="str">
        <f>INDEX(Orders!$A$1:$G$501,MATCH($A1344,Orders!$A$1:$A$501,0),MATCH(K$1,Orders!$A$1:$G$1,0))</f>
        <v>Lucknow</v>
      </c>
      <c r="L1344" s="1" t="str">
        <f t="shared" si="20"/>
        <v>Aug</v>
      </c>
      <c r="M1344" s="8">
        <f>IF(Sales[[#This Row],[Profit]]&gt;0,Sales[[#This Row],[Profit]],0)</f>
        <v>31</v>
      </c>
      <c r="N1344" s="8">
        <f>IF(Sales[[#This Row],[Profit]]&lt;0,Sales[[#This Row],[Profit]],0)</f>
        <v>0</v>
      </c>
    </row>
    <row r="1345" spans="1:14" x14ac:dyDescent="0.3">
      <c r="A1345" t="s">
        <v>341</v>
      </c>
      <c r="B1345" s="6">
        <v>765</v>
      </c>
      <c r="C1345" s="6">
        <v>-153</v>
      </c>
      <c r="D1345">
        <v>2</v>
      </c>
      <c r="E1345" t="s">
        <v>8</v>
      </c>
      <c r="F1345" t="s">
        <v>21</v>
      </c>
      <c r="G1345" t="s">
        <v>82</v>
      </c>
      <c r="H1345" s="3">
        <f>INDEX(Orders!$A$1:$G$501,MATCH($A1345,Orders!$A$1:$A$501,0),MATCH(H$1,Orders!$A$1:$G$1,0))</f>
        <v>43340</v>
      </c>
      <c r="I1345" s="3" t="str">
        <f>INDEX(Orders!$A$1:$G$501,MATCH($A1345,Orders!$A$1:$A$501,0),MATCH(I$1,Orders!$A$1:$G$1,0))</f>
        <v>Sanjova</v>
      </c>
      <c r="J1345" s="3" t="str">
        <f>INDEX(Orders!$A$1:$G$501,MATCH($A1345,Orders!$A$1:$A$501,0),MATCH(J$1,Orders!$A$1:$G$1,0))</f>
        <v>Maharashtra</v>
      </c>
      <c r="K1345" s="3" t="str">
        <f>INDEX(Orders!$A$1:$G$501,MATCH($A1345,Orders!$A$1:$A$501,0),MATCH(K$1,Orders!$A$1:$G$1,0))</f>
        <v>Pune</v>
      </c>
      <c r="L1345" s="1" t="str">
        <f t="shared" si="20"/>
        <v>Aug</v>
      </c>
      <c r="M1345" s="8">
        <f>IF(Sales[[#This Row],[Profit]]&gt;0,Sales[[#This Row],[Profit]],0)</f>
        <v>0</v>
      </c>
      <c r="N1345" s="8">
        <f>IF(Sales[[#This Row],[Profit]]&lt;0,Sales[[#This Row],[Profit]],0)</f>
        <v>-153</v>
      </c>
    </row>
    <row r="1346" spans="1:14" x14ac:dyDescent="0.3">
      <c r="A1346" t="s">
        <v>382</v>
      </c>
      <c r="B1346" s="6">
        <v>22</v>
      </c>
      <c r="C1346" s="6">
        <v>8</v>
      </c>
      <c r="D1346">
        <v>2</v>
      </c>
      <c r="E1346" t="s">
        <v>23</v>
      </c>
      <c r="F1346" t="s">
        <v>63</v>
      </c>
      <c r="G1346" t="s">
        <v>10</v>
      </c>
      <c r="H1346" s="3">
        <f>INDEX(Orders!$A$1:$G$501,MATCH($A1346,Orders!$A$1:$A$501,0),MATCH(H$1,Orders!$A$1:$G$1,0))</f>
        <v>43419</v>
      </c>
      <c r="I1346" s="3" t="str">
        <f>INDEX(Orders!$A$1:$G$501,MATCH($A1346,Orders!$A$1:$A$501,0),MATCH(I$1,Orders!$A$1:$G$1,0))</f>
        <v>Aromal</v>
      </c>
      <c r="J1346" s="3" t="str">
        <f>INDEX(Orders!$A$1:$G$501,MATCH($A1346,Orders!$A$1:$A$501,0),MATCH(J$1,Orders!$A$1:$G$1,0))</f>
        <v>Maharashtra</v>
      </c>
      <c r="K1346" s="3" t="str">
        <f>INDEX(Orders!$A$1:$G$501,MATCH($A1346,Orders!$A$1:$A$501,0),MATCH(K$1,Orders!$A$1:$G$1,0))</f>
        <v>Mumbai</v>
      </c>
      <c r="L1346" s="1" t="str">
        <f t="shared" ref="L1346:L1409" si="21">TEXT($H1346,"mmm")</f>
        <v>Nov</v>
      </c>
      <c r="M1346" s="8">
        <f>IF(Sales[[#This Row],[Profit]]&gt;0,Sales[[#This Row],[Profit]],0)</f>
        <v>8</v>
      </c>
      <c r="N1346" s="8">
        <f>IF(Sales[[#This Row],[Profit]]&lt;0,Sales[[#This Row],[Profit]],0)</f>
        <v>0</v>
      </c>
    </row>
    <row r="1347" spans="1:14" x14ac:dyDescent="0.3">
      <c r="A1347" t="s">
        <v>418</v>
      </c>
      <c r="B1347" s="6">
        <v>26</v>
      </c>
      <c r="C1347" s="6">
        <v>-5</v>
      </c>
      <c r="D1347">
        <v>2</v>
      </c>
      <c r="E1347" t="s">
        <v>23</v>
      </c>
      <c r="F1347" t="s">
        <v>57</v>
      </c>
      <c r="G1347" t="s">
        <v>28</v>
      </c>
      <c r="H1347" s="3">
        <f>INDEX(Orders!$A$1:$G$501,MATCH($A1347,Orders!$A$1:$A$501,0),MATCH(H$1,Orders!$A$1:$G$1,0))</f>
        <v>43301</v>
      </c>
      <c r="I1347" s="3" t="str">
        <f>INDEX(Orders!$A$1:$G$501,MATCH($A1347,Orders!$A$1:$A$501,0),MATCH(I$1,Orders!$A$1:$G$1,0))</f>
        <v>Anisha</v>
      </c>
      <c r="J1347" s="3" t="str">
        <f>INDEX(Orders!$A$1:$G$501,MATCH($A1347,Orders!$A$1:$A$501,0),MATCH(J$1,Orders!$A$1:$G$1,0))</f>
        <v>Nagaland</v>
      </c>
      <c r="K1347" s="3" t="str">
        <f>INDEX(Orders!$A$1:$G$501,MATCH($A1347,Orders!$A$1:$A$501,0),MATCH(K$1,Orders!$A$1:$G$1,0))</f>
        <v>Kohima</v>
      </c>
      <c r="L1347" s="1" t="str">
        <f t="shared" si="21"/>
        <v>Jul</v>
      </c>
      <c r="M1347" s="8">
        <f>IF(Sales[[#This Row],[Profit]]&gt;0,Sales[[#This Row],[Profit]],0)</f>
        <v>0</v>
      </c>
      <c r="N1347" s="8">
        <f>IF(Sales[[#This Row],[Profit]]&lt;0,Sales[[#This Row],[Profit]],0)</f>
        <v>-5</v>
      </c>
    </row>
    <row r="1348" spans="1:14" x14ac:dyDescent="0.3">
      <c r="A1348" t="s">
        <v>187</v>
      </c>
      <c r="B1348" s="6">
        <v>22</v>
      </c>
      <c r="C1348" s="6">
        <v>8</v>
      </c>
      <c r="D1348">
        <v>3</v>
      </c>
      <c r="E1348" t="s">
        <v>23</v>
      </c>
      <c r="F1348" t="s">
        <v>30</v>
      </c>
      <c r="G1348" t="s">
        <v>10</v>
      </c>
      <c r="H1348" s="3">
        <f>INDEX(Orders!$A$1:$G$501,MATCH($A1348,Orders!$A$1:$A$501,0),MATCH(H$1,Orders!$A$1:$G$1,0))</f>
        <v>43417</v>
      </c>
      <c r="I1348" s="3" t="str">
        <f>INDEX(Orders!$A$1:$G$501,MATCH($A1348,Orders!$A$1:$A$501,0),MATCH(I$1,Orders!$A$1:$G$1,0))</f>
        <v>Uudhav</v>
      </c>
      <c r="J1348" s="3" t="str">
        <f>INDEX(Orders!$A$1:$G$501,MATCH($A1348,Orders!$A$1:$A$501,0),MATCH(J$1,Orders!$A$1:$G$1,0))</f>
        <v>Maharashtra</v>
      </c>
      <c r="K1348" s="3" t="str">
        <f>INDEX(Orders!$A$1:$G$501,MATCH($A1348,Orders!$A$1:$A$501,0),MATCH(K$1,Orders!$A$1:$G$1,0))</f>
        <v>Mumbai</v>
      </c>
      <c r="L1348" s="1" t="str">
        <f t="shared" si="21"/>
        <v>Nov</v>
      </c>
      <c r="M1348" s="8">
        <f>IF(Sales[[#This Row],[Profit]]&gt;0,Sales[[#This Row],[Profit]],0)</f>
        <v>8</v>
      </c>
      <c r="N1348" s="8">
        <f>IF(Sales[[#This Row],[Profit]]&lt;0,Sales[[#This Row],[Profit]],0)</f>
        <v>0</v>
      </c>
    </row>
    <row r="1349" spans="1:14" x14ac:dyDescent="0.3">
      <c r="A1349" t="s">
        <v>514</v>
      </c>
      <c r="B1349" s="6">
        <v>743</v>
      </c>
      <c r="C1349" s="6">
        <v>89</v>
      </c>
      <c r="D1349">
        <v>5</v>
      </c>
      <c r="E1349" t="s">
        <v>8</v>
      </c>
      <c r="F1349" t="s">
        <v>18</v>
      </c>
      <c r="G1349" t="s">
        <v>28</v>
      </c>
      <c r="H1349" s="3">
        <f>INDEX(Orders!$A$1:$G$501,MATCH($A1349,Orders!$A$1:$A$501,0),MATCH(H$1,Orders!$A$1:$G$1,0))</f>
        <v>43386</v>
      </c>
      <c r="I1349" s="3" t="str">
        <f>INDEX(Orders!$A$1:$G$501,MATCH($A1349,Orders!$A$1:$A$501,0),MATCH(I$1,Orders!$A$1:$G$1,0))</f>
        <v>Praneet</v>
      </c>
      <c r="J1349" s="3" t="str">
        <f>INDEX(Orders!$A$1:$G$501,MATCH($A1349,Orders!$A$1:$A$501,0),MATCH(J$1,Orders!$A$1:$G$1,0))</f>
        <v>Maharashtra</v>
      </c>
      <c r="K1349" s="3" t="str">
        <f>INDEX(Orders!$A$1:$G$501,MATCH($A1349,Orders!$A$1:$A$501,0),MATCH(K$1,Orders!$A$1:$G$1,0))</f>
        <v>Mumbai</v>
      </c>
      <c r="L1349" s="1" t="str">
        <f t="shared" si="21"/>
        <v>Oct</v>
      </c>
      <c r="M1349" s="8">
        <f>IF(Sales[[#This Row],[Profit]]&gt;0,Sales[[#This Row],[Profit]],0)</f>
        <v>89</v>
      </c>
      <c r="N1349" s="8">
        <f>IF(Sales[[#This Row],[Profit]]&lt;0,Sales[[#This Row],[Profit]],0)</f>
        <v>0</v>
      </c>
    </row>
    <row r="1350" spans="1:14" x14ac:dyDescent="0.3">
      <c r="A1350" t="s">
        <v>33</v>
      </c>
      <c r="B1350" s="6">
        <v>22</v>
      </c>
      <c r="C1350" s="6">
        <v>-15</v>
      </c>
      <c r="D1350">
        <v>4</v>
      </c>
      <c r="E1350" t="s">
        <v>23</v>
      </c>
      <c r="F1350" t="s">
        <v>32</v>
      </c>
      <c r="G1350" t="s">
        <v>10</v>
      </c>
      <c r="H1350" s="3">
        <f>INDEX(Orders!$A$1:$G$501,MATCH($A1350,Orders!$A$1:$A$501,0),MATCH(H$1,Orders!$A$1:$G$1,0))</f>
        <v>43279</v>
      </c>
      <c r="I1350" s="3" t="str">
        <f>INDEX(Orders!$A$1:$G$501,MATCH($A1350,Orders!$A$1:$A$501,0),MATCH(I$1,Orders!$A$1:$G$1,0))</f>
        <v>Ekta</v>
      </c>
      <c r="J1350" s="3" t="str">
        <f>INDEX(Orders!$A$1:$G$501,MATCH($A1350,Orders!$A$1:$A$501,0),MATCH(J$1,Orders!$A$1:$G$1,0))</f>
        <v>Madhya Pradesh</v>
      </c>
      <c r="K1350" s="3" t="str">
        <f>INDEX(Orders!$A$1:$G$501,MATCH($A1350,Orders!$A$1:$A$501,0),MATCH(K$1,Orders!$A$1:$G$1,0))</f>
        <v>Indore</v>
      </c>
      <c r="L1350" s="1" t="str">
        <f t="shared" si="21"/>
        <v>Jun</v>
      </c>
      <c r="M1350" s="8">
        <f>IF(Sales[[#This Row],[Profit]]&gt;0,Sales[[#This Row],[Profit]],0)</f>
        <v>0</v>
      </c>
      <c r="N1350" s="8">
        <f>IF(Sales[[#This Row],[Profit]]&lt;0,Sales[[#This Row],[Profit]],0)</f>
        <v>-15</v>
      </c>
    </row>
    <row r="1351" spans="1:14" x14ac:dyDescent="0.3">
      <c r="A1351" t="s">
        <v>265</v>
      </c>
      <c r="B1351" s="6">
        <v>781</v>
      </c>
      <c r="C1351" s="6">
        <v>594</v>
      </c>
      <c r="D1351">
        <v>6</v>
      </c>
      <c r="E1351" t="s">
        <v>8</v>
      </c>
      <c r="F1351" t="s">
        <v>18</v>
      </c>
      <c r="G1351" t="s">
        <v>82</v>
      </c>
      <c r="H1351" s="3">
        <f>INDEX(Orders!$A$1:$G$501,MATCH($A1351,Orders!$A$1:$A$501,0),MATCH(H$1,Orders!$A$1:$G$1,0))</f>
        <v>43347</v>
      </c>
      <c r="I1351" s="3" t="str">
        <f>INDEX(Orders!$A$1:$G$501,MATCH($A1351,Orders!$A$1:$A$501,0),MATCH(I$1,Orders!$A$1:$G$1,0))</f>
        <v>Yogesh</v>
      </c>
      <c r="J1351" s="3" t="str">
        <f>INDEX(Orders!$A$1:$G$501,MATCH($A1351,Orders!$A$1:$A$501,0),MATCH(J$1,Orders!$A$1:$G$1,0))</f>
        <v>Bihar</v>
      </c>
      <c r="K1351" s="3" t="str">
        <f>INDEX(Orders!$A$1:$G$501,MATCH($A1351,Orders!$A$1:$A$501,0),MATCH(K$1,Orders!$A$1:$G$1,0))</f>
        <v>Patna</v>
      </c>
      <c r="L1351" s="1" t="str">
        <f t="shared" si="21"/>
        <v>Sep</v>
      </c>
      <c r="M1351" s="8">
        <f>IF(Sales[[#This Row],[Profit]]&gt;0,Sales[[#This Row],[Profit]],0)</f>
        <v>594</v>
      </c>
      <c r="N1351" s="8">
        <f>IF(Sales[[#This Row],[Profit]]&lt;0,Sales[[#This Row],[Profit]],0)</f>
        <v>0</v>
      </c>
    </row>
    <row r="1352" spans="1:14" x14ac:dyDescent="0.3">
      <c r="A1352" t="s">
        <v>308</v>
      </c>
      <c r="B1352" s="6">
        <v>25</v>
      </c>
      <c r="C1352" s="6">
        <v>-2</v>
      </c>
      <c r="D1352">
        <v>5</v>
      </c>
      <c r="E1352" t="s">
        <v>23</v>
      </c>
      <c r="F1352" t="s">
        <v>30</v>
      </c>
      <c r="G1352" t="s">
        <v>28</v>
      </c>
      <c r="H1352" s="3">
        <f>INDEX(Orders!$A$1:$G$501,MATCH($A1352,Orders!$A$1:$A$501,0),MATCH(H$1,Orders!$A$1:$G$1,0))</f>
        <v>43317</v>
      </c>
      <c r="I1352" s="3" t="str">
        <f>INDEX(Orders!$A$1:$G$501,MATCH($A1352,Orders!$A$1:$A$501,0),MATCH(I$1,Orders!$A$1:$G$1,0))</f>
        <v>Tushina</v>
      </c>
      <c r="J1352" s="3" t="str">
        <f>INDEX(Orders!$A$1:$G$501,MATCH($A1352,Orders!$A$1:$A$501,0),MATCH(J$1,Orders!$A$1:$G$1,0))</f>
        <v>Goa</v>
      </c>
      <c r="K1352" s="3" t="str">
        <f>INDEX(Orders!$A$1:$G$501,MATCH($A1352,Orders!$A$1:$A$501,0),MATCH(K$1,Orders!$A$1:$G$1,0))</f>
        <v>Goa</v>
      </c>
      <c r="L1352" s="1" t="str">
        <f t="shared" si="21"/>
        <v>Aug</v>
      </c>
      <c r="M1352" s="8">
        <f>IF(Sales[[#This Row],[Profit]]&gt;0,Sales[[#This Row],[Profit]],0)</f>
        <v>0</v>
      </c>
      <c r="N1352" s="8">
        <f>IF(Sales[[#This Row],[Profit]]&lt;0,Sales[[#This Row],[Profit]],0)</f>
        <v>-2</v>
      </c>
    </row>
    <row r="1353" spans="1:14" x14ac:dyDescent="0.3">
      <c r="A1353" t="s">
        <v>237</v>
      </c>
      <c r="B1353" s="6">
        <v>25</v>
      </c>
      <c r="C1353" s="6">
        <v>2</v>
      </c>
      <c r="D1353">
        <v>2</v>
      </c>
      <c r="E1353" t="s">
        <v>23</v>
      </c>
      <c r="F1353" t="s">
        <v>30</v>
      </c>
      <c r="G1353" t="s">
        <v>28</v>
      </c>
      <c r="H1353" s="3">
        <f>INDEX(Orders!$A$1:$G$501,MATCH($A1353,Orders!$A$1:$A$501,0),MATCH(H$1,Orders!$A$1:$G$1,0))</f>
        <v>43202</v>
      </c>
      <c r="I1353" s="3" t="str">
        <f>INDEX(Orders!$A$1:$G$501,MATCH($A1353,Orders!$A$1:$A$501,0),MATCH(I$1,Orders!$A$1:$G$1,0))</f>
        <v>Shivani</v>
      </c>
      <c r="J1353" s="3" t="str">
        <f>INDEX(Orders!$A$1:$G$501,MATCH($A1353,Orders!$A$1:$A$501,0),MATCH(J$1,Orders!$A$1:$G$1,0))</f>
        <v>Madhya Pradesh</v>
      </c>
      <c r="K1353" s="3" t="str">
        <f>INDEX(Orders!$A$1:$G$501,MATCH($A1353,Orders!$A$1:$A$501,0),MATCH(K$1,Orders!$A$1:$G$1,0))</f>
        <v>Indore</v>
      </c>
      <c r="L1353" s="1" t="str">
        <f t="shared" si="21"/>
        <v>Apr</v>
      </c>
      <c r="M1353" s="8">
        <f>IF(Sales[[#This Row],[Profit]]&gt;0,Sales[[#This Row],[Profit]],0)</f>
        <v>2</v>
      </c>
      <c r="N1353" s="8">
        <f>IF(Sales[[#This Row],[Profit]]&lt;0,Sales[[#This Row],[Profit]],0)</f>
        <v>0</v>
      </c>
    </row>
    <row r="1354" spans="1:14" x14ac:dyDescent="0.3">
      <c r="A1354" t="s">
        <v>341</v>
      </c>
      <c r="B1354" s="6">
        <v>119</v>
      </c>
      <c r="C1354" s="6">
        <v>43</v>
      </c>
      <c r="D1354">
        <v>5</v>
      </c>
      <c r="E1354" t="s">
        <v>23</v>
      </c>
      <c r="F1354" t="s">
        <v>81</v>
      </c>
      <c r="G1354" t="s">
        <v>10</v>
      </c>
      <c r="H1354" s="3">
        <f>INDEX(Orders!$A$1:$G$501,MATCH($A1354,Orders!$A$1:$A$501,0),MATCH(H$1,Orders!$A$1:$G$1,0))</f>
        <v>43340</v>
      </c>
      <c r="I1354" s="3" t="str">
        <f>INDEX(Orders!$A$1:$G$501,MATCH($A1354,Orders!$A$1:$A$501,0),MATCH(I$1,Orders!$A$1:$G$1,0))</f>
        <v>Sanjova</v>
      </c>
      <c r="J1354" s="3" t="str">
        <f>INDEX(Orders!$A$1:$G$501,MATCH($A1354,Orders!$A$1:$A$501,0),MATCH(J$1,Orders!$A$1:$G$1,0))</f>
        <v>Maharashtra</v>
      </c>
      <c r="K1354" s="3" t="str">
        <f>INDEX(Orders!$A$1:$G$501,MATCH($A1354,Orders!$A$1:$A$501,0),MATCH(K$1,Orders!$A$1:$G$1,0))</f>
        <v>Pune</v>
      </c>
      <c r="L1354" s="1" t="str">
        <f t="shared" si="21"/>
        <v>Aug</v>
      </c>
      <c r="M1354" s="8">
        <f>IF(Sales[[#This Row],[Profit]]&gt;0,Sales[[#This Row],[Profit]],0)</f>
        <v>43</v>
      </c>
      <c r="N1354" s="8">
        <f>IF(Sales[[#This Row],[Profit]]&lt;0,Sales[[#This Row],[Profit]],0)</f>
        <v>0</v>
      </c>
    </row>
    <row r="1355" spans="1:14" x14ac:dyDescent="0.3">
      <c r="A1355" t="s">
        <v>246</v>
      </c>
      <c r="B1355" s="6">
        <v>785</v>
      </c>
      <c r="C1355" s="6">
        <v>52</v>
      </c>
      <c r="D1355">
        <v>2</v>
      </c>
      <c r="E1355" t="s">
        <v>8</v>
      </c>
      <c r="F1355" t="s">
        <v>21</v>
      </c>
      <c r="G1355" t="s">
        <v>82</v>
      </c>
      <c r="H1355" s="3">
        <f>INDEX(Orders!$A$1:$G$501,MATCH($A1355,Orders!$A$1:$A$501,0),MATCH(H$1,Orders!$A$1:$G$1,0))</f>
        <v>43240</v>
      </c>
      <c r="I1355" s="3" t="str">
        <f>INDEX(Orders!$A$1:$G$501,MATCH($A1355,Orders!$A$1:$A$501,0),MATCH(I$1,Orders!$A$1:$G$1,0))</f>
        <v>Pratyusmita</v>
      </c>
      <c r="J1355" s="3" t="str">
        <f>INDEX(Orders!$A$1:$G$501,MATCH($A1355,Orders!$A$1:$A$501,0),MATCH(J$1,Orders!$A$1:$G$1,0))</f>
        <v>Bihar</v>
      </c>
      <c r="K1355" s="3" t="str">
        <f>INDEX(Orders!$A$1:$G$501,MATCH($A1355,Orders!$A$1:$A$501,0),MATCH(K$1,Orders!$A$1:$G$1,0))</f>
        <v>Patna</v>
      </c>
      <c r="L1355" s="1" t="str">
        <f t="shared" si="21"/>
        <v>May</v>
      </c>
      <c r="M1355" s="8">
        <f>IF(Sales[[#This Row],[Profit]]&gt;0,Sales[[#This Row],[Profit]],0)</f>
        <v>52</v>
      </c>
      <c r="N1355" s="8">
        <f>IF(Sales[[#This Row],[Profit]]&lt;0,Sales[[#This Row],[Profit]],0)</f>
        <v>0</v>
      </c>
    </row>
    <row r="1356" spans="1:14" x14ac:dyDescent="0.3">
      <c r="A1356" t="s">
        <v>258</v>
      </c>
      <c r="B1356" s="6">
        <v>183</v>
      </c>
      <c r="C1356" s="6">
        <v>-66</v>
      </c>
      <c r="D1356">
        <v>5</v>
      </c>
      <c r="E1356" t="s">
        <v>8</v>
      </c>
      <c r="F1356" t="s">
        <v>21</v>
      </c>
      <c r="G1356" t="s">
        <v>28</v>
      </c>
      <c r="H1356" s="3">
        <f>INDEX(Orders!$A$1:$G$501,MATCH($A1356,Orders!$A$1:$A$501,0),MATCH(H$1,Orders!$A$1:$G$1,0))</f>
        <v>43105</v>
      </c>
      <c r="I1356" s="3" t="str">
        <f>INDEX(Orders!$A$1:$G$501,MATCH($A1356,Orders!$A$1:$A$501,0),MATCH(I$1,Orders!$A$1:$G$1,0))</f>
        <v>Yaanvi</v>
      </c>
      <c r="J1356" s="3" t="str">
        <f>INDEX(Orders!$A$1:$G$501,MATCH($A1356,Orders!$A$1:$A$501,0),MATCH(J$1,Orders!$A$1:$G$1,0))</f>
        <v>Madhya Pradesh</v>
      </c>
      <c r="K1356" s="3" t="str">
        <f>INDEX(Orders!$A$1:$G$501,MATCH($A1356,Orders!$A$1:$A$501,0),MATCH(K$1,Orders!$A$1:$G$1,0))</f>
        <v>Indore</v>
      </c>
      <c r="L1356" s="1" t="str">
        <f t="shared" si="21"/>
        <v>Jan</v>
      </c>
      <c r="M1356" s="8">
        <f>IF(Sales[[#This Row],[Profit]]&gt;0,Sales[[#This Row],[Profit]],0)</f>
        <v>0</v>
      </c>
      <c r="N1356" s="8">
        <f>IF(Sales[[#This Row],[Profit]]&lt;0,Sales[[#This Row],[Profit]],0)</f>
        <v>-66</v>
      </c>
    </row>
    <row r="1357" spans="1:14" x14ac:dyDescent="0.3">
      <c r="A1357" t="s">
        <v>332</v>
      </c>
      <c r="B1357" s="6">
        <v>22</v>
      </c>
      <c r="C1357" s="6">
        <v>4</v>
      </c>
      <c r="D1357">
        <v>1</v>
      </c>
      <c r="E1357" t="s">
        <v>23</v>
      </c>
      <c r="F1357" t="s">
        <v>57</v>
      </c>
      <c r="G1357" t="s">
        <v>10</v>
      </c>
      <c r="H1357" s="3">
        <f>INDEX(Orders!$A$1:$G$501,MATCH($A1357,Orders!$A$1:$A$501,0),MATCH(H$1,Orders!$A$1:$G$1,0))</f>
        <v>43345</v>
      </c>
      <c r="I1357" s="3" t="str">
        <f>INDEX(Orders!$A$1:$G$501,MATCH($A1357,Orders!$A$1:$A$501,0),MATCH(I$1,Orders!$A$1:$G$1,0))</f>
        <v>Kalyani</v>
      </c>
      <c r="J1357" s="3" t="str">
        <f>INDEX(Orders!$A$1:$G$501,MATCH($A1357,Orders!$A$1:$A$501,0),MATCH(J$1,Orders!$A$1:$G$1,0))</f>
        <v>Tamil Nadu</v>
      </c>
      <c r="K1357" s="3" t="str">
        <f>INDEX(Orders!$A$1:$G$501,MATCH($A1357,Orders!$A$1:$A$501,0),MATCH(K$1,Orders!$A$1:$G$1,0))</f>
        <v>Chennai</v>
      </c>
      <c r="L1357" s="1" t="str">
        <f t="shared" si="21"/>
        <v>Sep</v>
      </c>
      <c r="M1357" s="8">
        <f>IF(Sales[[#This Row],[Profit]]&gt;0,Sales[[#This Row],[Profit]],0)</f>
        <v>4</v>
      </c>
      <c r="N1357" s="8">
        <f>IF(Sales[[#This Row],[Profit]]&lt;0,Sales[[#This Row],[Profit]],0)</f>
        <v>0</v>
      </c>
    </row>
    <row r="1358" spans="1:14" x14ac:dyDescent="0.3">
      <c r="A1358" t="s">
        <v>106</v>
      </c>
      <c r="B1358" s="6">
        <v>642</v>
      </c>
      <c r="C1358" s="6">
        <v>180</v>
      </c>
      <c r="D1358">
        <v>5</v>
      </c>
      <c r="E1358" t="s">
        <v>23</v>
      </c>
      <c r="F1358" t="s">
        <v>26</v>
      </c>
      <c r="G1358" t="s">
        <v>10</v>
      </c>
      <c r="H1358" s="3">
        <f>INDEX(Orders!$A$1:$G$501,MATCH($A1358,Orders!$A$1:$A$501,0),MATCH(H$1,Orders!$A$1:$G$1,0))</f>
        <v>43173</v>
      </c>
      <c r="I1358" s="3" t="str">
        <f>INDEX(Orders!$A$1:$G$501,MATCH($A1358,Orders!$A$1:$A$501,0),MATCH(I$1,Orders!$A$1:$G$1,0))</f>
        <v>Anurag</v>
      </c>
      <c r="J1358" s="3" t="str">
        <f>INDEX(Orders!$A$1:$G$501,MATCH($A1358,Orders!$A$1:$A$501,0),MATCH(J$1,Orders!$A$1:$G$1,0))</f>
        <v>Madhya Pradesh</v>
      </c>
      <c r="K1358" s="3" t="str">
        <f>INDEX(Orders!$A$1:$G$501,MATCH($A1358,Orders!$A$1:$A$501,0),MATCH(K$1,Orders!$A$1:$G$1,0))</f>
        <v>Indore</v>
      </c>
      <c r="L1358" s="1" t="str">
        <f t="shared" si="21"/>
        <v>Mar</v>
      </c>
      <c r="M1358" s="8">
        <f>IF(Sales[[#This Row],[Profit]]&gt;0,Sales[[#This Row],[Profit]],0)</f>
        <v>180</v>
      </c>
      <c r="N1358" s="8">
        <f>IF(Sales[[#This Row],[Profit]]&lt;0,Sales[[#This Row],[Profit]],0)</f>
        <v>0</v>
      </c>
    </row>
    <row r="1359" spans="1:14" x14ac:dyDescent="0.3">
      <c r="A1359" t="s">
        <v>276</v>
      </c>
      <c r="B1359" s="6">
        <v>767</v>
      </c>
      <c r="C1359" s="6">
        <v>-353</v>
      </c>
      <c r="D1359">
        <v>5</v>
      </c>
      <c r="E1359" t="s">
        <v>23</v>
      </c>
      <c r="F1359" t="s">
        <v>24</v>
      </c>
      <c r="G1359" t="s">
        <v>10</v>
      </c>
      <c r="H1359" s="3">
        <f>INDEX(Orders!$A$1:$G$501,MATCH($A1359,Orders!$A$1:$A$501,0),MATCH(H$1,Orders!$A$1:$G$1,0))</f>
        <v>43357</v>
      </c>
      <c r="I1359" s="3" t="str">
        <f>INDEX(Orders!$A$1:$G$501,MATCH($A1359,Orders!$A$1:$A$501,0),MATCH(I$1,Orders!$A$1:$G$1,0))</f>
        <v>Rutuja</v>
      </c>
      <c r="J1359" s="3" t="str">
        <f>INDEX(Orders!$A$1:$G$501,MATCH($A1359,Orders!$A$1:$A$501,0),MATCH(J$1,Orders!$A$1:$G$1,0))</f>
        <v>Gujarat</v>
      </c>
      <c r="K1359" s="3" t="str">
        <f>INDEX(Orders!$A$1:$G$501,MATCH($A1359,Orders!$A$1:$A$501,0),MATCH(K$1,Orders!$A$1:$G$1,0))</f>
        <v>Ahmedabad</v>
      </c>
      <c r="L1359" s="1" t="str">
        <f t="shared" si="21"/>
        <v>Sep</v>
      </c>
      <c r="M1359" s="8">
        <f>IF(Sales[[#This Row],[Profit]]&gt;0,Sales[[#This Row],[Profit]],0)</f>
        <v>0</v>
      </c>
      <c r="N1359" s="8">
        <f>IF(Sales[[#This Row],[Profit]]&lt;0,Sales[[#This Row],[Profit]],0)</f>
        <v>-353</v>
      </c>
    </row>
    <row r="1360" spans="1:14" x14ac:dyDescent="0.3">
      <c r="A1360" t="s">
        <v>292</v>
      </c>
      <c r="B1360" s="6">
        <v>770</v>
      </c>
      <c r="C1360" s="6">
        <v>323</v>
      </c>
      <c r="D1360">
        <v>3</v>
      </c>
      <c r="E1360" t="s">
        <v>8</v>
      </c>
      <c r="F1360" t="s">
        <v>73</v>
      </c>
      <c r="G1360" t="s">
        <v>10</v>
      </c>
      <c r="H1360" s="3">
        <f>INDEX(Orders!$A$1:$G$501,MATCH($A1360,Orders!$A$1:$A$501,0),MATCH(H$1,Orders!$A$1:$G$1,0))</f>
        <v>43222</v>
      </c>
      <c r="I1360" s="3" t="str">
        <f>INDEX(Orders!$A$1:$G$501,MATCH($A1360,Orders!$A$1:$A$501,0),MATCH(I$1,Orders!$A$1:$G$1,0))</f>
        <v>Diwakar</v>
      </c>
      <c r="J1360" s="3" t="str">
        <f>INDEX(Orders!$A$1:$G$501,MATCH($A1360,Orders!$A$1:$A$501,0),MATCH(J$1,Orders!$A$1:$G$1,0))</f>
        <v>Delhi</v>
      </c>
      <c r="K1360" s="3" t="str">
        <f>INDEX(Orders!$A$1:$G$501,MATCH($A1360,Orders!$A$1:$A$501,0),MATCH(K$1,Orders!$A$1:$G$1,0))</f>
        <v>Delhi</v>
      </c>
      <c r="L1360" s="1" t="str">
        <f t="shared" si="21"/>
        <v>May</v>
      </c>
      <c r="M1360" s="8">
        <f>IF(Sales[[#This Row],[Profit]]&gt;0,Sales[[#This Row],[Profit]],0)</f>
        <v>323</v>
      </c>
      <c r="N1360" s="8">
        <f>IF(Sales[[#This Row],[Profit]]&lt;0,Sales[[#This Row],[Profit]],0)</f>
        <v>0</v>
      </c>
    </row>
    <row r="1361" spans="1:14" x14ac:dyDescent="0.3">
      <c r="A1361" t="s">
        <v>388</v>
      </c>
      <c r="B1361" s="6">
        <v>21</v>
      </c>
      <c r="C1361" s="6">
        <v>-17</v>
      </c>
      <c r="D1361">
        <v>3</v>
      </c>
      <c r="E1361" t="s">
        <v>23</v>
      </c>
      <c r="F1361" t="s">
        <v>142</v>
      </c>
      <c r="G1361" t="s">
        <v>10</v>
      </c>
      <c r="H1361" s="3">
        <f>INDEX(Orders!$A$1:$G$501,MATCH($A1361,Orders!$A$1:$A$501,0),MATCH(H$1,Orders!$A$1:$G$1,0))</f>
        <v>43358</v>
      </c>
      <c r="I1361" s="3" t="str">
        <f>INDEX(Orders!$A$1:$G$501,MATCH($A1361,Orders!$A$1:$A$501,0),MATCH(I$1,Orders!$A$1:$G$1,0))</f>
        <v>Shivangi</v>
      </c>
      <c r="J1361" s="3" t="str">
        <f>INDEX(Orders!$A$1:$G$501,MATCH($A1361,Orders!$A$1:$A$501,0),MATCH(J$1,Orders!$A$1:$G$1,0))</f>
        <v>Madhya Pradesh</v>
      </c>
      <c r="K1361" s="3" t="str">
        <f>INDEX(Orders!$A$1:$G$501,MATCH($A1361,Orders!$A$1:$A$501,0),MATCH(K$1,Orders!$A$1:$G$1,0))</f>
        <v>Indore</v>
      </c>
      <c r="L1361" s="1" t="str">
        <f t="shared" si="21"/>
        <v>Sep</v>
      </c>
      <c r="M1361" s="8">
        <f>IF(Sales[[#This Row],[Profit]]&gt;0,Sales[[#This Row],[Profit]],0)</f>
        <v>0</v>
      </c>
      <c r="N1361" s="8">
        <f>IF(Sales[[#This Row],[Profit]]&lt;0,Sales[[#This Row],[Profit]],0)</f>
        <v>-17</v>
      </c>
    </row>
    <row r="1362" spans="1:14" x14ac:dyDescent="0.3">
      <c r="A1362" t="s">
        <v>337</v>
      </c>
      <c r="B1362" s="6">
        <v>21</v>
      </c>
      <c r="C1362" s="6">
        <v>-6</v>
      </c>
      <c r="D1362">
        <v>3</v>
      </c>
      <c r="E1362" t="s">
        <v>23</v>
      </c>
      <c r="F1362" t="s">
        <v>63</v>
      </c>
      <c r="G1362" t="s">
        <v>10</v>
      </c>
      <c r="H1362" s="3">
        <f>INDEX(Orders!$A$1:$G$501,MATCH($A1362,Orders!$A$1:$A$501,0),MATCH(H$1,Orders!$A$1:$G$1,0))</f>
        <v>43110</v>
      </c>
      <c r="I1362" s="3" t="str">
        <f>INDEX(Orders!$A$1:$G$501,MATCH($A1362,Orders!$A$1:$A$501,0),MATCH(I$1,Orders!$A$1:$G$1,0))</f>
        <v>Ishit</v>
      </c>
      <c r="J1362" s="3" t="str">
        <f>INDEX(Orders!$A$1:$G$501,MATCH($A1362,Orders!$A$1:$A$501,0),MATCH(J$1,Orders!$A$1:$G$1,0))</f>
        <v>Maharashtra</v>
      </c>
      <c r="K1362" s="3" t="str">
        <f>INDEX(Orders!$A$1:$G$501,MATCH($A1362,Orders!$A$1:$A$501,0),MATCH(K$1,Orders!$A$1:$G$1,0))</f>
        <v>Pune</v>
      </c>
      <c r="L1362" s="1" t="str">
        <f t="shared" si="21"/>
        <v>Jan</v>
      </c>
      <c r="M1362" s="8">
        <f>IF(Sales[[#This Row],[Profit]]&gt;0,Sales[[#This Row],[Profit]],0)</f>
        <v>0</v>
      </c>
      <c r="N1362" s="8">
        <f>IF(Sales[[#This Row],[Profit]]&lt;0,Sales[[#This Row],[Profit]],0)</f>
        <v>-6</v>
      </c>
    </row>
    <row r="1363" spans="1:14" x14ac:dyDescent="0.3">
      <c r="A1363" t="s">
        <v>17</v>
      </c>
      <c r="B1363" s="6">
        <v>492</v>
      </c>
      <c r="C1363" s="6">
        <v>187</v>
      </c>
      <c r="D1363">
        <v>2</v>
      </c>
      <c r="E1363" t="s">
        <v>8</v>
      </c>
      <c r="F1363" t="s">
        <v>73</v>
      </c>
      <c r="G1363" t="s">
        <v>28</v>
      </c>
      <c r="H1363" s="3">
        <f>INDEX(Orders!$A$1:$G$501,MATCH($A1363,Orders!$A$1:$A$501,0),MATCH(H$1,Orders!$A$1:$G$1,0))</f>
        <v>43186</v>
      </c>
      <c r="I1363" s="3" t="str">
        <f>INDEX(Orders!$A$1:$G$501,MATCH($A1363,Orders!$A$1:$A$501,0),MATCH(I$1,Orders!$A$1:$G$1,0))</f>
        <v>Sarita</v>
      </c>
      <c r="J1363" s="3" t="str">
        <f>INDEX(Orders!$A$1:$G$501,MATCH($A1363,Orders!$A$1:$A$501,0),MATCH(J$1,Orders!$A$1:$G$1,0))</f>
        <v>Maharashtra</v>
      </c>
      <c r="K1363" s="3" t="str">
        <f>INDEX(Orders!$A$1:$G$501,MATCH($A1363,Orders!$A$1:$A$501,0),MATCH(K$1,Orders!$A$1:$G$1,0))</f>
        <v>Pune</v>
      </c>
      <c r="L1363" s="1" t="str">
        <f t="shared" si="21"/>
        <v>Mar</v>
      </c>
      <c r="M1363" s="8">
        <f>IF(Sales[[#This Row],[Profit]]&gt;0,Sales[[#This Row],[Profit]],0)</f>
        <v>187</v>
      </c>
      <c r="N1363" s="8">
        <f>IF(Sales[[#This Row],[Profit]]&lt;0,Sales[[#This Row],[Profit]],0)</f>
        <v>0</v>
      </c>
    </row>
    <row r="1364" spans="1:14" x14ac:dyDescent="0.3">
      <c r="A1364" t="s">
        <v>359</v>
      </c>
      <c r="B1364" s="6">
        <v>816</v>
      </c>
      <c r="C1364" s="6">
        <v>-96</v>
      </c>
      <c r="D1364">
        <v>3</v>
      </c>
      <c r="E1364" t="s">
        <v>8</v>
      </c>
      <c r="F1364" t="s">
        <v>18</v>
      </c>
      <c r="G1364" t="s">
        <v>82</v>
      </c>
      <c r="H1364" s="3">
        <f>INDEX(Orders!$A$1:$G$501,MATCH($A1364,Orders!$A$1:$A$501,0),MATCH(H$1,Orders!$A$1:$G$1,0))</f>
        <v>43216</v>
      </c>
      <c r="I1364" s="3" t="str">
        <f>INDEX(Orders!$A$1:$G$501,MATCH($A1364,Orders!$A$1:$A$501,0),MATCH(I$1,Orders!$A$1:$G$1,0))</f>
        <v>Parth</v>
      </c>
      <c r="J1364" s="3" t="str">
        <f>INDEX(Orders!$A$1:$G$501,MATCH($A1364,Orders!$A$1:$A$501,0),MATCH(J$1,Orders!$A$1:$G$1,0))</f>
        <v>Maharashtra</v>
      </c>
      <c r="K1364" s="3" t="str">
        <f>INDEX(Orders!$A$1:$G$501,MATCH($A1364,Orders!$A$1:$A$501,0),MATCH(K$1,Orders!$A$1:$G$1,0))</f>
        <v>Pune</v>
      </c>
      <c r="L1364" s="1" t="str">
        <f t="shared" si="21"/>
        <v>Apr</v>
      </c>
      <c r="M1364" s="8">
        <f>IF(Sales[[#This Row],[Profit]]&gt;0,Sales[[#This Row],[Profit]],0)</f>
        <v>0</v>
      </c>
      <c r="N1364" s="8">
        <f>IF(Sales[[#This Row],[Profit]]&lt;0,Sales[[#This Row],[Profit]],0)</f>
        <v>-96</v>
      </c>
    </row>
    <row r="1365" spans="1:14" x14ac:dyDescent="0.3">
      <c r="A1365" t="s">
        <v>270</v>
      </c>
      <c r="B1365" s="6">
        <v>25</v>
      </c>
      <c r="C1365" s="6">
        <v>2</v>
      </c>
      <c r="D1365">
        <v>3</v>
      </c>
      <c r="E1365" t="s">
        <v>23</v>
      </c>
      <c r="F1365" t="s">
        <v>32</v>
      </c>
      <c r="G1365" t="s">
        <v>19</v>
      </c>
      <c r="H1365" s="3">
        <f>INDEX(Orders!$A$1:$G$501,MATCH($A1365,Orders!$A$1:$A$501,0),MATCH(H$1,Orders!$A$1:$G$1,0))</f>
        <v>43150</v>
      </c>
      <c r="I1365" s="3" t="str">
        <f>INDEX(Orders!$A$1:$G$501,MATCH($A1365,Orders!$A$1:$A$501,0),MATCH(I$1,Orders!$A$1:$G$1,0))</f>
        <v>Kanak</v>
      </c>
      <c r="J1365" s="3" t="str">
        <f>INDEX(Orders!$A$1:$G$501,MATCH($A1365,Orders!$A$1:$A$501,0),MATCH(J$1,Orders!$A$1:$G$1,0))</f>
        <v>Goa</v>
      </c>
      <c r="K1365" s="3" t="str">
        <f>INDEX(Orders!$A$1:$G$501,MATCH($A1365,Orders!$A$1:$A$501,0),MATCH(K$1,Orders!$A$1:$G$1,0))</f>
        <v>Goa</v>
      </c>
      <c r="L1365" s="1" t="str">
        <f t="shared" si="21"/>
        <v>Feb</v>
      </c>
      <c r="M1365" s="8">
        <f>IF(Sales[[#This Row],[Profit]]&gt;0,Sales[[#This Row],[Profit]],0)</f>
        <v>2</v>
      </c>
      <c r="N1365" s="8">
        <f>IF(Sales[[#This Row],[Profit]]&lt;0,Sales[[#This Row],[Profit]],0)</f>
        <v>0</v>
      </c>
    </row>
    <row r="1366" spans="1:14" x14ac:dyDescent="0.3">
      <c r="A1366" t="s">
        <v>306</v>
      </c>
      <c r="B1366" s="6">
        <v>802</v>
      </c>
      <c r="C1366" s="6">
        <v>120</v>
      </c>
      <c r="D1366">
        <v>7</v>
      </c>
      <c r="E1366" t="s">
        <v>8</v>
      </c>
      <c r="F1366" t="s">
        <v>73</v>
      </c>
      <c r="G1366" t="s">
        <v>10</v>
      </c>
      <c r="H1366" s="3">
        <f>INDEX(Orders!$A$1:$G$501,MATCH($A1366,Orders!$A$1:$A$501,0),MATCH(H$1,Orders!$A$1:$G$1,0))</f>
        <v>43385</v>
      </c>
      <c r="I1366" s="3" t="str">
        <f>INDEX(Orders!$A$1:$G$501,MATCH($A1366,Orders!$A$1:$A$501,0),MATCH(I$1,Orders!$A$1:$G$1,0))</f>
        <v>Ishpreet</v>
      </c>
      <c r="J1366" s="3" t="str">
        <f>INDEX(Orders!$A$1:$G$501,MATCH($A1366,Orders!$A$1:$A$501,0),MATCH(J$1,Orders!$A$1:$G$1,0))</f>
        <v>Maharashtra</v>
      </c>
      <c r="K1366" s="3" t="str">
        <f>INDEX(Orders!$A$1:$G$501,MATCH($A1366,Orders!$A$1:$A$501,0),MATCH(K$1,Orders!$A$1:$G$1,0))</f>
        <v>Mumbai</v>
      </c>
      <c r="L1366" s="1" t="str">
        <f t="shared" si="21"/>
        <v>Oct</v>
      </c>
      <c r="M1366" s="8">
        <f>IF(Sales[[#This Row],[Profit]]&gt;0,Sales[[#This Row],[Profit]],0)</f>
        <v>120</v>
      </c>
      <c r="N1366" s="8">
        <f>IF(Sales[[#This Row],[Profit]]&lt;0,Sales[[#This Row],[Profit]],0)</f>
        <v>0</v>
      </c>
    </row>
    <row r="1367" spans="1:14" x14ac:dyDescent="0.3">
      <c r="A1367" t="s">
        <v>515</v>
      </c>
      <c r="B1367" s="6">
        <v>811</v>
      </c>
      <c r="C1367" s="6">
        <v>154</v>
      </c>
      <c r="D1367">
        <v>7</v>
      </c>
      <c r="E1367" t="s">
        <v>8</v>
      </c>
      <c r="F1367" t="s">
        <v>73</v>
      </c>
      <c r="G1367" t="s">
        <v>28</v>
      </c>
      <c r="H1367" s="3">
        <f>INDEX(Orders!$A$1:$G$501,MATCH($A1367,Orders!$A$1:$A$501,0),MATCH(H$1,Orders!$A$1:$G$1,0))</f>
        <v>43121</v>
      </c>
      <c r="I1367" s="3" t="str">
        <f>INDEX(Orders!$A$1:$G$501,MATCH($A1367,Orders!$A$1:$A$501,0),MATCH(I$1,Orders!$A$1:$G$1,0))</f>
        <v>Paromita</v>
      </c>
      <c r="J1367" s="3" t="str">
        <f>INDEX(Orders!$A$1:$G$501,MATCH($A1367,Orders!$A$1:$A$501,0),MATCH(J$1,Orders!$A$1:$G$1,0))</f>
        <v>Punjab</v>
      </c>
      <c r="K1367" s="3" t="str">
        <f>INDEX(Orders!$A$1:$G$501,MATCH($A1367,Orders!$A$1:$A$501,0),MATCH(K$1,Orders!$A$1:$G$1,0))</f>
        <v>Amritsar</v>
      </c>
      <c r="L1367" s="1" t="str">
        <f t="shared" si="21"/>
        <v>Jan</v>
      </c>
      <c r="M1367" s="8">
        <f>IF(Sales[[#This Row],[Profit]]&gt;0,Sales[[#This Row],[Profit]],0)</f>
        <v>154</v>
      </c>
      <c r="N1367" s="8">
        <f>IF(Sales[[#This Row],[Profit]]&lt;0,Sales[[#This Row],[Profit]],0)</f>
        <v>0</v>
      </c>
    </row>
    <row r="1368" spans="1:14" x14ac:dyDescent="0.3">
      <c r="A1368" t="s">
        <v>458</v>
      </c>
      <c r="B1368" s="6">
        <v>835</v>
      </c>
      <c r="C1368" s="6">
        <v>267</v>
      </c>
      <c r="D1368">
        <v>5</v>
      </c>
      <c r="E1368" t="s">
        <v>8</v>
      </c>
      <c r="F1368" t="s">
        <v>21</v>
      </c>
      <c r="G1368" t="s">
        <v>82</v>
      </c>
      <c r="H1368" s="3">
        <f>INDEX(Orders!$A$1:$G$501,MATCH($A1368,Orders!$A$1:$A$501,0),MATCH(H$1,Orders!$A$1:$G$1,0))</f>
        <v>43189</v>
      </c>
      <c r="I1368" s="3" t="str">
        <f>INDEX(Orders!$A$1:$G$501,MATCH($A1368,Orders!$A$1:$A$501,0),MATCH(I$1,Orders!$A$1:$G$1,0))</f>
        <v>Bhishm</v>
      </c>
      <c r="J1368" s="3" t="str">
        <f>INDEX(Orders!$A$1:$G$501,MATCH($A1368,Orders!$A$1:$A$501,0),MATCH(J$1,Orders!$A$1:$G$1,0))</f>
        <v>Maharashtra</v>
      </c>
      <c r="K1368" s="3" t="str">
        <f>INDEX(Orders!$A$1:$G$501,MATCH($A1368,Orders!$A$1:$A$501,0),MATCH(K$1,Orders!$A$1:$G$1,0))</f>
        <v>Mumbai</v>
      </c>
      <c r="L1368" s="1" t="str">
        <f t="shared" si="21"/>
        <v>Mar</v>
      </c>
      <c r="M1368" s="8">
        <f>IF(Sales[[#This Row],[Profit]]&gt;0,Sales[[#This Row],[Profit]],0)</f>
        <v>267</v>
      </c>
      <c r="N1368" s="8">
        <f>IF(Sales[[#This Row],[Profit]]&lt;0,Sales[[#This Row],[Profit]],0)</f>
        <v>0</v>
      </c>
    </row>
    <row r="1369" spans="1:14" x14ac:dyDescent="0.3">
      <c r="A1369" t="s">
        <v>279</v>
      </c>
      <c r="B1369" s="6">
        <v>21</v>
      </c>
      <c r="C1369" s="6">
        <v>-5</v>
      </c>
      <c r="D1369">
        <v>1</v>
      </c>
      <c r="E1369" t="s">
        <v>8</v>
      </c>
      <c r="F1369" t="s">
        <v>73</v>
      </c>
      <c r="G1369" t="s">
        <v>10</v>
      </c>
      <c r="H1369" s="3">
        <f>INDEX(Orders!$A$1:$G$501,MATCH($A1369,Orders!$A$1:$A$501,0),MATCH(H$1,Orders!$A$1:$G$1,0))</f>
        <v>43275</v>
      </c>
      <c r="I1369" s="3" t="str">
        <f>INDEX(Orders!$A$1:$G$501,MATCH($A1369,Orders!$A$1:$A$501,0),MATCH(I$1,Orders!$A$1:$G$1,0))</f>
        <v>Kritika</v>
      </c>
      <c r="J1369" s="3" t="str">
        <f>INDEX(Orders!$A$1:$G$501,MATCH($A1369,Orders!$A$1:$A$501,0),MATCH(J$1,Orders!$A$1:$G$1,0))</f>
        <v>Uttar Pradesh</v>
      </c>
      <c r="K1369" s="3" t="str">
        <f>INDEX(Orders!$A$1:$G$501,MATCH($A1369,Orders!$A$1:$A$501,0),MATCH(K$1,Orders!$A$1:$G$1,0))</f>
        <v>Lucknow</v>
      </c>
      <c r="L1369" s="1" t="str">
        <f t="shared" si="21"/>
        <v>Jun</v>
      </c>
      <c r="M1369" s="8">
        <f>IF(Sales[[#This Row],[Profit]]&gt;0,Sales[[#This Row],[Profit]],0)</f>
        <v>0</v>
      </c>
      <c r="N1369" s="8">
        <f>IF(Sales[[#This Row],[Profit]]&lt;0,Sales[[#This Row],[Profit]],0)</f>
        <v>-5</v>
      </c>
    </row>
    <row r="1370" spans="1:14" x14ac:dyDescent="0.3">
      <c r="A1370" t="s">
        <v>294</v>
      </c>
      <c r="B1370" s="6">
        <v>450</v>
      </c>
      <c r="C1370" s="6">
        <v>-190</v>
      </c>
      <c r="D1370">
        <v>4</v>
      </c>
      <c r="E1370" t="s">
        <v>12</v>
      </c>
      <c r="F1370" t="s">
        <v>16</v>
      </c>
      <c r="G1370" t="s">
        <v>10</v>
      </c>
      <c r="H1370" s="3">
        <f>INDEX(Orders!$A$1:$G$501,MATCH($A1370,Orders!$A$1:$A$501,0),MATCH(H$1,Orders!$A$1:$G$1,0))</f>
        <v>43180</v>
      </c>
      <c r="I1370" s="3" t="str">
        <f>INDEX(Orders!$A$1:$G$501,MATCH($A1370,Orders!$A$1:$A$501,0),MATCH(I$1,Orders!$A$1:$G$1,0))</f>
        <v>Jahan</v>
      </c>
      <c r="J1370" s="3" t="str">
        <f>INDEX(Orders!$A$1:$G$501,MATCH($A1370,Orders!$A$1:$A$501,0),MATCH(J$1,Orders!$A$1:$G$1,0))</f>
        <v>Madhya Pradesh</v>
      </c>
      <c r="K1370" s="3" t="str">
        <f>INDEX(Orders!$A$1:$G$501,MATCH($A1370,Orders!$A$1:$A$501,0),MATCH(K$1,Orders!$A$1:$G$1,0))</f>
        <v>Bhopal</v>
      </c>
      <c r="L1370" s="1" t="str">
        <f t="shared" si="21"/>
        <v>Mar</v>
      </c>
      <c r="M1370" s="8">
        <f>IF(Sales[[#This Row],[Profit]]&gt;0,Sales[[#This Row],[Profit]],0)</f>
        <v>0</v>
      </c>
      <c r="N1370" s="8">
        <f>IF(Sales[[#This Row],[Profit]]&lt;0,Sales[[#This Row],[Profit]],0)</f>
        <v>-190</v>
      </c>
    </row>
    <row r="1371" spans="1:14" x14ac:dyDescent="0.3">
      <c r="A1371" t="s">
        <v>307</v>
      </c>
      <c r="B1371" s="6">
        <v>24</v>
      </c>
      <c r="C1371" s="6">
        <v>-1</v>
      </c>
      <c r="D1371">
        <v>4</v>
      </c>
      <c r="E1371" t="s">
        <v>23</v>
      </c>
      <c r="F1371" t="s">
        <v>43</v>
      </c>
      <c r="G1371" t="s">
        <v>19</v>
      </c>
      <c r="H1371" s="3">
        <f>INDEX(Orders!$A$1:$G$501,MATCH($A1371,Orders!$A$1:$A$501,0),MATCH(H$1,Orders!$A$1:$G$1,0))</f>
        <v>43367</v>
      </c>
      <c r="I1371" s="3" t="str">
        <f>INDEX(Orders!$A$1:$G$501,MATCH($A1371,Orders!$A$1:$A$501,0),MATCH(I$1,Orders!$A$1:$G$1,0))</f>
        <v>Siddharth</v>
      </c>
      <c r="J1371" s="3" t="str">
        <f>INDEX(Orders!$A$1:$G$501,MATCH($A1371,Orders!$A$1:$A$501,0),MATCH(J$1,Orders!$A$1:$G$1,0))</f>
        <v>Madhya Pradesh</v>
      </c>
      <c r="K1371" s="3" t="str">
        <f>INDEX(Orders!$A$1:$G$501,MATCH($A1371,Orders!$A$1:$A$501,0),MATCH(K$1,Orders!$A$1:$G$1,0))</f>
        <v>Indore</v>
      </c>
      <c r="L1371" s="1" t="str">
        <f t="shared" si="21"/>
        <v>Sep</v>
      </c>
      <c r="M1371" s="8">
        <f>IF(Sales[[#This Row],[Profit]]&gt;0,Sales[[#This Row],[Profit]],0)</f>
        <v>0</v>
      </c>
      <c r="N1371" s="8">
        <f>IF(Sales[[#This Row],[Profit]]&lt;0,Sales[[#This Row],[Profit]],0)</f>
        <v>-1</v>
      </c>
    </row>
    <row r="1372" spans="1:14" x14ac:dyDescent="0.3">
      <c r="A1372" t="s">
        <v>516</v>
      </c>
      <c r="B1372" s="6">
        <v>832</v>
      </c>
      <c r="C1372" s="6">
        <v>0</v>
      </c>
      <c r="D1372">
        <v>3</v>
      </c>
      <c r="E1372" t="s">
        <v>23</v>
      </c>
      <c r="F1372" t="s">
        <v>24</v>
      </c>
      <c r="G1372" t="s">
        <v>28</v>
      </c>
      <c r="H1372" s="3">
        <f>INDEX(Orders!$A$1:$G$501,MATCH($A1372,Orders!$A$1:$A$501,0),MATCH(H$1,Orders!$A$1:$G$1,0))</f>
        <v>43247</v>
      </c>
      <c r="I1372" s="3" t="str">
        <f>INDEX(Orders!$A$1:$G$501,MATCH($A1372,Orders!$A$1:$A$501,0),MATCH(I$1,Orders!$A$1:$G$1,0))</f>
        <v>Mitali</v>
      </c>
      <c r="J1372" s="3" t="str">
        <f>INDEX(Orders!$A$1:$G$501,MATCH($A1372,Orders!$A$1:$A$501,0),MATCH(J$1,Orders!$A$1:$G$1,0))</f>
        <v>Nagaland</v>
      </c>
      <c r="K1372" s="3" t="str">
        <f>INDEX(Orders!$A$1:$G$501,MATCH($A1372,Orders!$A$1:$A$501,0),MATCH(K$1,Orders!$A$1:$G$1,0))</f>
        <v>Kohima</v>
      </c>
      <c r="L1372" s="1" t="str">
        <f t="shared" si="21"/>
        <v>May</v>
      </c>
      <c r="M1372" s="8">
        <f>IF(Sales[[#This Row],[Profit]]&gt;0,Sales[[#This Row],[Profit]],0)</f>
        <v>0</v>
      </c>
      <c r="N1372" s="8">
        <f>IF(Sales[[#This Row],[Profit]]&lt;0,Sales[[#This Row],[Profit]],0)</f>
        <v>0</v>
      </c>
    </row>
    <row r="1373" spans="1:14" x14ac:dyDescent="0.3">
      <c r="A1373" t="s">
        <v>361</v>
      </c>
      <c r="B1373" s="6">
        <v>833</v>
      </c>
      <c r="C1373" s="6">
        <v>93</v>
      </c>
      <c r="D1373">
        <v>3</v>
      </c>
      <c r="E1373" t="s">
        <v>23</v>
      </c>
      <c r="F1373" t="s">
        <v>24</v>
      </c>
      <c r="G1373" t="s">
        <v>28</v>
      </c>
      <c r="H1373" s="3">
        <f>INDEX(Orders!$A$1:$G$501,MATCH($A1373,Orders!$A$1:$A$501,0),MATCH(H$1,Orders!$A$1:$G$1,0))</f>
        <v>43157</v>
      </c>
      <c r="I1373" s="3" t="str">
        <f>INDEX(Orders!$A$1:$G$501,MATCH($A1373,Orders!$A$1:$A$501,0),MATCH(I$1,Orders!$A$1:$G$1,0))</f>
        <v>Sahil</v>
      </c>
      <c r="J1373" s="3" t="str">
        <f>INDEX(Orders!$A$1:$G$501,MATCH($A1373,Orders!$A$1:$A$501,0),MATCH(J$1,Orders!$A$1:$G$1,0))</f>
        <v>Punjab</v>
      </c>
      <c r="K1373" s="3" t="str">
        <f>INDEX(Orders!$A$1:$G$501,MATCH($A1373,Orders!$A$1:$A$501,0),MATCH(K$1,Orders!$A$1:$G$1,0))</f>
        <v>Chandigarh</v>
      </c>
      <c r="L1373" s="1" t="str">
        <f t="shared" si="21"/>
        <v>Feb</v>
      </c>
      <c r="M1373" s="8">
        <f>IF(Sales[[#This Row],[Profit]]&gt;0,Sales[[#This Row],[Profit]],0)</f>
        <v>93</v>
      </c>
      <c r="N1373" s="8">
        <f>IF(Sales[[#This Row],[Profit]]&lt;0,Sales[[#This Row],[Profit]],0)</f>
        <v>0</v>
      </c>
    </row>
    <row r="1374" spans="1:14" x14ac:dyDescent="0.3">
      <c r="A1374" t="s">
        <v>517</v>
      </c>
      <c r="B1374" s="6">
        <v>20</v>
      </c>
      <c r="C1374" s="6">
        <v>6</v>
      </c>
      <c r="D1374">
        <v>1</v>
      </c>
      <c r="E1374" t="s">
        <v>23</v>
      </c>
      <c r="F1374" t="s">
        <v>81</v>
      </c>
      <c r="G1374" t="s">
        <v>10</v>
      </c>
      <c r="H1374" s="3">
        <f>INDEX(Orders!$A$1:$G$501,MATCH($A1374,Orders!$A$1:$A$501,0),MATCH(H$1,Orders!$A$1:$G$1,0))</f>
        <v>43437</v>
      </c>
      <c r="I1374" s="3" t="str">
        <f>INDEX(Orders!$A$1:$G$501,MATCH($A1374,Orders!$A$1:$A$501,0),MATCH(I$1,Orders!$A$1:$G$1,0))</f>
        <v>Rachna</v>
      </c>
      <c r="J1374" s="3" t="str">
        <f>INDEX(Orders!$A$1:$G$501,MATCH($A1374,Orders!$A$1:$A$501,0),MATCH(J$1,Orders!$A$1:$G$1,0))</f>
        <v>Haryana</v>
      </c>
      <c r="K1374" s="3" t="str">
        <f>INDEX(Orders!$A$1:$G$501,MATCH($A1374,Orders!$A$1:$A$501,0),MATCH(K$1,Orders!$A$1:$G$1,0))</f>
        <v>Chandigarh</v>
      </c>
      <c r="L1374" s="1" t="str">
        <f t="shared" si="21"/>
        <v>Dec</v>
      </c>
      <c r="M1374" s="8">
        <f>IF(Sales[[#This Row],[Profit]]&gt;0,Sales[[#This Row],[Profit]],0)</f>
        <v>6</v>
      </c>
      <c r="N1374" s="8">
        <f>IF(Sales[[#This Row],[Profit]]&lt;0,Sales[[#This Row],[Profit]],0)</f>
        <v>0</v>
      </c>
    </row>
    <row r="1375" spans="1:14" x14ac:dyDescent="0.3">
      <c r="A1375" t="s">
        <v>418</v>
      </c>
      <c r="B1375" s="6">
        <v>23</v>
      </c>
      <c r="C1375" s="6">
        <v>-5</v>
      </c>
      <c r="D1375">
        <v>7</v>
      </c>
      <c r="E1375" t="s">
        <v>23</v>
      </c>
      <c r="F1375" t="s">
        <v>30</v>
      </c>
      <c r="G1375" t="s">
        <v>19</v>
      </c>
      <c r="H1375" s="3">
        <f>INDEX(Orders!$A$1:$G$501,MATCH($A1375,Orders!$A$1:$A$501,0),MATCH(H$1,Orders!$A$1:$G$1,0))</f>
        <v>43301</v>
      </c>
      <c r="I1375" s="3" t="str">
        <f>INDEX(Orders!$A$1:$G$501,MATCH($A1375,Orders!$A$1:$A$501,0),MATCH(I$1,Orders!$A$1:$G$1,0))</f>
        <v>Anisha</v>
      </c>
      <c r="J1375" s="3" t="str">
        <f>INDEX(Orders!$A$1:$G$501,MATCH($A1375,Orders!$A$1:$A$501,0),MATCH(J$1,Orders!$A$1:$G$1,0))</f>
        <v>Nagaland</v>
      </c>
      <c r="K1375" s="3" t="str">
        <f>INDEX(Orders!$A$1:$G$501,MATCH($A1375,Orders!$A$1:$A$501,0),MATCH(K$1,Orders!$A$1:$G$1,0))</f>
        <v>Kohima</v>
      </c>
      <c r="L1375" s="1" t="str">
        <f t="shared" si="21"/>
        <v>Jul</v>
      </c>
      <c r="M1375" s="8">
        <f>IF(Sales[[#This Row],[Profit]]&gt;0,Sales[[#This Row],[Profit]],0)</f>
        <v>0</v>
      </c>
      <c r="N1375" s="8">
        <f>IF(Sales[[#This Row],[Profit]]&lt;0,Sales[[#This Row],[Profit]],0)</f>
        <v>-5</v>
      </c>
    </row>
    <row r="1376" spans="1:14" x14ac:dyDescent="0.3">
      <c r="A1376" t="s">
        <v>171</v>
      </c>
      <c r="B1376" s="6">
        <v>550</v>
      </c>
      <c r="C1376" s="6">
        <v>-242</v>
      </c>
      <c r="D1376">
        <v>5</v>
      </c>
      <c r="E1376" t="s">
        <v>12</v>
      </c>
      <c r="F1376" t="s">
        <v>131</v>
      </c>
      <c r="G1376" t="s">
        <v>28</v>
      </c>
      <c r="H1376" s="3">
        <f>INDEX(Orders!$A$1:$G$501,MATCH($A1376,Orders!$A$1:$A$501,0),MATCH(H$1,Orders!$A$1:$G$1,0))</f>
        <v>43323</v>
      </c>
      <c r="I1376" s="3" t="str">
        <f>INDEX(Orders!$A$1:$G$501,MATCH($A1376,Orders!$A$1:$A$501,0),MATCH(I$1,Orders!$A$1:$G$1,0))</f>
        <v>Abhijeet</v>
      </c>
      <c r="J1376" s="3" t="str">
        <f>INDEX(Orders!$A$1:$G$501,MATCH($A1376,Orders!$A$1:$A$501,0),MATCH(J$1,Orders!$A$1:$G$1,0))</f>
        <v>Madhya Pradesh</v>
      </c>
      <c r="K1376" s="3" t="str">
        <f>INDEX(Orders!$A$1:$G$501,MATCH($A1376,Orders!$A$1:$A$501,0),MATCH(K$1,Orders!$A$1:$G$1,0))</f>
        <v>Bhopal</v>
      </c>
      <c r="L1376" s="1" t="str">
        <f t="shared" si="21"/>
        <v>Aug</v>
      </c>
      <c r="M1376" s="8">
        <f>IF(Sales[[#This Row],[Profit]]&gt;0,Sales[[#This Row],[Profit]],0)</f>
        <v>0</v>
      </c>
      <c r="N1376" s="8">
        <f>IF(Sales[[#This Row],[Profit]]&lt;0,Sales[[#This Row],[Profit]],0)</f>
        <v>-242</v>
      </c>
    </row>
    <row r="1377" spans="1:14" x14ac:dyDescent="0.3">
      <c r="A1377" t="s">
        <v>344</v>
      </c>
      <c r="B1377" s="6">
        <v>148</v>
      </c>
      <c r="C1377" s="6">
        <v>-91</v>
      </c>
      <c r="D1377">
        <v>2</v>
      </c>
      <c r="E1377" t="s">
        <v>8</v>
      </c>
      <c r="F1377" t="s">
        <v>21</v>
      </c>
      <c r="G1377" t="s">
        <v>10</v>
      </c>
      <c r="H1377" s="3">
        <f>INDEX(Orders!$A$1:$G$501,MATCH($A1377,Orders!$A$1:$A$501,0),MATCH(H$1,Orders!$A$1:$G$1,0))</f>
        <v>43139</v>
      </c>
      <c r="I1377" s="3" t="str">
        <f>INDEX(Orders!$A$1:$G$501,MATCH($A1377,Orders!$A$1:$A$501,0),MATCH(I$1,Orders!$A$1:$G$1,0))</f>
        <v>Ayush</v>
      </c>
      <c r="J1377" s="3" t="str">
        <f>INDEX(Orders!$A$1:$G$501,MATCH($A1377,Orders!$A$1:$A$501,0),MATCH(J$1,Orders!$A$1:$G$1,0))</f>
        <v>Punjab</v>
      </c>
      <c r="K1377" s="3" t="str">
        <f>INDEX(Orders!$A$1:$G$501,MATCH($A1377,Orders!$A$1:$A$501,0),MATCH(K$1,Orders!$A$1:$G$1,0))</f>
        <v>Chandigarh</v>
      </c>
      <c r="L1377" s="1" t="str">
        <f t="shared" si="21"/>
        <v>Feb</v>
      </c>
      <c r="M1377" s="8">
        <f>IF(Sales[[#This Row],[Profit]]&gt;0,Sales[[#This Row],[Profit]],0)</f>
        <v>0</v>
      </c>
      <c r="N1377" s="8">
        <f>IF(Sales[[#This Row],[Profit]]&lt;0,Sales[[#This Row],[Profit]],0)</f>
        <v>-91</v>
      </c>
    </row>
    <row r="1378" spans="1:14" x14ac:dyDescent="0.3">
      <c r="A1378" t="s">
        <v>178</v>
      </c>
      <c r="B1378" s="6">
        <v>846</v>
      </c>
      <c r="C1378" s="6">
        <v>9</v>
      </c>
      <c r="D1378">
        <v>2</v>
      </c>
      <c r="E1378" t="s">
        <v>12</v>
      </c>
      <c r="F1378" t="s">
        <v>13</v>
      </c>
      <c r="G1378" t="s">
        <v>82</v>
      </c>
      <c r="H1378" s="3">
        <f>INDEX(Orders!$A$1:$G$501,MATCH($A1378,Orders!$A$1:$A$501,0),MATCH(H$1,Orders!$A$1:$G$1,0))</f>
        <v>43324</v>
      </c>
      <c r="I1378" s="3" t="str">
        <f>INDEX(Orders!$A$1:$G$501,MATCH($A1378,Orders!$A$1:$A$501,0),MATCH(I$1,Orders!$A$1:$G$1,0))</f>
        <v>Aishwarya</v>
      </c>
      <c r="J1378" s="3" t="str">
        <f>INDEX(Orders!$A$1:$G$501,MATCH($A1378,Orders!$A$1:$A$501,0),MATCH(J$1,Orders!$A$1:$G$1,0))</f>
        <v>Uttar Pradesh</v>
      </c>
      <c r="K1378" s="3" t="str">
        <f>INDEX(Orders!$A$1:$G$501,MATCH($A1378,Orders!$A$1:$A$501,0),MATCH(K$1,Orders!$A$1:$G$1,0))</f>
        <v>Prayagraj</v>
      </c>
      <c r="L1378" s="1" t="str">
        <f t="shared" si="21"/>
        <v>Aug</v>
      </c>
      <c r="M1378" s="8">
        <f>IF(Sales[[#This Row],[Profit]]&gt;0,Sales[[#This Row],[Profit]],0)</f>
        <v>9</v>
      </c>
      <c r="N1378" s="8">
        <f>IF(Sales[[#This Row],[Profit]]&lt;0,Sales[[#This Row],[Profit]],0)</f>
        <v>0</v>
      </c>
    </row>
    <row r="1379" spans="1:14" x14ac:dyDescent="0.3">
      <c r="A1379" t="s">
        <v>87</v>
      </c>
      <c r="B1379" s="6">
        <v>856</v>
      </c>
      <c r="C1379" s="6">
        <v>385</v>
      </c>
      <c r="D1379">
        <v>6</v>
      </c>
      <c r="E1379" t="s">
        <v>8</v>
      </c>
      <c r="F1379" t="s">
        <v>18</v>
      </c>
      <c r="G1379" t="s">
        <v>10</v>
      </c>
      <c r="H1379" s="3">
        <f>INDEX(Orders!$A$1:$G$501,MATCH($A1379,Orders!$A$1:$A$501,0),MATCH(H$1,Orders!$A$1:$G$1,0))</f>
        <v>43316</v>
      </c>
      <c r="I1379" s="3" t="str">
        <f>INDEX(Orders!$A$1:$G$501,MATCH($A1379,Orders!$A$1:$A$501,0),MATCH(I$1,Orders!$A$1:$G$1,0))</f>
        <v>Aarushi</v>
      </c>
      <c r="J1379" s="3" t="str">
        <f>INDEX(Orders!$A$1:$G$501,MATCH($A1379,Orders!$A$1:$A$501,0),MATCH(J$1,Orders!$A$1:$G$1,0))</f>
        <v>Tamil Nadu</v>
      </c>
      <c r="K1379" s="3" t="str">
        <f>INDEX(Orders!$A$1:$G$501,MATCH($A1379,Orders!$A$1:$A$501,0),MATCH(K$1,Orders!$A$1:$G$1,0))</f>
        <v>Chennai</v>
      </c>
      <c r="L1379" s="1" t="str">
        <f t="shared" si="21"/>
        <v>Aug</v>
      </c>
      <c r="M1379" s="8">
        <f>IF(Sales[[#This Row],[Profit]]&gt;0,Sales[[#This Row],[Profit]],0)</f>
        <v>385</v>
      </c>
      <c r="N1379" s="8">
        <f>IF(Sales[[#This Row],[Profit]]&lt;0,Sales[[#This Row],[Profit]],0)</f>
        <v>0</v>
      </c>
    </row>
    <row r="1380" spans="1:14" x14ac:dyDescent="0.3">
      <c r="A1380" t="s">
        <v>374</v>
      </c>
      <c r="B1380" s="6">
        <v>871</v>
      </c>
      <c r="C1380" s="6">
        <v>131</v>
      </c>
      <c r="D1380">
        <v>2</v>
      </c>
      <c r="E1380" t="s">
        <v>12</v>
      </c>
      <c r="F1380" t="s">
        <v>16</v>
      </c>
      <c r="G1380" t="s">
        <v>28</v>
      </c>
      <c r="H1380" s="3">
        <f>INDEX(Orders!$A$1:$G$501,MATCH($A1380,Orders!$A$1:$A$501,0),MATCH(H$1,Orders!$A$1:$G$1,0))</f>
        <v>43385</v>
      </c>
      <c r="I1380" s="3" t="str">
        <f>INDEX(Orders!$A$1:$G$501,MATCH($A1380,Orders!$A$1:$A$501,0),MATCH(I$1,Orders!$A$1:$G$1,0))</f>
        <v>Swapnil</v>
      </c>
      <c r="J1380" s="3" t="str">
        <f>INDEX(Orders!$A$1:$G$501,MATCH($A1380,Orders!$A$1:$A$501,0),MATCH(J$1,Orders!$A$1:$G$1,0))</f>
        <v>Delhi</v>
      </c>
      <c r="K1380" s="3" t="str">
        <f>INDEX(Orders!$A$1:$G$501,MATCH($A1380,Orders!$A$1:$A$501,0),MATCH(K$1,Orders!$A$1:$G$1,0))</f>
        <v>Delhi</v>
      </c>
      <c r="L1380" s="1" t="str">
        <f t="shared" si="21"/>
        <v>Oct</v>
      </c>
      <c r="M1380" s="8">
        <f>IF(Sales[[#This Row],[Profit]]&gt;0,Sales[[#This Row],[Profit]],0)</f>
        <v>131</v>
      </c>
      <c r="N1380" s="8">
        <f>IF(Sales[[#This Row],[Profit]]&lt;0,Sales[[#This Row],[Profit]],0)</f>
        <v>0</v>
      </c>
    </row>
    <row r="1381" spans="1:14" x14ac:dyDescent="0.3">
      <c r="A1381" t="s">
        <v>211</v>
      </c>
      <c r="B1381" s="6">
        <v>19</v>
      </c>
      <c r="C1381" s="6">
        <v>-18</v>
      </c>
      <c r="D1381">
        <v>4</v>
      </c>
      <c r="E1381" t="s">
        <v>23</v>
      </c>
      <c r="F1381" t="s">
        <v>32</v>
      </c>
      <c r="G1381" t="s">
        <v>10</v>
      </c>
      <c r="H1381" s="3">
        <f>INDEX(Orders!$A$1:$G$501,MATCH($A1381,Orders!$A$1:$A$501,0),MATCH(H$1,Orders!$A$1:$G$1,0))</f>
        <v>43376</v>
      </c>
      <c r="I1381" s="3" t="str">
        <f>INDEX(Orders!$A$1:$G$501,MATCH($A1381,Orders!$A$1:$A$501,0),MATCH(I$1,Orders!$A$1:$G$1,0))</f>
        <v>Sonal</v>
      </c>
      <c r="J1381" s="3" t="str">
        <f>INDEX(Orders!$A$1:$G$501,MATCH($A1381,Orders!$A$1:$A$501,0),MATCH(J$1,Orders!$A$1:$G$1,0))</f>
        <v>Bihar</v>
      </c>
      <c r="K1381" s="3" t="str">
        <f>INDEX(Orders!$A$1:$G$501,MATCH($A1381,Orders!$A$1:$A$501,0),MATCH(K$1,Orders!$A$1:$G$1,0))</f>
        <v>Patna</v>
      </c>
      <c r="L1381" s="1" t="str">
        <f t="shared" si="21"/>
        <v>Oct</v>
      </c>
      <c r="M1381" s="8">
        <f>IF(Sales[[#This Row],[Profit]]&gt;0,Sales[[#This Row],[Profit]],0)</f>
        <v>0</v>
      </c>
      <c r="N1381" s="8">
        <f>IF(Sales[[#This Row],[Profit]]&lt;0,Sales[[#This Row],[Profit]],0)</f>
        <v>-18</v>
      </c>
    </row>
    <row r="1382" spans="1:14" x14ac:dyDescent="0.3">
      <c r="A1382" t="s">
        <v>518</v>
      </c>
      <c r="B1382" s="6">
        <v>610</v>
      </c>
      <c r="C1382" s="6">
        <v>-66</v>
      </c>
      <c r="D1382">
        <v>2</v>
      </c>
      <c r="E1382" t="s">
        <v>12</v>
      </c>
      <c r="F1382" t="s">
        <v>45</v>
      </c>
      <c r="G1382" t="s">
        <v>10</v>
      </c>
      <c r="H1382" s="3">
        <f>INDEX(Orders!$A$1:$G$501,MATCH($A1382,Orders!$A$1:$A$501,0),MATCH(H$1,Orders!$A$1:$G$1,0))</f>
        <v>43245</v>
      </c>
      <c r="I1382" s="3" t="str">
        <f>INDEX(Orders!$A$1:$G$501,MATCH($A1382,Orders!$A$1:$A$501,0),MATCH(I$1,Orders!$A$1:$G$1,0))</f>
        <v>Piyali</v>
      </c>
      <c r="J1382" s="3" t="str">
        <f>INDEX(Orders!$A$1:$G$501,MATCH($A1382,Orders!$A$1:$A$501,0),MATCH(J$1,Orders!$A$1:$G$1,0))</f>
        <v>Sikkim</v>
      </c>
      <c r="K1382" s="3" t="str">
        <f>INDEX(Orders!$A$1:$G$501,MATCH($A1382,Orders!$A$1:$A$501,0),MATCH(K$1,Orders!$A$1:$G$1,0))</f>
        <v>Gangtok</v>
      </c>
      <c r="L1382" s="1" t="str">
        <f t="shared" si="21"/>
        <v>May</v>
      </c>
      <c r="M1382" s="8">
        <f>IF(Sales[[#This Row],[Profit]]&gt;0,Sales[[#This Row],[Profit]],0)</f>
        <v>0</v>
      </c>
      <c r="N1382" s="8">
        <f>IF(Sales[[#This Row],[Profit]]&lt;0,Sales[[#This Row],[Profit]],0)</f>
        <v>-66</v>
      </c>
    </row>
    <row r="1383" spans="1:14" x14ac:dyDescent="0.3">
      <c r="A1383" t="s">
        <v>359</v>
      </c>
      <c r="B1383" s="6">
        <v>880</v>
      </c>
      <c r="C1383" s="6">
        <v>97</v>
      </c>
      <c r="D1383">
        <v>8</v>
      </c>
      <c r="E1383" t="s">
        <v>12</v>
      </c>
      <c r="F1383" t="s">
        <v>131</v>
      </c>
      <c r="G1383" t="s">
        <v>82</v>
      </c>
      <c r="H1383" s="3">
        <f>INDEX(Orders!$A$1:$G$501,MATCH($A1383,Orders!$A$1:$A$501,0),MATCH(H$1,Orders!$A$1:$G$1,0))</f>
        <v>43216</v>
      </c>
      <c r="I1383" s="3" t="str">
        <f>INDEX(Orders!$A$1:$G$501,MATCH($A1383,Orders!$A$1:$A$501,0),MATCH(I$1,Orders!$A$1:$G$1,0))</f>
        <v>Parth</v>
      </c>
      <c r="J1383" s="3" t="str">
        <f>INDEX(Orders!$A$1:$G$501,MATCH($A1383,Orders!$A$1:$A$501,0),MATCH(J$1,Orders!$A$1:$G$1,0))</f>
        <v>Maharashtra</v>
      </c>
      <c r="K1383" s="3" t="str">
        <f>INDEX(Orders!$A$1:$G$501,MATCH($A1383,Orders!$A$1:$A$501,0),MATCH(K$1,Orders!$A$1:$G$1,0))</f>
        <v>Pune</v>
      </c>
      <c r="L1383" s="1" t="str">
        <f t="shared" si="21"/>
        <v>Apr</v>
      </c>
      <c r="M1383" s="8">
        <f>IF(Sales[[#This Row],[Profit]]&gt;0,Sales[[#This Row],[Profit]],0)</f>
        <v>97</v>
      </c>
      <c r="N1383" s="8">
        <f>IF(Sales[[#This Row],[Profit]]&lt;0,Sales[[#This Row],[Profit]],0)</f>
        <v>0</v>
      </c>
    </row>
    <row r="1384" spans="1:14" x14ac:dyDescent="0.3">
      <c r="A1384" t="s">
        <v>132</v>
      </c>
      <c r="B1384" s="6">
        <v>22</v>
      </c>
      <c r="C1384" s="6">
        <v>-8</v>
      </c>
      <c r="D1384">
        <v>4</v>
      </c>
      <c r="E1384" t="s">
        <v>23</v>
      </c>
      <c r="F1384" t="s">
        <v>30</v>
      </c>
      <c r="G1384" t="s">
        <v>19</v>
      </c>
      <c r="H1384" s="3">
        <f>INDEX(Orders!$A$1:$G$501,MATCH($A1384,Orders!$A$1:$A$501,0),MATCH(H$1,Orders!$A$1:$G$1,0))</f>
        <v>43114</v>
      </c>
      <c r="I1384" s="3" t="str">
        <f>INDEX(Orders!$A$1:$G$501,MATCH($A1384,Orders!$A$1:$A$501,0),MATCH(I$1,Orders!$A$1:$G$1,0))</f>
        <v>Krutika</v>
      </c>
      <c r="J1384" s="3" t="str">
        <f>INDEX(Orders!$A$1:$G$501,MATCH($A1384,Orders!$A$1:$A$501,0),MATCH(J$1,Orders!$A$1:$G$1,0))</f>
        <v>Andhra Pradesh</v>
      </c>
      <c r="K1384" s="3" t="str">
        <f>INDEX(Orders!$A$1:$G$501,MATCH($A1384,Orders!$A$1:$A$501,0),MATCH(K$1,Orders!$A$1:$G$1,0))</f>
        <v>Hyderabad</v>
      </c>
      <c r="L1384" s="1" t="str">
        <f t="shared" si="21"/>
        <v>Jan</v>
      </c>
      <c r="M1384" s="8">
        <f>IF(Sales[[#This Row],[Profit]]&gt;0,Sales[[#This Row],[Profit]],0)</f>
        <v>0</v>
      </c>
      <c r="N1384" s="8">
        <f>IF(Sales[[#This Row],[Profit]]&lt;0,Sales[[#This Row],[Profit]],0)</f>
        <v>-8</v>
      </c>
    </row>
    <row r="1385" spans="1:14" x14ac:dyDescent="0.3">
      <c r="A1385" t="s">
        <v>519</v>
      </c>
      <c r="B1385" s="6">
        <v>22</v>
      </c>
      <c r="C1385" s="6">
        <v>11</v>
      </c>
      <c r="D1385">
        <v>2</v>
      </c>
      <c r="E1385" t="s">
        <v>23</v>
      </c>
      <c r="F1385" t="s">
        <v>43</v>
      </c>
      <c r="G1385" t="s">
        <v>19</v>
      </c>
      <c r="H1385" s="3">
        <f>INDEX(Orders!$A$1:$G$501,MATCH($A1385,Orders!$A$1:$A$501,0),MATCH(H$1,Orders!$A$1:$G$1,0))</f>
        <v>43111</v>
      </c>
      <c r="I1385" s="3" t="str">
        <f>INDEX(Orders!$A$1:$G$501,MATCH($A1385,Orders!$A$1:$A$501,0),MATCH(I$1,Orders!$A$1:$G$1,0))</f>
        <v>Ashvini</v>
      </c>
      <c r="J1385" s="3" t="str">
        <f>INDEX(Orders!$A$1:$G$501,MATCH($A1385,Orders!$A$1:$A$501,0),MATCH(J$1,Orders!$A$1:$G$1,0))</f>
        <v>Maharashtra</v>
      </c>
      <c r="K1385" s="3" t="str">
        <f>INDEX(Orders!$A$1:$G$501,MATCH($A1385,Orders!$A$1:$A$501,0),MATCH(K$1,Orders!$A$1:$G$1,0))</f>
        <v>Mumbai</v>
      </c>
      <c r="L1385" s="1" t="str">
        <f t="shared" si="21"/>
        <v>Jan</v>
      </c>
      <c r="M1385" s="8">
        <f>IF(Sales[[#This Row],[Profit]]&gt;0,Sales[[#This Row],[Profit]],0)</f>
        <v>11</v>
      </c>
      <c r="N1385" s="8">
        <f>IF(Sales[[#This Row],[Profit]]&lt;0,Sales[[#This Row],[Profit]],0)</f>
        <v>0</v>
      </c>
    </row>
    <row r="1386" spans="1:14" x14ac:dyDescent="0.3">
      <c r="A1386" t="s">
        <v>520</v>
      </c>
      <c r="B1386" s="6">
        <v>21</v>
      </c>
      <c r="C1386" s="6">
        <v>4</v>
      </c>
      <c r="D1386">
        <v>3</v>
      </c>
      <c r="E1386" t="s">
        <v>23</v>
      </c>
      <c r="F1386" t="s">
        <v>30</v>
      </c>
      <c r="G1386" t="s">
        <v>19</v>
      </c>
      <c r="H1386" s="3">
        <f>INDEX(Orders!$A$1:$G$501,MATCH($A1386,Orders!$A$1:$A$501,0),MATCH(H$1,Orders!$A$1:$G$1,0))</f>
        <v>43178</v>
      </c>
      <c r="I1386" s="3" t="str">
        <f>INDEX(Orders!$A$1:$G$501,MATCH($A1386,Orders!$A$1:$A$501,0),MATCH(I$1,Orders!$A$1:$G$1,0))</f>
        <v>Subhashree</v>
      </c>
      <c r="J1386" s="3" t="str">
        <f>INDEX(Orders!$A$1:$G$501,MATCH($A1386,Orders!$A$1:$A$501,0),MATCH(J$1,Orders!$A$1:$G$1,0))</f>
        <v>Jammu and Kashmir</v>
      </c>
      <c r="K1386" s="3" t="str">
        <f>INDEX(Orders!$A$1:$G$501,MATCH($A1386,Orders!$A$1:$A$501,0),MATCH(K$1,Orders!$A$1:$G$1,0))</f>
        <v>Kashmir</v>
      </c>
      <c r="L1386" s="1" t="str">
        <f t="shared" si="21"/>
        <v>Mar</v>
      </c>
      <c r="M1386" s="8">
        <f>IF(Sales[[#This Row],[Profit]]&gt;0,Sales[[#This Row],[Profit]],0)</f>
        <v>4</v>
      </c>
      <c r="N1386" s="8">
        <f>IF(Sales[[#This Row],[Profit]]&lt;0,Sales[[#This Row],[Profit]],0)</f>
        <v>0</v>
      </c>
    </row>
    <row r="1387" spans="1:14" x14ac:dyDescent="0.3">
      <c r="A1387" t="s">
        <v>307</v>
      </c>
      <c r="B1387" s="6">
        <v>18</v>
      </c>
      <c r="C1387" s="6">
        <v>1</v>
      </c>
      <c r="D1387">
        <v>3</v>
      </c>
      <c r="E1387" t="s">
        <v>23</v>
      </c>
      <c r="F1387" t="s">
        <v>30</v>
      </c>
      <c r="G1387" t="s">
        <v>10</v>
      </c>
      <c r="H1387" s="3">
        <f>INDEX(Orders!$A$1:$G$501,MATCH($A1387,Orders!$A$1:$A$501,0),MATCH(H$1,Orders!$A$1:$G$1,0))</f>
        <v>43367</v>
      </c>
      <c r="I1387" s="3" t="str">
        <f>INDEX(Orders!$A$1:$G$501,MATCH($A1387,Orders!$A$1:$A$501,0),MATCH(I$1,Orders!$A$1:$G$1,0))</f>
        <v>Siddharth</v>
      </c>
      <c r="J1387" s="3" t="str">
        <f>INDEX(Orders!$A$1:$G$501,MATCH($A1387,Orders!$A$1:$A$501,0),MATCH(J$1,Orders!$A$1:$G$1,0))</f>
        <v>Madhya Pradesh</v>
      </c>
      <c r="K1387" s="3" t="str">
        <f>INDEX(Orders!$A$1:$G$501,MATCH($A1387,Orders!$A$1:$A$501,0),MATCH(K$1,Orders!$A$1:$G$1,0))</f>
        <v>Indore</v>
      </c>
      <c r="L1387" s="1" t="str">
        <f t="shared" si="21"/>
        <v>Sep</v>
      </c>
      <c r="M1387" s="8">
        <f>IF(Sales[[#This Row],[Profit]]&gt;0,Sales[[#This Row],[Profit]],0)</f>
        <v>1</v>
      </c>
      <c r="N1387" s="8">
        <f>IF(Sales[[#This Row],[Profit]]&lt;0,Sales[[#This Row],[Profit]],0)</f>
        <v>0</v>
      </c>
    </row>
    <row r="1388" spans="1:14" x14ac:dyDescent="0.3">
      <c r="A1388" t="s">
        <v>521</v>
      </c>
      <c r="B1388" s="6">
        <v>911</v>
      </c>
      <c r="C1388" s="6">
        <v>202</v>
      </c>
      <c r="D1388">
        <v>7</v>
      </c>
      <c r="E1388" t="s">
        <v>12</v>
      </c>
      <c r="F1388" t="s">
        <v>13</v>
      </c>
      <c r="G1388" t="s">
        <v>10</v>
      </c>
      <c r="H1388" s="3">
        <f>INDEX(Orders!$A$1:$G$501,MATCH($A1388,Orders!$A$1:$A$501,0),MATCH(H$1,Orders!$A$1:$G$1,0))</f>
        <v>43383</v>
      </c>
      <c r="I1388" s="3" t="str">
        <f>INDEX(Orders!$A$1:$G$501,MATCH($A1388,Orders!$A$1:$A$501,0),MATCH(I$1,Orders!$A$1:$G$1,0))</f>
        <v>Hrisheekesh</v>
      </c>
      <c r="J1388" s="3" t="str">
        <f>INDEX(Orders!$A$1:$G$501,MATCH($A1388,Orders!$A$1:$A$501,0),MATCH(J$1,Orders!$A$1:$G$1,0))</f>
        <v>Maharashtra</v>
      </c>
      <c r="K1388" s="3" t="str">
        <f>INDEX(Orders!$A$1:$G$501,MATCH($A1388,Orders!$A$1:$A$501,0),MATCH(K$1,Orders!$A$1:$G$1,0))</f>
        <v>Mumbai</v>
      </c>
      <c r="L1388" s="1" t="str">
        <f t="shared" si="21"/>
        <v>Oct</v>
      </c>
      <c r="M1388" s="8">
        <f>IF(Sales[[#This Row],[Profit]]&gt;0,Sales[[#This Row],[Profit]],0)</f>
        <v>202</v>
      </c>
      <c r="N1388" s="8">
        <f>IF(Sales[[#This Row],[Profit]]&lt;0,Sales[[#This Row],[Profit]],0)</f>
        <v>0</v>
      </c>
    </row>
    <row r="1389" spans="1:14" x14ac:dyDescent="0.3">
      <c r="A1389" t="s">
        <v>299</v>
      </c>
      <c r="B1389" s="6">
        <v>18</v>
      </c>
      <c r="C1389" s="6">
        <v>2</v>
      </c>
      <c r="D1389">
        <v>3</v>
      </c>
      <c r="E1389" t="s">
        <v>23</v>
      </c>
      <c r="F1389" t="s">
        <v>30</v>
      </c>
      <c r="G1389" t="s">
        <v>10</v>
      </c>
      <c r="H1389" s="3">
        <f>INDEX(Orders!$A$1:$G$501,MATCH($A1389,Orders!$A$1:$A$501,0),MATCH(H$1,Orders!$A$1:$G$1,0))</f>
        <v>43406</v>
      </c>
      <c r="I1389" s="3" t="str">
        <f>INDEX(Orders!$A$1:$G$501,MATCH($A1389,Orders!$A$1:$A$501,0),MATCH(I$1,Orders!$A$1:$G$1,0))</f>
        <v>Kartikay</v>
      </c>
      <c r="J1389" s="3" t="str">
        <f>INDEX(Orders!$A$1:$G$501,MATCH($A1389,Orders!$A$1:$A$501,0),MATCH(J$1,Orders!$A$1:$G$1,0))</f>
        <v>Bihar</v>
      </c>
      <c r="K1389" s="3" t="str">
        <f>INDEX(Orders!$A$1:$G$501,MATCH($A1389,Orders!$A$1:$A$501,0),MATCH(K$1,Orders!$A$1:$G$1,0))</f>
        <v>Patna</v>
      </c>
      <c r="L1389" s="1" t="str">
        <f t="shared" si="21"/>
        <v>Nov</v>
      </c>
      <c r="M1389" s="8">
        <f>IF(Sales[[#This Row],[Profit]]&gt;0,Sales[[#This Row],[Profit]],0)</f>
        <v>2</v>
      </c>
      <c r="N1389" s="8">
        <f>IF(Sales[[#This Row],[Profit]]&lt;0,Sales[[#This Row],[Profit]],0)</f>
        <v>0</v>
      </c>
    </row>
    <row r="1390" spans="1:14" x14ac:dyDescent="0.3">
      <c r="A1390" t="s">
        <v>349</v>
      </c>
      <c r="B1390" s="6">
        <v>911</v>
      </c>
      <c r="C1390" s="6">
        <v>355</v>
      </c>
      <c r="D1390">
        <v>5</v>
      </c>
      <c r="E1390" t="s">
        <v>8</v>
      </c>
      <c r="F1390" t="s">
        <v>21</v>
      </c>
      <c r="G1390" t="s">
        <v>82</v>
      </c>
      <c r="H1390" s="3">
        <f>INDEX(Orders!$A$1:$G$501,MATCH($A1390,Orders!$A$1:$A$501,0),MATCH(H$1,Orders!$A$1:$G$1,0))</f>
        <v>43394</v>
      </c>
      <c r="I1390" s="3" t="str">
        <f>INDEX(Orders!$A$1:$G$501,MATCH($A1390,Orders!$A$1:$A$501,0),MATCH(I$1,Orders!$A$1:$G$1,0))</f>
        <v>Kartik</v>
      </c>
      <c r="J1390" s="3" t="str">
        <f>INDEX(Orders!$A$1:$G$501,MATCH($A1390,Orders!$A$1:$A$501,0),MATCH(J$1,Orders!$A$1:$G$1,0))</f>
        <v>Madhya Pradesh</v>
      </c>
      <c r="K1390" s="3" t="str">
        <f>INDEX(Orders!$A$1:$G$501,MATCH($A1390,Orders!$A$1:$A$501,0),MATCH(K$1,Orders!$A$1:$G$1,0))</f>
        <v>Indore</v>
      </c>
      <c r="L1390" s="1" t="str">
        <f t="shared" si="21"/>
        <v>Oct</v>
      </c>
      <c r="M1390" s="8">
        <f>IF(Sales[[#This Row],[Profit]]&gt;0,Sales[[#This Row],[Profit]],0)</f>
        <v>355</v>
      </c>
      <c r="N1390" s="8">
        <f>IF(Sales[[#This Row],[Profit]]&lt;0,Sales[[#This Row],[Profit]],0)</f>
        <v>0</v>
      </c>
    </row>
    <row r="1391" spans="1:14" x14ac:dyDescent="0.3">
      <c r="A1391" t="s">
        <v>229</v>
      </c>
      <c r="B1391" s="6">
        <v>143</v>
      </c>
      <c r="C1391" s="6">
        <v>-129</v>
      </c>
      <c r="D1391">
        <v>2</v>
      </c>
      <c r="E1391" t="s">
        <v>8</v>
      </c>
      <c r="F1391" t="s">
        <v>21</v>
      </c>
      <c r="G1391" t="s">
        <v>10</v>
      </c>
      <c r="H1391" s="3">
        <f>INDEX(Orders!$A$1:$G$501,MATCH($A1391,Orders!$A$1:$A$501,0),MATCH(H$1,Orders!$A$1:$G$1,0))</f>
        <v>43214</v>
      </c>
      <c r="I1391" s="3" t="str">
        <f>INDEX(Orders!$A$1:$G$501,MATCH($A1391,Orders!$A$1:$A$501,0),MATCH(I$1,Orders!$A$1:$G$1,0))</f>
        <v>Sahil</v>
      </c>
      <c r="J1391" s="3" t="str">
        <f>INDEX(Orders!$A$1:$G$501,MATCH($A1391,Orders!$A$1:$A$501,0),MATCH(J$1,Orders!$A$1:$G$1,0))</f>
        <v>Punjab</v>
      </c>
      <c r="K1391" s="3" t="str">
        <f>INDEX(Orders!$A$1:$G$501,MATCH($A1391,Orders!$A$1:$A$501,0),MATCH(K$1,Orders!$A$1:$G$1,0))</f>
        <v>Chandigarh</v>
      </c>
      <c r="L1391" s="1" t="str">
        <f t="shared" si="21"/>
        <v>Apr</v>
      </c>
      <c r="M1391" s="8">
        <f>IF(Sales[[#This Row],[Profit]]&gt;0,Sales[[#This Row],[Profit]],0)</f>
        <v>0</v>
      </c>
      <c r="N1391" s="8">
        <f>IF(Sales[[#This Row],[Profit]]&lt;0,Sales[[#This Row],[Profit]],0)</f>
        <v>-129</v>
      </c>
    </row>
    <row r="1392" spans="1:14" x14ac:dyDescent="0.3">
      <c r="A1392" t="s">
        <v>130</v>
      </c>
      <c r="B1392" s="6">
        <v>918</v>
      </c>
      <c r="C1392" s="6">
        <v>22</v>
      </c>
      <c r="D1392">
        <v>9</v>
      </c>
      <c r="E1392" t="s">
        <v>8</v>
      </c>
      <c r="F1392" t="s">
        <v>9</v>
      </c>
      <c r="G1392" t="s">
        <v>10</v>
      </c>
      <c r="H1392" s="3">
        <f>INDEX(Orders!$A$1:$G$501,MATCH($A1392,Orders!$A$1:$A$501,0),MATCH(H$1,Orders!$A$1:$G$1,0))</f>
        <v>43131</v>
      </c>
      <c r="I1392" s="3" t="str">
        <f>INDEX(Orders!$A$1:$G$501,MATCH($A1392,Orders!$A$1:$A$501,0),MATCH(I$1,Orders!$A$1:$G$1,0))</f>
        <v>Shweta</v>
      </c>
      <c r="J1392" s="3" t="str">
        <f>INDEX(Orders!$A$1:$G$501,MATCH($A1392,Orders!$A$1:$A$501,0),MATCH(J$1,Orders!$A$1:$G$1,0))</f>
        <v>Rajasthan</v>
      </c>
      <c r="K1392" s="3" t="str">
        <f>INDEX(Orders!$A$1:$G$501,MATCH($A1392,Orders!$A$1:$A$501,0),MATCH(K$1,Orders!$A$1:$G$1,0))</f>
        <v>Udaipur</v>
      </c>
      <c r="L1392" s="1" t="str">
        <f t="shared" si="21"/>
        <v>Jan</v>
      </c>
      <c r="M1392" s="8">
        <f>IF(Sales[[#This Row],[Profit]]&gt;0,Sales[[#This Row],[Profit]],0)</f>
        <v>22</v>
      </c>
      <c r="N1392" s="8">
        <f>IF(Sales[[#This Row],[Profit]]&lt;0,Sales[[#This Row],[Profit]],0)</f>
        <v>0</v>
      </c>
    </row>
    <row r="1393" spans="1:14" x14ac:dyDescent="0.3">
      <c r="A1393" t="s">
        <v>135</v>
      </c>
      <c r="B1393" s="6">
        <v>925</v>
      </c>
      <c r="C1393" s="6">
        <v>-447</v>
      </c>
      <c r="D1393">
        <v>5</v>
      </c>
      <c r="E1393" t="s">
        <v>8</v>
      </c>
      <c r="F1393" t="s">
        <v>9</v>
      </c>
      <c r="G1393" t="s">
        <v>10</v>
      </c>
      <c r="H1393" s="3">
        <f>INDEX(Orders!$A$1:$G$501,MATCH($A1393,Orders!$A$1:$A$501,0),MATCH(H$1,Orders!$A$1:$G$1,0))</f>
        <v>43256</v>
      </c>
      <c r="I1393" s="3" t="str">
        <f>INDEX(Orders!$A$1:$G$501,MATCH($A1393,Orders!$A$1:$A$501,0),MATCH(I$1,Orders!$A$1:$G$1,0))</f>
        <v>Chirag</v>
      </c>
      <c r="J1393" s="3" t="str">
        <f>INDEX(Orders!$A$1:$G$501,MATCH($A1393,Orders!$A$1:$A$501,0),MATCH(J$1,Orders!$A$1:$G$1,0))</f>
        <v>Maharashtra</v>
      </c>
      <c r="K1393" s="3" t="str">
        <f>INDEX(Orders!$A$1:$G$501,MATCH($A1393,Orders!$A$1:$A$501,0),MATCH(K$1,Orders!$A$1:$G$1,0))</f>
        <v>Mumbai</v>
      </c>
      <c r="L1393" s="1" t="str">
        <f t="shared" si="21"/>
        <v>Jun</v>
      </c>
      <c r="M1393" s="8">
        <f>IF(Sales[[#This Row],[Profit]]&gt;0,Sales[[#This Row],[Profit]],0)</f>
        <v>0</v>
      </c>
      <c r="N1393" s="8">
        <f>IF(Sales[[#This Row],[Profit]]&lt;0,Sales[[#This Row],[Profit]],0)</f>
        <v>-447</v>
      </c>
    </row>
    <row r="1394" spans="1:14" x14ac:dyDescent="0.3">
      <c r="A1394" t="s">
        <v>174</v>
      </c>
      <c r="B1394" s="6">
        <v>17</v>
      </c>
      <c r="C1394" s="6">
        <v>8</v>
      </c>
      <c r="D1394">
        <v>2</v>
      </c>
      <c r="E1394" t="s">
        <v>23</v>
      </c>
      <c r="F1394" t="s">
        <v>43</v>
      </c>
      <c r="G1394" t="s">
        <v>10</v>
      </c>
      <c r="H1394" s="3">
        <f>INDEX(Orders!$A$1:$G$501,MATCH($A1394,Orders!$A$1:$A$501,0),MATCH(H$1,Orders!$A$1:$G$1,0))</f>
        <v>43181</v>
      </c>
      <c r="I1394" s="3" t="str">
        <f>INDEX(Orders!$A$1:$G$501,MATCH($A1394,Orders!$A$1:$A$501,0),MATCH(I$1,Orders!$A$1:$G$1,0))</f>
        <v>Kasheen</v>
      </c>
      <c r="J1394" s="3" t="str">
        <f>INDEX(Orders!$A$1:$G$501,MATCH($A1394,Orders!$A$1:$A$501,0),MATCH(J$1,Orders!$A$1:$G$1,0))</f>
        <v>West Bengal</v>
      </c>
      <c r="K1394" s="3" t="str">
        <f>INDEX(Orders!$A$1:$G$501,MATCH($A1394,Orders!$A$1:$A$501,0),MATCH(K$1,Orders!$A$1:$G$1,0))</f>
        <v>Kolkata</v>
      </c>
      <c r="L1394" s="1" t="str">
        <f t="shared" si="21"/>
        <v>Mar</v>
      </c>
      <c r="M1394" s="8">
        <f>IF(Sales[[#This Row],[Profit]]&gt;0,Sales[[#This Row],[Profit]],0)</f>
        <v>8</v>
      </c>
      <c r="N1394" s="8">
        <f>IF(Sales[[#This Row],[Profit]]&lt;0,Sales[[#This Row],[Profit]],0)</f>
        <v>0</v>
      </c>
    </row>
    <row r="1395" spans="1:14" x14ac:dyDescent="0.3">
      <c r="A1395" t="s">
        <v>522</v>
      </c>
      <c r="B1395" s="6">
        <v>465</v>
      </c>
      <c r="C1395" s="6">
        <v>207</v>
      </c>
      <c r="D1395">
        <v>9</v>
      </c>
      <c r="E1395" t="s">
        <v>23</v>
      </c>
      <c r="F1395" t="s">
        <v>26</v>
      </c>
      <c r="G1395" t="s">
        <v>10</v>
      </c>
      <c r="H1395" s="3">
        <f>INDEX(Orders!$A$1:$G$501,MATCH($A1395,Orders!$A$1:$A$501,0),MATCH(H$1,Orders!$A$1:$G$1,0))</f>
        <v>43202</v>
      </c>
      <c r="I1395" s="3" t="str">
        <f>INDEX(Orders!$A$1:$G$501,MATCH($A1395,Orders!$A$1:$A$501,0),MATCH(I$1,Orders!$A$1:$G$1,0))</f>
        <v>Divyansha</v>
      </c>
      <c r="J1395" s="3" t="str">
        <f>INDEX(Orders!$A$1:$G$501,MATCH($A1395,Orders!$A$1:$A$501,0),MATCH(J$1,Orders!$A$1:$G$1,0))</f>
        <v>Maharashtra</v>
      </c>
      <c r="K1395" s="3" t="str">
        <f>INDEX(Orders!$A$1:$G$501,MATCH($A1395,Orders!$A$1:$A$501,0),MATCH(K$1,Orders!$A$1:$G$1,0))</f>
        <v>Mumbai</v>
      </c>
      <c r="L1395" s="1" t="str">
        <f t="shared" si="21"/>
        <v>Apr</v>
      </c>
      <c r="M1395" s="8">
        <f>IF(Sales[[#This Row],[Profit]]&gt;0,Sales[[#This Row],[Profit]],0)</f>
        <v>207</v>
      </c>
      <c r="N1395" s="8">
        <f>IF(Sales[[#This Row],[Profit]]&lt;0,Sales[[#This Row],[Profit]],0)</f>
        <v>0</v>
      </c>
    </row>
    <row r="1396" spans="1:14" x14ac:dyDescent="0.3">
      <c r="A1396" t="s">
        <v>150</v>
      </c>
      <c r="B1396" s="6">
        <v>17</v>
      </c>
      <c r="C1396" s="6">
        <v>-9</v>
      </c>
      <c r="D1396">
        <v>3</v>
      </c>
      <c r="E1396" t="s">
        <v>23</v>
      </c>
      <c r="F1396" t="s">
        <v>57</v>
      </c>
      <c r="G1396" t="s">
        <v>10</v>
      </c>
      <c r="H1396" s="3">
        <f>INDEX(Orders!$A$1:$G$501,MATCH($A1396,Orders!$A$1:$A$501,0),MATCH(H$1,Orders!$A$1:$G$1,0))</f>
        <v>43267</v>
      </c>
      <c r="I1396" s="3" t="str">
        <f>INDEX(Orders!$A$1:$G$501,MATCH($A1396,Orders!$A$1:$A$501,0),MATCH(I$1,Orders!$A$1:$G$1,0))</f>
        <v>Akancha</v>
      </c>
      <c r="J1396" s="3" t="str">
        <f>INDEX(Orders!$A$1:$G$501,MATCH($A1396,Orders!$A$1:$A$501,0),MATCH(J$1,Orders!$A$1:$G$1,0))</f>
        <v>Maharashtra</v>
      </c>
      <c r="K1396" s="3" t="str">
        <f>INDEX(Orders!$A$1:$G$501,MATCH($A1396,Orders!$A$1:$A$501,0),MATCH(K$1,Orders!$A$1:$G$1,0))</f>
        <v>Mumbai</v>
      </c>
      <c r="L1396" s="1" t="str">
        <f t="shared" si="21"/>
        <v>Jun</v>
      </c>
      <c r="M1396" s="8">
        <f>IF(Sales[[#This Row],[Profit]]&gt;0,Sales[[#This Row],[Profit]],0)</f>
        <v>0</v>
      </c>
      <c r="N1396" s="8">
        <f>IF(Sales[[#This Row],[Profit]]&lt;0,Sales[[#This Row],[Profit]],0)</f>
        <v>-9</v>
      </c>
    </row>
    <row r="1397" spans="1:14" x14ac:dyDescent="0.3">
      <c r="A1397" t="s">
        <v>133</v>
      </c>
      <c r="B1397" s="6">
        <v>935</v>
      </c>
      <c r="C1397" s="6">
        <v>114</v>
      </c>
      <c r="D1397">
        <v>4</v>
      </c>
      <c r="E1397" t="s">
        <v>8</v>
      </c>
      <c r="F1397" t="s">
        <v>9</v>
      </c>
      <c r="G1397" t="s">
        <v>28</v>
      </c>
      <c r="H1397" s="3">
        <f>INDEX(Orders!$A$1:$G$501,MATCH($A1397,Orders!$A$1:$A$501,0),MATCH(H$1,Orders!$A$1:$G$1,0))</f>
        <v>43113</v>
      </c>
      <c r="I1397" s="3" t="str">
        <f>INDEX(Orders!$A$1:$G$501,MATCH($A1397,Orders!$A$1:$A$501,0),MATCH(I$1,Orders!$A$1:$G$1,0))</f>
        <v>Priyanka</v>
      </c>
      <c r="J1397" s="3" t="str">
        <f>INDEX(Orders!$A$1:$G$501,MATCH($A1397,Orders!$A$1:$A$501,0),MATCH(J$1,Orders!$A$1:$G$1,0))</f>
        <v>Madhya Pradesh</v>
      </c>
      <c r="K1397" s="3" t="str">
        <f>INDEX(Orders!$A$1:$G$501,MATCH($A1397,Orders!$A$1:$A$501,0),MATCH(K$1,Orders!$A$1:$G$1,0))</f>
        <v>Indore</v>
      </c>
      <c r="L1397" s="1" t="str">
        <f t="shared" si="21"/>
        <v>Jan</v>
      </c>
      <c r="M1397" s="8">
        <f>IF(Sales[[#This Row],[Profit]]&gt;0,Sales[[#This Row],[Profit]],0)</f>
        <v>114</v>
      </c>
      <c r="N1397" s="8">
        <f>IF(Sales[[#This Row],[Profit]]&lt;0,Sales[[#This Row],[Profit]],0)</f>
        <v>0</v>
      </c>
    </row>
    <row r="1398" spans="1:14" x14ac:dyDescent="0.3">
      <c r="A1398" t="s">
        <v>119</v>
      </c>
      <c r="B1398" s="6">
        <v>16</v>
      </c>
      <c r="C1398" s="6">
        <v>-10</v>
      </c>
      <c r="D1398">
        <v>2</v>
      </c>
      <c r="E1398" t="s">
        <v>23</v>
      </c>
      <c r="F1398" t="s">
        <v>81</v>
      </c>
      <c r="G1398" t="s">
        <v>10</v>
      </c>
      <c r="H1398" s="3">
        <f>INDEX(Orders!$A$1:$G$501,MATCH($A1398,Orders!$A$1:$A$501,0),MATCH(H$1,Orders!$A$1:$G$1,0))</f>
        <v>43286</v>
      </c>
      <c r="I1398" s="3" t="str">
        <f>INDEX(Orders!$A$1:$G$501,MATCH($A1398,Orders!$A$1:$A$501,0),MATCH(I$1,Orders!$A$1:$G$1,0))</f>
        <v>Anurag</v>
      </c>
      <c r="J1398" s="3" t="str">
        <f>INDEX(Orders!$A$1:$G$501,MATCH($A1398,Orders!$A$1:$A$501,0),MATCH(J$1,Orders!$A$1:$G$1,0))</f>
        <v>Madhya Pradesh</v>
      </c>
      <c r="K1398" s="3" t="str">
        <f>INDEX(Orders!$A$1:$G$501,MATCH($A1398,Orders!$A$1:$A$501,0),MATCH(K$1,Orders!$A$1:$G$1,0))</f>
        <v>Indore</v>
      </c>
      <c r="L1398" s="1" t="str">
        <f t="shared" si="21"/>
        <v>Jul</v>
      </c>
      <c r="M1398" s="8">
        <f>IF(Sales[[#This Row],[Profit]]&gt;0,Sales[[#This Row],[Profit]],0)</f>
        <v>0</v>
      </c>
      <c r="N1398" s="8">
        <f>IF(Sales[[#This Row],[Profit]]&lt;0,Sales[[#This Row],[Profit]],0)</f>
        <v>-10</v>
      </c>
    </row>
    <row r="1399" spans="1:14" x14ac:dyDescent="0.3">
      <c r="A1399" t="s">
        <v>15</v>
      </c>
      <c r="B1399" s="6">
        <v>954</v>
      </c>
      <c r="C1399" s="6">
        <v>95</v>
      </c>
      <c r="D1399">
        <v>3</v>
      </c>
      <c r="E1399" t="s">
        <v>8</v>
      </c>
      <c r="F1399" t="s">
        <v>18</v>
      </c>
      <c r="G1399" t="s">
        <v>28</v>
      </c>
      <c r="H1399" s="3">
        <f>INDEX(Orders!$A$1:$G$501,MATCH($A1399,Orders!$A$1:$A$501,0),MATCH(H$1,Orders!$A$1:$G$1,0))</f>
        <v>43116</v>
      </c>
      <c r="I1399" s="3" t="str">
        <f>INDEX(Orders!$A$1:$G$501,MATCH($A1399,Orders!$A$1:$A$501,0),MATCH(I$1,Orders!$A$1:$G$1,0))</f>
        <v>Shiva</v>
      </c>
      <c r="J1399" s="3" t="str">
        <f>INDEX(Orders!$A$1:$G$501,MATCH($A1399,Orders!$A$1:$A$501,0),MATCH(J$1,Orders!$A$1:$G$1,0))</f>
        <v>Maharashtra</v>
      </c>
      <c r="K1399" s="3" t="str">
        <f>INDEX(Orders!$A$1:$G$501,MATCH($A1399,Orders!$A$1:$A$501,0),MATCH(K$1,Orders!$A$1:$G$1,0))</f>
        <v>Pune</v>
      </c>
      <c r="L1399" s="1" t="str">
        <f t="shared" si="21"/>
        <v>Jan</v>
      </c>
      <c r="M1399" s="8">
        <f>IF(Sales[[#This Row],[Profit]]&gt;0,Sales[[#This Row],[Profit]],0)</f>
        <v>95</v>
      </c>
      <c r="N1399" s="8">
        <f>IF(Sales[[#This Row],[Profit]]&lt;0,Sales[[#This Row],[Profit]],0)</f>
        <v>0</v>
      </c>
    </row>
    <row r="1400" spans="1:14" x14ac:dyDescent="0.3">
      <c r="A1400" t="s">
        <v>115</v>
      </c>
      <c r="B1400" s="6">
        <v>915</v>
      </c>
      <c r="C1400" s="6">
        <v>-99</v>
      </c>
      <c r="D1400">
        <v>3</v>
      </c>
      <c r="E1400" t="s">
        <v>12</v>
      </c>
      <c r="F1400" t="s">
        <v>45</v>
      </c>
      <c r="G1400" t="s">
        <v>82</v>
      </c>
      <c r="H1400" s="3">
        <f>INDEX(Orders!$A$1:$G$501,MATCH($A1400,Orders!$A$1:$A$501,0),MATCH(H$1,Orders!$A$1:$G$1,0))</f>
        <v>43293</v>
      </c>
      <c r="I1400" s="3" t="str">
        <f>INDEX(Orders!$A$1:$G$501,MATCH($A1400,Orders!$A$1:$A$501,0),MATCH(I$1,Orders!$A$1:$G$1,0))</f>
        <v>Abhishek</v>
      </c>
      <c r="J1400" s="3" t="str">
        <f>INDEX(Orders!$A$1:$G$501,MATCH($A1400,Orders!$A$1:$A$501,0),MATCH(J$1,Orders!$A$1:$G$1,0))</f>
        <v>Rajasthan</v>
      </c>
      <c r="K1400" s="3" t="str">
        <f>INDEX(Orders!$A$1:$G$501,MATCH($A1400,Orders!$A$1:$A$501,0),MATCH(K$1,Orders!$A$1:$G$1,0))</f>
        <v>Udaipur</v>
      </c>
      <c r="L1400" s="1" t="str">
        <f t="shared" si="21"/>
        <v>Jul</v>
      </c>
      <c r="M1400" s="8">
        <f>IF(Sales[[#This Row],[Profit]]&gt;0,Sales[[#This Row],[Profit]],0)</f>
        <v>0</v>
      </c>
      <c r="N1400" s="8">
        <f>IF(Sales[[#This Row],[Profit]]&lt;0,Sales[[#This Row],[Profit]],0)</f>
        <v>-99</v>
      </c>
    </row>
    <row r="1401" spans="1:14" x14ac:dyDescent="0.3">
      <c r="A1401" t="s">
        <v>330</v>
      </c>
      <c r="B1401" s="6">
        <v>955</v>
      </c>
      <c r="C1401" s="6">
        <v>305</v>
      </c>
      <c r="D1401">
        <v>3</v>
      </c>
      <c r="E1401" t="s">
        <v>8</v>
      </c>
      <c r="F1401" t="s">
        <v>18</v>
      </c>
      <c r="G1401" t="s">
        <v>82</v>
      </c>
      <c r="H1401" s="3">
        <f>INDEX(Orders!$A$1:$G$501,MATCH($A1401,Orders!$A$1:$A$501,0),MATCH(H$1,Orders!$A$1:$G$1,0))</f>
        <v>43402</v>
      </c>
      <c r="I1401" s="3" t="str">
        <f>INDEX(Orders!$A$1:$G$501,MATCH($A1401,Orders!$A$1:$A$501,0),MATCH(I$1,Orders!$A$1:$G$1,0))</f>
        <v>Sanjana</v>
      </c>
      <c r="J1401" s="3" t="str">
        <f>INDEX(Orders!$A$1:$G$501,MATCH($A1401,Orders!$A$1:$A$501,0),MATCH(J$1,Orders!$A$1:$G$1,0))</f>
        <v>Madhya Pradesh</v>
      </c>
      <c r="K1401" s="3" t="str">
        <f>INDEX(Orders!$A$1:$G$501,MATCH($A1401,Orders!$A$1:$A$501,0),MATCH(K$1,Orders!$A$1:$G$1,0))</f>
        <v>Indore</v>
      </c>
      <c r="L1401" s="1" t="str">
        <f t="shared" si="21"/>
        <v>Oct</v>
      </c>
      <c r="M1401" s="8">
        <f>IF(Sales[[#This Row],[Profit]]&gt;0,Sales[[#This Row],[Profit]],0)</f>
        <v>305</v>
      </c>
      <c r="N1401" s="8">
        <f>IF(Sales[[#This Row],[Profit]]&lt;0,Sales[[#This Row],[Profit]],0)</f>
        <v>0</v>
      </c>
    </row>
    <row r="1402" spans="1:14" x14ac:dyDescent="0.3">
      <c r="A1402" t="s">
        <v>64</v>
      </c>
      <c r="B1402" s="6">
        <v>976</v>
      </c>
      <c r="C1402" s="6">
        <v>293</v>
      </c>
      <c r="D1402">
        <v>4</v>
      </c>
      <c r="E1402" t="s">
        <v>8</v>
      </c>
      <c r="F1402" t="s">
        <v>73</v>
      </c>
      <c r="G1402" t="s">
        <v>10</v>
      </c>
      <c r="H1402" s="3">
        <f>INDEX(Orders!$A$1:$G$501,MATCH($A1402,Orders!$A$1:$A$501,0),MATCH(H$1,Orders!$A$1:$G$1,0))</f>
        <v>43373</v>
      </c>
      <c r="I1402" s="3" t="str">
        <f>INDEX(Orders!$A$1:$G$501,MATCH($A1402,Orders!$A$1:$A$501,0),MATCH(I$1,Orders!$A$1:$G$1,0))</f>
        <v>Sauptik</v>
      </c>
      <c r="J1402" s="3" t="str">
        <f>INDEX(Orders!$A$1:$G$501,MATCH($A1402,Orders!$A$1:$A$501,0),MATCH(J$1,Orders!$A$1:$G$1,0))</f>
        <v>Madhya Pradesh</v>
      </c>
      <c r="K1402" s="3" t="str">
        <f>INDEX(Orders!$A$1:$G$501,MATCH($A1402,Orders!$A$1:$A$501,0),MATCH(K$1,Orders!$A$1:$G$1,0))</f>
        <v>Indore</v>
      </c>
      <c r="L1402" s="1" t="str">
        <f t="shared" si="21"/>
        <v>Sep</v>
      </c>
      <c r="M1402" s="8">
        <f>IF(Sales[[#This Row],[Profit]]&gt;0,Sales[[#This Row],[Profit]],0)</f>
        <v>293</v>
      </c>
      <c r="N1402" s="8">
        <f>IF(Sales[[#This Row],[Profit]]&lt;0,Sales[[#This Row],[Profit]],0)</f>
        <v>0</v>
      </c>
    </row>
    <row r="1403" spans="1:14" x14ac:dyDescent="0.3">
      <c r="A1403" t="s">
        <v>344</v>
      </c>
      <c r="B1403" s="6">
        <v>1069</v>
      </c>
      <c r="C1403" s="6">
        <v>0</v>
      </c>
      <c r="D1403">
        <v>6</v>
      </c>
      <c r="E1403" t="s">
        <v>23</v>
      </c>
      <c r="F1403" t="s">
        <v>26</v>
      </c>
      <c r="G1403" t="s">
        <v>14</v>
      </c>
      <c r="H1403" s="3">
        <f>INDEX(Orders!$A$1:$G$501,MATCH($A1403,Orders!$A$1:$A$501,0),MATCH(H$1,Orders!$A$1:$G$1,0))</f>
        <v>43139</v>
      </c>
      <c r="I1403" s="3" t="str">
        <f>INDEX(Orders!$A$1:$G$501,MATCH($A1403,Orders!$A$1:$A$501,0),MATCH(I$1,Orders!$A$1:$G$1,0))</f>
        <v>Ayush</v>
      </c>
      <c r="J1403" s="3" t="str">
        <f>INDEX(Orders!$A$1:$G$501,MATCH($A1403,Orders!$A$1:$A$501,0),MATCH(J$1,Orders!$A$1:$G$1,0))</f>
        <v>Punjab</v>
      </c>
      <c r="K1403" s="3" t="str">
        <f>INDEX(Orders!$A$1:$G$501,MATCH($A1403,Orders!$A$1:$A$501,0),MATCH(K$1,Orders!$A$1:$G$1,0))</f>
        <v>Chandigarh</v>
      </c>
      <c r="L1403" s="1" t="str">
        <f t="shared" si="21"/>
        <v>Feb</v>
      </c>
      <c r="M1403" s="8">
        <f>IF(Sales[[#This Row],[Profit]]&gt;0,Sales[[#This Row],[Profit]],0)</f>
        <v>0</v>
      </c>
      <c r="N1403" s="8">
        <f>IF(Sales[[#This Row],[Profit]]&lt;0,Sales[[#This Row],[Profit]],0)</f>
        <v>0</v>
      </c>
    </row>
    <row r="1404" spans="1:14" x14ac:dyDescent="0.3">
      <c r="A1404" t="s">
        <v>290</v>
      </c>
      <c r="B1404" s="6">
        <v>19</v>
      </c>
      <c r="C1404" s="6">
        <v>-15</v>
      </c>
      <c r="D1404">
        <v>3</v>
      </c>
      <c r="E1404" t="s">
        <v>23</v>
      </c>
      <c r="F1404" t="s">
        <v>30</v>
      </c>
      <c r="G1404" t="s">
        <v>19</v>
      </c>
      <c r="H1404" s="3">
        <f>INDEX(Orders!$A$1:$G$501,MATCH($A1404,Orders!$A$1:$A$501,0),MATCH(H$1,Orders!$A$1:$G$1,0))</f>
        <v>43237</v>
      </c>
      <c r="I1404" s="3" t="str">
        <f>INDEX(Orders!$A$1:$G$501,MATCH($A1404,Orders!$A$1:$A$501,0),MATCH(I$1,Orders!$A$1:$G$1,0))</f>
        <v>Subhashree</v>
      </c>
      <c r="J1404" s="3" t="str">
        <f>INDEX(Orders!$A$1:$G$501,MATCH($A1404,Orders!$A$1:$A$501,0),MATCH(J$1,Orders!$A$1:$G$1,0))</f>
        <v>Jammu and Kashmir</v>
      </c>
      <c r="K1404" s="3" t="str">
        <f>INDEX(Orders!$A$1:$G$501,MATCH($A1404,Orders!$A$1:$A$501,0),MATCH(K$1,Orders!$A$1:$G$1,0))</f>
        <v>Kashmir</v>
      </c>
      <c r="L1404" s="1" t="str">
        <f t="shared" si="21"/>
        <v>May</v>
      </c>
      <c r="M1404" s="8">
        <f>IF(Sales[[#This Row],[Profit]]&gt;0,Sales[[#This Row],[Profit]],0)</f>
        <v>0</v>
      </c>
      <c r="N1404" s="8">
        <f>IF(Sales[[#This Row],[Profit]]&lt;0,Sales[[#This Row],[Profit]],0)</f>
        <v>-15</v>
      </c>
    </row>
    <row r="1405" spans="1:14" x14ac:dyDescent="0.3">
      <c r="A1405" t="s">
        <v>321</v>
      </c>
      <c r="B1405" s="6">
        <v>16</v>
      </c>
      <c r="C1405" s="6">
        <v>6</v>
      </c>
      <c r="D1405">
        <v>3</v>
      </c>
      <c r="E1405" t="s">
        <v>23</v>
      </c>
      <c r="F1405" t="s">
        <v>30</v>
      </c>
      <c r="G1405" t="s">
        <v>10</v>
      </c>
      <c r="H1405" s="3">
        <f>INDEX(Orders!$A$1:$G$501,MATCH($A1405,Orders!$A$1:$A$501,0),MATCH(H$1,Orders!$A$1:$G$1,0))</f>
        <v>43192</v>
      </c>
      <c r="I1405" s="3" t="str">
        <f>INDEX(Orders!$A$1:$G$501,MATCH($A1405,Orders!$A$1:$A$501,0),MATCH(I$1,Orders!$A$1:$G$1,0))</f>
        <v>Yogesh</v>
      </c>
      <c r="J1405" s="3" t="str">
        <f>INDEX(Orders!$A$1:$G$501,MATCH($A1405,Orders!$A$1:$A$501,0),MATCH(J$1,Orders!$A$1:$G$1,0))</f>
        <v>Maharashtra</v>
      </c>
      <c r="K1405" s="3" t="str">
        <f>INDEX(Orders!$A$1:$G$501,MATCH($A1405,Orders!$A$1:$A$501,0),MATCH(K$1,Orders!$A$1:$G$1,0))</f>
        <v>Pune</v>
      </c>
      <c r="L1405" s="1" t="str">
        <f t="shared" si="21"/>
        <v>Apr</v>
      </c>
      <c r="M1405" s="8">
        <f>IF(Sales[[#This Row],[Profit]]&gt;0,Sales[[#This Row],[Profit]],0)</f>
        <v>6</v>
      </c>
      <c r="N1405" s="8">
        <f>IF(Sales[[#This Row],[Profit]]&lt;0,Sales[[#This Row],[Profit]],0)</f>
        <v>0</v>
      </c>
    </row>
    <row r="1406" spans="1:14" x14ac:dyDescent="0.3">
      <c r="A1406" t="s">
        <v>100</v>
      </c>
      <c r="B1406" s="6">
        <v>1030</v>
      </c>
      <c r="C1406" s="6">
        <v>206</v>
      </c>
      <c r="D1406">
        <v>8</v>
      </c>
      <c r="E1406" t="s">
        <v>8</v>
      </c>
      <c r="F1406" t="s">
        <v>18</v>
      </c>
      <c r="G1406" t="s">
        <v>28</v>
      </c>
      <c r="H1406" s="3">
        <f>INDEX(Orders!$A$1:$G$501,MATCH($A1406,Orders!$A$1:$A$501,0),MATCH(H$1,Orders!$A$1:$G$1,0))</f>
        <v>43243</v>
      </c>
      <c r="I1406" s="3" t="str">
        <f>INDEX(Orders!$A$1:$G$501,MATCH($A1406,Orders!$A$1:$A$501,0),MATCH(I$1,Orders!$A$1:$G$1,0))</f>
        <v>Anjali</v>
      </c>
      <c r="J1406" s="3" t="str">
        <f>INDEX(Orders!$A$1:$G$501,MATCH($A1406,Orders!$A$1:$A$501,0),MATCH(J$1,Orders!$A$1:$G$1,0))</f>
        <v>Haryana</v>
      </c>
      <c r="K1406" s="3" t="str">
        <f>INDEX(Orders!$A$1:$G$501,MATCH($A1406,Orders!$A$1:$A$501,0),MATCH(K$1,Orders!$A$1:$G$1,0))</f>
        <v>Chandigarh</v>
      </c>
      <c r="L1406" s="1" t="str">
        <f t="shared" si="21"/>
        <v>May</v>
      </c>
      <c r="M1406" s="8">
        <f>IF(Sales[[#This Row],[Profit]]&gt;0,Sales[[#This Row],[Profit]],0)</f>
        <v>206</v>
      </c>
      <c r="N1406" s="8">
        <f>IF(Sales[[#This Row],[Profit]]&lt;0,Sales[[#This Row],[Profit]],0)</f>
        <v>0</v>
      </c>
    </row>
    <row r="1407" spans="1:14" x14ac:dyDescent="0.3">
      <c r="A1407" t="s">
        <v>288</v>
      </c>
      <c r="B1407" s="6">
        <v>620</v>
      </c>
      <c r="C1407" s="6">
        <v>82</v>
      </c>
      <c r="D1407">
        <v>6</v>
      </c>
      <c r="E1407" t="s">
        <v>8</v>
      </c>
      <c r="F1407" t="s">
        <v>73</v>
      </c>
      <c r="G1407" t="s">
        <v>10</v>
      </c>
      <c r="H1407" s="3">
        <f>INDEX(Orders!$A$1:$G$501,MATCH($A1407,Orders!$A$1:$A$501,0),MATCH(H$1,Orders!$A$1:$G$1,0))</f>
        <v>43329</v>
      </c>
      <c r="I1407" s="3" t="str">
        <f>INDEX(Orders!$A$1:$G$501,MATCH($A1407,Orders!$A$1:$A$501,0),MATCH(I$1,Orders!$A$1:$G$1,0))</f>
        <v>Shivam</v>
      </c>
      <c r="J1407" s="3" t="str">
        <f>INDEX(Orders!$A$1:$G$501,MATCH($A1407,Orders!$A$1:$A$501,0),MATCH(J$1,Orders!$A$1:$G$1,0))</f>
        <v>Uttar Pradesh</v>
      </c>
      <c r="K1407" s="3" t="str">
        <f>INDEX(Orders!$A$1:$G$501,MATCH($A1407,Orders!$A$1:$A$501,0),MATCH(K$1,Orders!$A$1:$G$1,0))</f>
        <v>Lucknow</v>
      </c>
      <c r="L1407" s="1" t="str">
        <f t="shared" si="21"/>
        <v>Aug</v>
      </c>
      <c r="M1407" s="8">
        <f>IF(Sales[[#This Row],[Profit]]&gt;0,Sales[[#This Row],[Profit]],0)</f>
        <v>82</v>
      </c>
      <c r="N1407" s="8">
        <f>IF(Sales[[#This Row],[Profit]]&lt;0,Sales[[#This Row],[Profit]],0)</f>
        <v>0</v>
      </c>
    </row>
    <row r="1408" spans="1:14" x14ac:dyDescent="0.3">
      <c r="A1408" t="s">
        <v>214</v>
      </c>
      <c r="B1408" s="6">
        <v>16</v>
      </c>
      <c r="C1408" s="6">
        <v>8</v>
      </c>
      <c r="D1408">
        <v>2</v>
      </c>
      <c r="E1408" t="s">
        <v>23</v>
      </c>
      <c r="F1408" t="s">
        <v>30</v>
      </c>
      <c r="G1408" t="s">
        <v>10</v>
      </c>
      <c r="H1408" s="3">
        <f>INDEX(Orders!$A$1:$G$501,MATCH($A1408,Orders!$A$1:$A$501,0),MATCH(H$1,Orders!$A$1:$G$1,0))</f>
        <v>43170</v>
      </c>
      <c r="I1408" s="3" t="str">
        <f>INDEX(Orders!$A$1:$G$501,MATCH($A1408,Orders!$A$1:$A$501,0),MATCH(I$1,Orders!$A$1:$G$1,0))</f>
        <v>Rohan</v>
      </c>
      <c r="J1408" s="3" t="str">
        <f>INDEX(Orders!$A$1:$G$501,MATCH($A1408,Orders!$A$1:$A$501,0),MATCH(J$1,Orders!$A$1:$G$1,0))</f>
        <v>Himachal Pradesh</v>
      </c>
      <c r="K1408" s="3" t="str">
        <f>INDEX(Orders!$A$1:$G$501,MATCH($A1408,Orders!$A$1:$A$501,0),MATCH(K$1,Orders!$A$1:$G$1,0))</f>
        <v>Simla</v>
      </c>
      <c r="L1408" s="1" t="str">
        <f t="shared" si="21"/>
        <v>Mar</v>
      </c>
      <c r="M1408" s="8">
        <f>IF(Sales[[#This Row],[Profit]]&gt;0,Sales[[#This Row],[Profit]],0)</f>
        <v>8</v>
      </c>
      <c r="N1408" s="8">
        <f>IF(Sales[[#This Row],[Profit]]&lt;0,Sales[[#This Row],[Profit]],0)</f>
        <v>0</v>
      </c>
    </row>
    <row r="1409" spans="1:14" x14ac:dyDescent="0.3">
      <c r="A1409" t="s">
        <v>61</v>
      </c>
      <c r="B1409" s="6">
        <v>19</v>
      </c>
      <c r="C1409" s="6">
        <v>8</v>
      </c>
      <c r="D1409">
        <v>2</v>
      </c>
      <c r="E1409" t="s">
        <v>23</v>
      </c>
      <c r="F1409" t="s">
        <v>30</v>
      </c>
      <c r="G1409" t="s">
        <v>19</v>
      </c>
      <c r="H1409" s="3">
        <f>INDEX(Orders!$A$1:$G$501,MATCH($A1409,Orders!$A$1:$A$501,0),MATCH(H$1,Orders!$A$1:$G$1,0))</f>
        <v>43187</v>
      </c>
      <c r="I1409" s="3" t="str">
        <f>INDEX(Orders!$A$1:$G$501,MATCH($A1409,Orders!$A$1:$A$501,0),MATCH(I$1,Orders!$A$1:$G$1,0))</f>
        <v>Vini</v>
      </c>
      <c r="J1409" s="3" t="str">
        <f>INDEX(Orders!$A$1:$G$501,MATCH($A1409,Orders!$A$1:$A$501,0),MATCH(J$1,Orders!$A$1:$G$1,0))</f>
        <v>Karnataka</v>
      </c>
      <c r="K1409" s="3" t="str">
        <f>INDEX(Orders!$A$1:$G$501,MATCH($A1409,Orders!$A$1:$A$501,0),MATCH(K$1,Orders!$A$1:$G$1,0))</f>
        <v>Bangalore</v>
      </c>
      <c r="L1409" s="1" t="str">
        <f t="shared" si="21"/>
        <v>Mar</v>
      </c>
      <c r="M1409" s="8">
        <f>IF(Sales[[#This Row],[Profit]]&gt;0,Sales[[#This Row],[Profit]],0)</f>
        <v>8</v>
      </c>
      <c r="N1409" s="8">
        <f>IF(Sales[[#This Row],[Profit]]&lt;0,Sales[[#This Row],[Profit]],0)</f>
        <v>0</v>
      </c>
    </row>
    <row r="1410" spans="1:14" x14ac:dyDescent="0.3">
      <c r="A1410" t="s">
        <v>189</v>
      </c>
      <c r="B1410" s="6">
        <v>249</v>
      </c>
      <c r="C1410" s="6">
        <v>-130</v>
      </c>
      <c r="D1410">
        <v>4</v>
      </c>
      <c r="E1410" t="s">
        <v>8</v>
      </c>
      <c r="F1410" t="s">
        <v>21</v>
      </c>
      <c r="G1410" t="s">
        <v>28</v>
      </c>
      <c r="H1410" s="3">
        <f>INDEX(Orders!$A$1:$G$501,MATCH($A1410,Orders!$A$1:$A$501,0),MATCH(H$1,Orders!$A$1:$G$1,0))</f>
        <v>43216</v>
      </c>
      <c r="I1410" s="3" t="str">
        <f>INDEX(Orders!$A$1:$G$501,MATCH($A1410,Orders!$A$1:$A$501,0),MATCH(I$1,Orders!$A$1:$G$1,0))</f>
        <v>Amit</v>
      </c>
      <c r="J1410" s="3" t="str">
        <f>INDEX(Orders!$A$1:$G$501,MATCH($A1410,Orders!$A$1:$A$501,0),MATCH(J$1,Orders!$A$1:$G$1,0))</f>
        <v>Sikkim</v>
      </c>
      <c r="K1410" s="3" t="str">
        <f>INDEX(Orders!$A$1:$G$501,MATCH($A1410,Orders!$A$1:$A$501,0),MATCH(K$1,Orders!$A$1:$G$1,0))</f>
        <v>Gangtok</v>
      </c>
      <c r="L1410" s="1" t="str">
        <f t="shared" ref="L1410:L1473" si="22">TEXT($H1410,"mmm")</f>
        <v>Apr</v>
      </c>
      <c r="M1410" s="8">
        <f>IF(Sales[[#This Row],[Profit]]&gt;0,Sales[[#This Row],[Profit]],0)</f>
        <v>0</v>
      </c>
      <c r="N1410" s="8">
        <f>IF(Sales[[#This Row],[Profit]]&lt;0,Sales[[#This Row],[Profit]],0)</f>
        <v>-130</v>
      </c>
    </row>
    <row r="1411" spans="1:14" x14ac:dyDescent="0.3">
      <c r="A1411" t="s">
        <v>523</v>
      </c>
      <c r="B1411" s="6">
        <v>16</v>
      </c>
      <c r="C1411" s="6">
        <v>6</v>
      </c>
      <c r="D1411">
        <v>1</v>
      </c>
      <c r="E1411" t="s">
        <v>23</v>
      </c>
      <c r="F1411" t="s">
        <v>57</v>
      </c>
      <c r="G1411" t="s">
        <v>10</v>
      </c>
      <c r="H1411" s="3">
        <f>INDEX(Orders!$A$1:$G$501,MATCH($A1411,Orders!$A$1:$A$501,0),MATCH(H$1,Orders!$A$1:$G$1,0))</f>
        <v>43291</v>
      </c>
      <c r="I1411" s="3" t="str">
        <f>INDEX(Orders!$A$1:$G$501,MATCH($A1411,Orders!$A$1:$A$501,0),MATCH(I$1,Orders!$A$1:$G$1,0))</f>
        <v>Vipul</v>
      </c>
      <c r="J1411" s="3" t="str">
        <f>INDEX(Orders!$A$1:$G$501,MATCH($A1411,Orders!$A$1:$A$501,0),MATCH(J$1,Orders!$A$1:$G$1,0))</f>
        <v>Uttar Pradesh</v>
      </c>
      <c r="K1411" s="3" t="str">
        <f>INDEX(Orders!$A$1:$G$501,MATCH($A1411,Orders!$A$1:$A$501,0),MATCH(K$1,Orders!$A$1:$G$1,0))</f>
        <v>Lucknow</v>
      </c>
      <c r="L1411" s="1" t="str">
        <f t="shared" si="22"/>
        <v>Jul</v>
      </c>
      <c r="M1411" s="8">
        <f>IF(Sales[[#This Row],[Profit]]&gt;0,Sales[[#This Row],[Profit]],0)</f>
        <v>6</v>
      </c>
      <c r="N1411" s="8">
        <f>IF(Sales[[#This Row],[Profit]]&lt;0,Sales[[#This Row],[Profit]],0)</f>
        <v>0</v>
      </c>
    </row>
    <row r="1412" spans="1:14" x14ac:dyDescent="0.3">
      <c r="A1412" t="s">
        <v>127</v>
      </c>
      <c r="B1412" s="6">
        <v>1361</v>
      </c>
      <c r="C1412" s="6">
        <v>197</v>
      </c>
      <c r="D1412">
        <v>9</v>
      </c>
      <c r="E1412" t="s">
        <v>12</v>
      </c>
      <c r="F1412" t="s">
        <v>16</v>
      </c>
      <c r="G1412" t="s">
        <v>10</v>
      </c>
      <c r="H1412" s="3">
        <f>INDEX(Orders!$A$1:$G$501,MATCH($A1412,Orders!$A$1:$A$501,0),MATCH(H$1,Orders!$A$1:$G$1,0))</f>
        <v>43326</v>
      </c>
      <c r="I1412" s="3" t="str">
        <f>INDEX(Orders!$A$1:$G$501,MATCH($A1412,Orders!$A$1:$A$501,0),MATCH(I$1,Orders!$A$1:$G$1,0))</f>
        <v>Vaibhav</v>
      </c>
      <c r="J1412" s="3" t="str">
        <f>INDEX(Orders!$A$1:$G$501,MATCH($A1412,Orders!$A$1:$A$501,0),MATCH(J$1,Orders!$A$1:$G$1,0))</f>
        <v>Madhya Pradesh</v>
      </c>
      <c r="K1412" s="3" t="str">
        <f>INDEX(Orders!$A$1:$G$501,MATCH($A1412,Orders!$A$1:$A$501,0),MATCH(K$1,Orders!$A$1:$G$1,0))</f>
        <v>Indore</v>
      </c>
      <c r="L1412" s="1" t="str">
        <f t="shared" si="22"/>
        <v>Aug</v>
      </c>
      <c r="M1412" s="8">
        <f>IF(Sales[[#This Row],[Profit]]&gt;0,Sales[[#This Row],[Profit]],0)</f>
        <v>197</v>
      </c>
      <c r="N1412" s="8">
        <f>IF(Sales[[#This Row],[Profit]]&lt;0,Sales[[#This Row],[Profit]],0)</f>
        <v>0</v>
      </c>
    </row>
    <row r="1413" spans="1:14" x14ac:dyDescent="0.3">
      <c r="A1413" t="s">
        <v>122</v>
      </c>
      <c r="B1413" s="6">
        <v>15</v>
      </c>
      <c r="C1413" s="6">
        <v>1</v>
      </c>
      <c r="D1413">
        <v>1</v>
      </c>
      <c r="E1413" t="s">
        <v>23</v>
      </c>
      <c r="F1413" t="s">
        <v>142</v>
      </c>
      <c r="G1413" t="s">
        <v>10</v>
      </c>
      <c r="H1413" s="3">
        <f>INDEX(Orders!$A$1:$G$501,MATCH($A1413,Orders!$A$1:$A$501,0),MATCH(H$1,Orders!$A$1:$G$1,0))</f>
        <v>43315</v>
      </c>
      <c r="I1413" s="3" t="str">
        <f>INDEX(Orders!$A$1:$G$501,MATCH($A1413,Orders!$A$1:$A$501,0),MATCH(I$1,Orders!$A$1:$G$1,0))</f>
        <v>Ajay</v>
      </c>
      <c r="J1413" s="3" t="str">
        <f>INDEX(Orders!$A$1:$G$501,MATCH($A1413,Orders!$A$1:$A$501,0),MATCH(J$1,Orders!$A$1:$G$1,0))</f>
        <v>Karnataka</v>
      </c>
      <c r="K1413" s="3" t="str">
        <f>INDEX(Orders!$A$1:$G$501,MATCH($A1413,Orders!$A$1:$A$501,0),MATCH(K$1,Orders!$A$1:$G$1,0))</f>
        <v>Bangalore</v>
      </c>
      <c r="L1413" s="1" t="str">
        <f t="shared" si="22"/>
        <v>Aug</v>
      </c>
      <c r="M1413" s="8">
        <f>IF(Sales[[#This Row],[Profit]]&gt;0,Sales[[#This Row],[Profit]],0)</f>
        <v>1</v>
      </c>
      <c r="N1413" s="8">
        <f>IF(Sales[[#This Row],[Profit]]&lt;0,Sales[[#This Row],[Profit]],0)</f>
        <v>0</v>
      </c>
    </row>
    <row r="1414" spans="1:14" x14ac:dyDescent="0.3">
      <c r="A1414" t="s">
        <v>265</v>
      </c>
      <c r="B1414" s="6">
        <v>1076</v>
      </c>
      <c r="C1414" s="6">
        <v>-38</v>
      </c>
      <c r="D1414">
        <v>4</v>
      </c>
      <c r="E1414" t="s">
        <v>8</v>
      </c>
      <c r="F1414" t="s">
        <v>18</v>
      </c>
      <c r="G1414" t="s">
        <v>10</v>
      </c>
      <c r="H1414" s="3">
        <f>INDEX(Orders!$A$1:$G$501,MATCH($A1414,Orders!$A$1:$A$501,0),MATCH(H$1,Orders!$A$1:$G$1,0))</f>
        <v>43347</v>
      </c>
      <c r="I1414" s="3" t="str">
        <f>INDEX(Orders!$A$1:$G$501,MATCH($A1414,Orders!$A$1:$A$501,0),MATCH(I$1,Orders!$A$1:$G$1,0))</f>
        <v>Yogesh</v>
      </c>
      <c r="J1414" s="3" t="str">
        <f>INDEX(Orders!$A$1:$G$501,MATCH($A1414,Orders!$A$1:$A$501,0),MATCH(J$1,Orders!$A$1:$G$1,0))</f>
        <v>Bihar</v>
      </c>
      <c r="K1414" s="3" t="str">
        <f>INDEX(Orders!$A$1:$G$501,MATCH($A1414,Orders!$A$1:$A$501,0),MATCH(K$1,Orders!$A$1:$G$1,0))</f>
        <v>Patna</v>
      </c>
      <c r="L1414" s="1" t="str">
        <f t="shared" si="22"/>
        <v>Sep</v>
      </c>
      <c r="M1414" s="8">
        <f>IF(Sales[[#This Row],[Profit]]&gt;0,Sales[[#This Row],[Profit]],0)</f>
        <v>0</v>
      </c>
      <c r="N1414" s="8">
        <f>IF(Sales[[#This Row],[Profit]]&lt;0,Sales[[#This Row],[Profit]],0)</f>
        <v>-38</v>
      </c>
    </row>
    <row r="1415" spans="1:14" x14ac:dyDescent="0.3">
      <c r="A1415" t="s">
        <v>159</v>
      </c>
      <c r="B1415" s="6">
        <v>18</v>
      </c>
      <c r="C1415" s="6">
        <v>2</v>
      </c>
      <c r="D1415">
        <v>3</v>
      </c>
      <c r="E1415" t="s">
        <v>23</v>
      </c>
      <c r="F1415" t="s">
        <v>30</v>
      </c>
      <c r="G1415" t="s">
        <v>19</v>
      </c>
      <c r="H1415" s="3">
        <f>INDEX(Orders!$A$1:$G$501,MATCH($A1415,Orders!$A$1:$A$501,0),MATCH(H$1,Orders!$A$1:$G$1,0))</f>
        <v>43143</v>
      </c>
      <c r="I1415" s="3" t="str">
        <f>INDEX(Orders!$A$1:$G$501,MATCH($A1415,Orders!$A$1:$A$501,0),MATCH(I$1,Orders!$A$1:$G$1,0))</f>
        <v>Rohan</v>
      </c>
      <c r="J1415" s="3" t="str">
        <f>INDEX(Orders!$A$1:$G$501,MATCH($A1415,Orders!$A$1:$A$501,0),MATCH(J$1,Orders!$A$1:$G$1,0))</f>
        <v>Punjab</v>
      </c>
      <c r="K1415" s="3" t="str">
        <f>INDEX(Orders!$A$1:$G$501,MATCH($A1415,Orders!$A$1:$A$501,0),MATCH(K$1,Orders!$A$1:$G$1,0))</f>
        <v>Amritsar</v>
      </c>
      <c r="L1415" s="1" t="str">
        <f t="shared" si="22"/>
        <v>Feb</v>
      </c>
      <c r="M1415" s="8">
        <f>IF(Sales[[#This Row],[Profit]]&gt;0,Sales[[#This Row],[Profit]],0)</f>
        <v>2</v>
      </c>
      <c r="N1415" s="8">
        <f>IF(Sales[[#This Row],[Profit]]&lt;0,Sales[[#This Row],[Profit]],0)</f>
        <v>0</v>
      </c>
    </row>
    <row r="1416" spans="1:14" x14ac:dyDescent="0.3">
      <c r="A1416" t="s">
        <v>524</v>
      </c>
      <c r="B1416" s="6">
        <v>1101</v>
      </c>
      <c r="C1416" s="6">
        <v>352</v>
      </c>
      <c r="D1416">
        <v>3</v>
      </c>
      <c r="E1416" t="s">
        <v>12</v>
      </c>
      <c r="F1416" t="s">
        <v>16</v>
      </c>
      <c r="G1416" t="s">
        <v>28</v>
      </c>
      <c r="H1416" s="3">
        <f>INDEX(Orders!$A$1:$G$501,MATCH($A1416,Orders!$A$1:$A$501,0),MATCH(H$1,Orders!$A$1:$G$1,0))</f>
        <v>43221</v>
      </c>
      <c r="I1416" s="3" t="str">
        <f>INDEX(Orders!$A$1:$G$501,MATCH($A1416,Orders!$A$1:$A$501,0),MATCH(I$1,Orders!$A$1:$G$1,0))</f>
        <v>Ankit</v>
      </c>
      <c r="J1416" s="3" t="str">
        <f>INDEX(Orders!$A$1:$G$501,MATCH($A1416,Orders!$A$1:$A$501,0),MATCH(J$1,Orders!$A$1:$G$1,0))</f>
        <v>Haryana</v>
      </c>
      <c r="K1416" s="3" t="str">
        <f>INDEX(Orders!$A$1:$G$501,MATCH($A1416,Orders!$A$1:$A$501,0),MATCH(K$1,Orders!$A$1:$G$1,0))</f>
        <v>Chandigarh</v>
      </c>
      <c r="L1416" s="1" t="str">
        <f t="shared" si="22"/>
        <v>May</v>
      </c>
      <c r="M1416" s="8">
        <f>IF(Sales[[#This Row],[Profit]]&gt;0,Sales[[#This Row],[Profit]],0)</f>
        <v>352</v>
      </c>
      <c r="N1416" s="8">
        <f>IF(Sales[[#This Row],[Profit]]&lt;0,Sales[[#This Row],[Profit]],0)</f>
        <v>0</v>
      </c>
    </row>
    <row r="1417" spans="1:14" x14ac:dyDescent="0.3">
      <c r="A1417" t="s">
        <v>180</v>
      </c>
      <c r="B1417" s="6">
        <v>15</v>
      </c>
      <c r="C1417" s="6">
        <v>2</v>
      </c>
      <c r="D1417">
        <v>1</v>
      </c>
      <c r="E1417" t="s">
        <v>23</v>
      </c>
      <c r="F1417" t="s">
        <v>63</v>
      </c>
      <c r="G1417" t="s">
        <v>10</v>
      </c>
      <c r="H1417" s="3">
        <f>INDEX(Orders!$A$1:$G$501,MATCH($A1417,Orders!$A$1:$A$501,0),MATCH(H$1,Orders!$A$1:$G$1,0))</f>
        <v>43397</v>
      </c>
      <c r="I1417" s="3" t="str">
        <f>INDEX(Orders!$A$1:$G$501,MATCH($A1417,Orders!$A$1:$A$501,0),MATCH(I$1,Orders!$A$1:$G$1,0))</f>
        <v>Nikita</v>
      </c>
      <c r="J1417" s="3" t="str">
        <f>INDEX(Orders!$A$1:$G$501,MATCH($A1417,Orders!$A$1:$A$501,0),MATCH(J$1,Orders!$A$1:$G$1,0))</f>
        <v>Punjab</v>
      </c>
      <c r="K1417" s="3" t="str">
        <f>INDEX(Orders!$A$1:$G$501,MATCH($A1417,Orders!$A$1:$A$501,0),MATCH(K$1,Orders!$A$1:$G$1,0))</f>
        <v>Chandigarh</v>
      </c>
      <c r="L1417" s="1" t="str">
        <f t="shared" si="22"/>
        <v>Oct</v>
      </c>
      <c r="M1417" s="8">
        <f>IF(Sales[[#This Row],[Profit]]&gt;0,Sales[[#This Row],[Profit]],0)</f>
        <v>2</v>
      </c>
      <c r="N1417" s="8">
        <f>IF(Sales[[#This Row],[Profit]]&lt;0,Sales[[#This Row],[Profit]],0)</f>
        <v>0</v>
      </c>
    </row>
    <row r="1418" spans="1:14" x14ac:dyDescent="0.3">
      <c r="A1418" t="s">
        <v>55</v>
      </c>
      <c r="B1418" s="6">
        <v>1104</v>
      </c>
      <c r="C1418" s="6">
        <v>209</v>
      </c>
      <c r="D1418">
        <v>4</v>
      </c>
      <c r="E1418" t="s">
        <v>23</v>
      </c>
      <c r="F1418" t="s">
        <v>24</v>
      </c>
      <c r="G1418" t="s">
        <v>28</v>
      </c>
      <c r="H1418" s="3">
        <f>INDEX(Orders!$A$1:$G$501,MATCH($A1418,Orders!$A$1:$A$501,0),MATCH(H$1,Orders!$A$1:$G$1,0))</f>
        <v>43193</v>
      </c>
      <c r="I1418" s="3" t="str">
        <f>INDEX(Orders!$A$1:$G$501,MATCH($A1418,Orders!$A$1:$A$501,0),MATCH(I$1,Orders!$A$1:$G$1,0))</f>
        <v>Parth</v>
      </c>
      <c r="J1418" s="3" t="str">
        <f>INDEX(Orders!$A$1:$G$501,MATCH($A1418,Orders!$A$1:$A$501,0),MATCH(J$1,Orders!$A$1:$G$1,0))</f>
        <v>Maharashtra</v>
      </c>
      <c r="K1418" s="3" t="str">
        <f>INDEX(Orders!$A$1:$G$501,MATCH($A1418,Orders!$A$1:$A$501,0),MATCH(K$1,Orders!$A$1:$G$1,0))</f>
        <v>Pune</v>
      </c>
      <c r="L1418" s="1" t="str">
        <f t="shared" si="22"/>
        <v>Apr</v>
      </c>
      <c r="M1418" s="8">
        <f>IF(Sales[[#This Row],[Profit]]&gt;0,Sales[[#This Row],[Profit]],0)</f>
        <v>209</v>
      </c>
      <c r="N1418" s="8">
        <f>IF(Sales[[#This Row],[Profit]]&lt;0,Sales[[#This Row],[Profit]],0)</f>
        <v>0</v>
      </c>
    </row>
    <row r="1419" spans="1:14" x14ac:dyDescent="0.3">
      <c r="A1419" t="s">
        <v>155</v>
      </c>
      <c r="B1419" s="6">
        <v>14</v>
      </c>
      <c r="C1419" s="6">
        <v>2</v>
      </c>
      <c r="D1419">
        <v>1</v>
      </c>
      <c r="E1419" t="s">
        <v>23</v>
      </c>
      <c r="F1419" t="s">
        <v>30</v>
      </c>
      <c r="G1419" t="s">
        <v>10</v>
      </c>
      <c r="H1419" s="3">
        <f>INDEX(Orders!$A$1:$G$501,MATCH($A1419,Orders!$A$1:$A$501,0),MATCH(H$1,Orders!$A$1:$G$1,0))</f>
        <v>43245</v>
      </c>
      <c r="I1419" s="3" t="str">
        <f>INDEX(Orders!$A$1:$G$501,MATCH($A1419,Orders!$A$1:$A$501,0),MATCH(I$1,Orders!$A$1:$G$1,0))</f>
        <v>Charika</v>
      </c>
      <c r="J1419" s="3" t="str">
        <f>INDEX(Orders!$A$1:$G$501,MATCH($A1419,Orders!$A$1:$A$501,0),MATCH(J$1,Orders!$A$1:$G$1,0))</f>
        <v>Goa</v>
      </c>
      <c r="K1419" s="3" t="str">
        <f>INDEX(Orders!$A$1:$G$501,MATCH($A1419,Orders!$A$1:$A$501,0),MATCH(K$1,Orders!$A$1:$G$1,0))</f>
        <v>Goa</v>
      </c>
      <c r="L1419" s="1" t="str">
        <f t="shared" si="22"/>
        <v>May</v>
      </c>
      <c r="M1419" s="8">
        <f>IF(Sales[[#This Row],[Profit]]&gt;0,Sales[[#This Row],[Profit]],0)</f>
        <v>2</v>
      </c>
      <c r="N1419" s="8">
        <f>IF(Sales[[#This Row],[Profit]]&lt;0,Sales[[#This Row],[Profit]],0)</f>
        <v>0</v>
      </c>
    </row>
    <row r="1420" spans="1:14" x14ac:dyDescent="0.3">
      <c r="A1420" t="s">
        <v>104</v>
      </c>
      <c r="B1420" s="6">
        <v>14</v>
      </c>
      <c r="C1420" s="6">
        <v>5</v>
      </c>
      <c r="D1420">
        <v>1</v>
      </c>
      <c r="E1420" t="s">
        <v>23</v>
      </c>
      <c r="F1420" t="s">
        <v>30</v>
      </c>
      <c r="G1420" t="s">
        <v>10</v>
      </c>
      <c r="H1420" s="3">
        <f>INDEX(Orders!$A$1:$G$501,MATCH($A1420,Orders!$A$1:$A$501,0),MATCH(H$1,Orders!$A$1:$G$1,0))</f>
        <v>43333</v>
      </c>
      <c r="I1420" s="3" t="str">
        <f>INDEX(Orders!$A$1:$G$501,MATCH($A1420,Orders!$A$1:$A$501,0),MATCH(I$1,Orders!$A$1:$G$1,0))</f>
        <v>Vishakha</v>
      </c>
      <c r="J1420" s="3" t="str">
        <f>INDEX(Orders!$A$1:$G$501,MATCH($A1420,Orders!$A$1:$A$501,0),MATCH(J$1,Orders!$A$1:$G$1,0))</f>
        <v>Madhya Pradesh</v>
      </c>
      <c r="K1420" s="3" t="str">
        <f>INDEX(Orders!$A$1:$G$501,MATCH($A1420,Orders!$A$1:$A$501,0),MATCH(K$1,Orders!$A$1:$G$1,0))</f>
        <v>Indore</v>
      </c>
      <c r="L1420" s="1" t="str">
        <f t="shared" si="22"/>
        <v>Aug</v>
      </c>
      <c r="M1420" s="8">
        <f>IF(Sales[[#This Row],[Profit]]&gt;0,Sales[[#This Row],[Profit]],0)</f>
        <v>5</v>
      </c>
      <c r="N1420" s="8">
        <f>IF(Sales[[#This Row],[Profit]]&lt;0,Sales[[#This Row],[Profit]],0)</f>
        <v>0</v>
      </c>
    </row>
    <row r="1421" spans="1:14" x14ac:dyDescent="0.3">
      <c r="A1421" t="s">
        <v>262</v>
      </c>
      <c r="B1421" s="6">
        <v>14</v>
      </c>
      <c r="C1421" s="6">
        <v>-3</v>
      </c>
      <c r="D1421">
        <v>2</v>
      </c>
      <c r="E1421" t="s">
        <v>23</v>
      </c>
      <c r="F1421" t="s">
        <v>63</v>
      </c>
      <c r="G1421" t="s">
        <v>10</v>
      </c>
      <c r="H1421" s="3">
        <f>INDEX(Orders!$A$1:$G$501,MATCH($A1421,Orders!$A$1:$A$501,0),MATCH(H$1,Orders!$A$1:$G$1,0))</f>
        <v>43326</v>
      </c>
      <c r="I1421" s="3" t="str">
        <f>INDEX(Orders!$A$1:$G$501,MATCH($A1421,Orders!$A$1:$A$501,0),MATCH(I$1,Orders!$A$1:$G$1,0))</f>
        <v>Nishant</v>
      </c>
      <c r="J1421" s="3" t="str">
        <f>INDEX(Orders!$A$1:$G$501,MATCH($A1421,Orders!$A$1:$A$501,0),MATCH(J$1,Orders!$A$1:$G$1,0))</f>
        <v>Maharashtra</v>
      </c>
      <c r="K1421" s="3" t="str">
        <f>INDEX(Orders!$A$1:$G$501,MATCH($A1421,Orders!$A$1:$A$501,0),MATCH(K$1,Orders!$A$1:$G$1,0))</f>
        <v>Mumbai</v>
      </c>
      <c r="L1421" s="1" t="str">
        <f t="shared" si="22"/>
        <v>Aug</v>
      </c>
      <c r="M1421" s="8">
        <f>IF(Sales[[#This Row],[Profit]]&gt;0,Sales[[#This Row],[Profit]],0)</f>
        <v>0</v>
      </c>
      <c r="N1421" s="8">
        <f>IF(Sales[[#This Row],[Profit]]&lt;0,Sales[[#This Row],[Profit]],0)</f>
        <v>-3</v>
      </c>
    </row>
    <row r="1422" spans="1:14" x14ac:dyDescent="0.3">
      <c r="A1422" t="s">
        <v>27</v>
      </c>
      <c r="B1422" s="6">
        <v>14</v>
      </c>
      <c r="C1422" s="6">
        <v>-1</v>
      </c>
      <c r="D1422">
        <v>4</v>
      </c>
      <c r="E1422" t="s">
        <v>23</v>
      </c>
      <c r="F1422" t="s">
        <v>32</v>
      </c>
      <c r="G1422" t="s">
        <v>10</v>
      </c>
      <c r="H1422" s="3">
        <f>INDEX(Orders!$A$1:$G$501,MATCH($A1422,Orders!$A$1:$A$501,0),MATCH(H$1,Orders!$A$1:$G$1,0))</f>
        <v>43410</v>
      </c>
      <c r="I1422" s="3" t="str">
        <f>INDEX(Orders!$A$1:$G$501,MATCH($A1422,Orders!$A$1:$A$501,0),MATCH(I$1,Orders!$A$1:$G$1,0))</f>
        <v>Sanjna</v>
      </c>
      <c r="J1422" s="3" t="str">
        <f>INDEX(Orders!$A$1:$G$501,MATCH($A1422,Orders!$A$1:$A$501,0),MATCH(J$1,Orders!$A$1:$G$1,0))</f>
        <v>Maharashtra</v>
      </c>
      <c r="K1422" s="3" t="str">
        <f>INDEX(Orders!$A$1:$G$501,MATCH($A1422,Orders!$A$1:$A$501,0),MATCH(K$1,Orders!$A$1:$G$1,0))</f>
        <v>Mumbai</v>
      </c>
      <c r="L1422" s="1" t="str">
        <f t="shared" si="22"/>
        <v>Nov</v>
      </c>
      <c r="M1422" s="8">
        <f>IF(Sales[[#This Row],[Profit]]&gt;0,Sales[[#This Row],[Profit]],0)</f>
        <v>0</v>
      </c>
      <c r="N1422" s="8">
        <f>IF(Sales[[#This Row],[Profit]]&lt;0,Sales[[#This Row],[Profit]],0)</f>
        <v>-1</v>
      </c>
    </row>
    <row r="1423" spans="1:14" x14ac:dyDescent="0.3">
      <c r="A1423" t="s">
        <v>62</v>
      </c>
      <c r="B1423" s="6">
        <v>13</v>
      </c>
      <c r="C1423" s="6">
        <v>-8</v>
      </c>
      <c r="D1423">
        <v>1</v>
      </c>
      <c r="E1423" t="s">
        <v>23</v>
      </c>
      <c r="F1423" t="s">
        <v>81</v>
      </c>
      <c r="G1423" t="s">
        <v>10</v>
      </c>
      <c r="H1423" s="3">
        <f>INDEX(Orders!$A$1:$G$501,MATCH($A1423,Orders!$A$1:$A$501,0),MATCH(H$1,Orders!$A$1:$G$1,0))</f>
        <v>43227</v>
      </c>
      <c r="I1423" s="3" t="str">
        <f>INDEX(Orders!$A$1:$G$501,MATCH($A1423,Orders!$A$1:$A$501,0),MATCH(I$1,Orders!$A$1:$G$1,0))</f>
        <v>Megha</v>
      </c>
      <c r="J1423" s="3" t="str">
        <f>INDEX(Orders!$A$1:$G$501,MATCH($A1423,Orders!$A$1:$A$501,0),MATCH(J$1,Orders!$A$1:$G$1,0))</f>
        <v>Maharashtra</v>
      </c>
      <c r="K1423" s="3" t="str">
        <f>INDEX(Orders!$A$1:$G$501,MATCH($A1423,Orders!$A$1:$A$501,0),MATCH(K$1,Orders!$A$1:$G$1,0))</f>
        <v>Pune</v>
      </c>
      <c r="L1423" s="1" t="str">
        <f t="shared" si="22"/>
        <v>May</v>
      </c>
      <c r="M1423" s="8">
        <f>IF(Sales[[#This Row],[Profit]]&gt;0,Sales[[#This Row],[Profit]],0)</f>
        <v>0</v>
      </c>
      <c r="N1423" s="8">
        <f>IF(Sales[[#This Row],[Profit]]&lt;0,Sales[[#This Row],[Profit]],0)</f>
        <v>-8</v>
      </c>
    </row>
    <row r="1424" spans="1:14" x14ac:dyDescent="0.3">
      <c r="A1424" t="s">
        <v>123</v>
      </c>
      <c r="B1424" s="6">
        <v>13</v>
      </c>
      <c r="C1424" s="6">
        <v>-1</v>
      </c>
      <c r="D1424">
        <v>3</v>
      </c>
      <c r="E1424" t="s">
        <v>23</v>
      </c>
      <c r="F1424" t="s">
        <v>30</v>
      </c>
      <c r="G1424" t="s">
        <v>10</v>
      </c>
      <c r="H1424" s="3">
        <f>INDEX(Orders!$A$1:$G$501,MATCH($A1424,Orders!$A$1:$A$501,0),MATCH(H$1,Orders!$A$1:$G$1,0))</f>
        <v>43409</v>
      </c>
      <c r="I1424" s="3" t="str">
        <f>INDEX(Orders!$A$1:$G$501,MATCH($A1424,Orders!$A$1:$A$501,0),MATCH(I$1,Orders!$A$1:$G$1,0))</f>
        <v>Priyanka</v>
      </c>
      <c r="J1424" s="3" t="str">
        <f>INDEX(Orders!$A$1:$G$501,MATCH($A1424,Orders!$A$1:$A$501,0),MATCH(J$1,Orders!$A$1:$G$1,0))</f>
        <v>Maharashtra</v>
      </c>
      <c r="K1424" s="3" t="str">
        <f>INDEX(Orders!$A$1:$G$501,MATCH($A1424,Orders!$A$1:$A$501,0),MATCH(K$1,Orders!$A$1:$G$1,0))</f>
        <v>Pune</v>
      </c>
      <c r="L1424" s="1" t="str">
        <f t="shared" si="22"/>
        <v>Nov</v>
      </c>
      <c r="M1424" s="8">
        <f>IF(Sales[[#This Row],[Profit]]&gt;0,Sales[[#This Row],[Profit]],0)</f>
        <v>0</v>
      </c>
      <c r="N1424" s="8">
        <f>IF(Sales[[#This Row],[Profit]]&lt;0,Sales[[#This Row],[Profit]],0)</f>
        <v>-1</v>
      </c>
    </row>
    <row r="1425" spans="1:14" x14ac:dyDescent="0.3">
      <c r="A1425" t="s">
        <v>346</v>
      </c>
      <c r="B1425" s="6">
        <v>1275</v>
      </c>
      <c r="C1425" s="6">
        <v>1148</v>
      </c>
      <c r="D1425">
        <v>7</v>
      </c>
      <c r="E1425" t="s">
        <v>12</v>
      </c>
      <c r="F1425" t="s">
        <v>16</v>
      </c>
      <c r="G1425" t="s">
        <v>14</v>
      </c>
      <c r="H1425" s="3">
        <f>INDEX(Orders!$A$1:$G$501,MATCH($A1425,Orders!$A$1:$A$501,0),MATCH(H$1,Orders!$A$1:$G$1,0))</f>
        <v>43104</v>
      </c>
      <c r="I1425" s="3" t="str">
        <f>INDEX(Orders!$A$1:$G$501,MATCH($A1425,Orders!$A$1:$A$501,0),MATCH(I$1,Orders!$A$1:$G$1,0))</f>
        <v>Bharat</v>
      </c>
      <c r="J1425" s="3" t="str">
        <f>INDEX(Orders!$A$1:$G$501,MATCH($A1425,Orders!$A$1:$A$501,0),MATCH(J$1,Orders!$A$1:$G$1,0))</f>
        <v>Gujarat</v>
      </c>
      <c r="K1425" s="3" t="str">
        <f>INDEX(Orders!$A$1:$G$501,MATCH($A1425,Orders!$A$1:$A$501,0),MATCH(K$1,Orders!$A$1:$G$1,0))</f>
        <v>Ahmedabad</v>
      </c>
      <c r="L1425" s="1" t="str">
        <f t="shared" si="22"/>
        <v>Jan</v>
      </c>
      <c r="M1425" s="8">
        <f>IF(Sales[[#This Row],[Profit]]&gt;0,Sales[[#This Row],[Profit]],0)</f>
        <v>1148</v>
      </c>
      <c r="N1425" s="8">
        <f>IF(Sales[[#This Row],[Profit]]&lt;0,Sales[[#This Row],[Profit]],0)</f>
        <v>0</v>
      </c>
    </row>
    <row r="1426" spans="1:14" x14ac:dyDescent="0.3">
      <c r="A1426" t="s">
        <v>167</v>
      </c>
      <c r="B1426" s="6">
        <v>17</v>
      </c>
      <c r="C1426" s="6">
        <v>1</v>
      </c>
      <c r="D1426">
        <v>2</v>
      </c>
      <c r="E1426" t="s">
        <v>23</v>
      </c>
      <c r="F1426" t="s">
        <v>43</v>
      </c>
      <c r="G1426" t="s">
        <v>19</v>
      </c>
      <c r="H1426" s="3">
        <f>INDEX(Orders!$A$1:$G$501,MATCH($A1426,Orders!$A$1:$A$501,0),MATCH(H$1,Orders!$A$1:$G$1,0))</f>
        <v>43346</v>
      </c>
      <c r="I1426" s="3" t="str">
        <f>INDEX(Orders!$A$1:$G$501,MATCH($A1426,Orders!$A$1:$A$501,0),MATCH(I$1,Orders!$A$1:$G$1,0))</f>
        <v>Kirti</v>
      </c>
      <c r="J1426" s="3" t="str">
        <f>INDEX(Orders!$A$1:$G$501,MATCH($A1426,Orders!$A$1:$A$501,0),MATCH(J$1,Orders!$A$1:$G$1,0))</f>
        <v>Jammu and Kashmir</v>
      </c>
      <c r="K1426" s="3" t="str">
        <f>INDEX(Orders!$A$1:$G$501,MATCH($A1426,Orders!$A$1:$A$501,0),MATCH(K$1,Orders!$A$1:$G$1,0))</f>
        <v>Kashmir</v>
      </c>
      <c r="L1426" s="1" t="str">
        <f t="shared" si="22"/>
        <v>Sep</v>
      </c>
      <c r="M1426" s="8">
        <f>IF(Sales[[#This Row],[Profit]]&gt;0,Sales[[#This Row],[Profit]],0)</f>
        <v>1</v>
      </c>
      <c r="N1426" s="8">
        <f>IF(Sales[[#This Row],[Profit]]&lt;0,Sales[[#This Row],[Profit]],0)</f>
        <v>0</v>
      </c>
    </row>
    <row r="1427" spans="1:14" x14ac:dyDescent="0.3">
      <c r="A1427" t="s">
        <v>49</v>
      </c>
      <c r="B1427" s="6">
        <v>13</v>
      </c>
      <c r="C1427" s="6">
        <v>0</v>
      </c>
      <c r="D1427">
        <v>2</v>
      </c>
      <c r="E1427" t="s">
        <v>23</v>
      </c>
      <c r="F1427" t="s">
        <v>30</v>
      </c>
      <c r="G1427" t="s">
        <v>10</v>
      </c>
      <c r="H1427" s="3">
        <f>INDEX(Orders!$A$1:$G$501,MATCH($A1427,Orders!$A$1:$A$501,0),MATCH(H$1,Orders!$A$1:$G$1,0))</f>
        <v>43283</v>
      </c>
      <c r="I1427" s="3" t="str">
        <f>INDEX(Orders!$A$1:$G$501,MATCH($A1427,Orders!$A$1:$A$501,0),MATCH(I$1,Orders!$A$1:$G$1,0))</f>
        <v>Patil</v>
      </c>
      <c r="J1427" s="3" t="str">
        <f>INDEX(Orders!$A$1:$G$501,MATCH($A1427,Orders!$A$1:$A$501,0),MATCH(J$1,Orders!$A$1:$G$1,0))</f>
        <v>Delhi</v>
      </c>
      <c r="K1427" s="3" t="str">
        <f>INDEX(Orders!$A$1:$G$501,MATCH($A1427,Orders!$A$1:$A$501,0),MATCH(K$1,Orders!$A$1:$G$1,0))</f>
        <v>Delhi</v>
      </c>
      <c r="L1427" s="1" t="str">
        <f t="shared" si="22"/>
        <v>Jul</v>
      </c>
      <c r="M1427" s="8">
        <f>IF(Sales[[#This Row],[Profit]]&gt;0,Sales[[#This Row],[Profit]],0)</f>
        <v>0</v>
      </c>
      <c r="N1427" s="8">
        <f>IF(Sales[[#This Row],[Profit]]&lt;0,Sales[[#This Row],[Profit]],0)</f>
        <v>0</v>
      </c>
    </row>
    <row r="1428" spans="1:14" x14ac:dyDescent="0.3">
      <c r="A1428" t="s">
        <v>235</v>
      </c>
      <c r="B1428" s="6">
        <v>1270</v>
      </c>
      <c r="C1428" s="6">
        <v>546</v>
      </c>
      <c r="D1428">
        <v>11</v>
      </c>
      <c r="E1428" t="s">
        <v>8</v>
      </c>
      <c r="F1428" t="s">
        <v>9</v>
      </c>
      <c r="G1428" t="s">
        <v>14</v>
      </c>
      <c r="H1428" s="3">
        <f>INDEX(Orders!$A$1:$G$501,MATCH($A1428,Orders!$A$1:$A$501,0),MATCH(H$1,Orders!$A$1:$G$1,0))</f>
        <v>43120</v>
      </c>
      <c r="I1428" s="3" t="str">
        <f>INDEX(Orders!$A$1:$G$501,MATCH($A1428,Orders!$A$1:$A$501,0),MATCH(I$1,Orders!$A$1:$G$1,0))</f>
        <v>Oshin</v>
      </c>
      <c r="J1428" s="3" t="str">
        <f>INDEX(Orders!$A$1:$G$501,MATCH($A1428,Orders!$A$1:$A$501,0),MATCH(J$1,Orders!$A$1:$G$1,0))</f>
        <v>Maharashtra</v>
      </c>
      <c r="K1428" s="3" t="str">
        <f>INDEX(Orders!$A$1:$G$501,MATCH($A1428,Orders!$A$1:$A$501,0),MATCH(K$1,Orders!$A$1:$G$1,0))</f>
        <v>Pune</v>
      </c>
      <c r="L1428" s="1" t="str">
        <f t="shared" si="22"/>
        <v>Jan</v>
      </c>
      <c r="M1428" s="8">
        <f>IF(Sales[[#This Row],[Profit]]&gt;0,Sales[[#This Row],[Profit]],0)</f>
        <v>546</v>
      </c>
      <c r="N1428" s="8">
        <f>IF(Sales[[#This Row],[Profit]]&lt;0,Sales[[#This Row],[Profit]],0)</f>
        <v>0</v>
      </c>
    </row>
    <row r="1429" spans="1:14" x14ac:dyDescent="0.3">
      <c r="A1429" t="s">
        <v>137</v>
      </c>
      <c r="B1429" s="6">
        <v>13</v>
      </c>
      <c r="C1429" s="6">
        <v>-2</v>
      </c>
      <c r="D1429">
        <v>1</v>
      </c>
      <c r="E1429" t="s">
        <v>23</v>
      </c>
      <c r="F1429" t="s">
        <v>57</v>
      </c>
      <c r="G1429" t="s">
        <v>10</v>
      </c>
      <c r="H1429" s="3">
        <f>INDEX(Orders!$A$1:$G$501,MATCH($A1429,Orders!$A$1:$A$501,0),MATCH(H$1,Orders!$A$1:$G$1,0))</f>
        <v>43174</v>
      </c>
      <c r="I1429" s="3" t="str">
        <f>INDEX(Orders!$A$1:$G$501,MATCH($A1429,Orders!$A$1:$A$501,0),MATCH(I$1,Orders!$A$1:$G$1,0))</f>
        <v>Tushina</v>
      </c>
      <c r="J1429" s="3" t="str">
        <f>INDEX(Orders!$A$1:$G$501,MATCH($A1429,Orders!$A$1:$A$501,0),MATCH(J$1,Orders!$A$1:$G$1,0))</f>
        <v>Goa</v>
      </c>
      <c r="K1429" s="3" t="str">
        <f>INDEX(Orders!$A$1:$G$501,MATCH($A1429,Orders!$A$1:$A$501,0),MATCH(K$1,Orders!$A$1:$G$1,0))</f>
        <v>Goa</v>
      </c>
      <c r="L1429" s="1" t="str">
        <f t="shared" si="22"/>
        <v>Mar</v>
      </c>
      <c r="M1429" s="8">
        <f>IF(Sales[[#This Row],[Profit]]&gt;0,Sales[[#This Row],[Profit]],0)</f>
        <v>0</v>
      </c>
      <c r="N1429" s="8">
        <f>IF(Sales[[#This Row],[Profit]]&lt;0,Sales[[#This Row],[Profit]],0)</f>
        <v>-2</v>
      </c>
    </row>
    <row r="1430" spans="1:14" x14ac:dyDescent="0.3">
      <c r="A1430" t="s">
        <v>525</v>
      </c>
      <c r="B1430" s="6">
        <v>13</v>
      </c>
      <c r="C1430" s="6">
        <v>3</v>
      </c>
      <c r="D1430">
        <v>1</v>
      </c>
      <c r="E1430" t="s">
        <v>23</v>
      </c>
      <c r="F1430" t="s">
        <v>63</v>
      </c>
      <c r="G1430" t="s">
        <v>10</v>
      </c>
      <c r="H1430" s="3">
        <f>INDEX(Orders!$A$1:$G$501,MATCH($A1430,Orders!$A$1:$A$501,0),MATCH(H$1,Orders!$A$1:$G$1,0))</f>
        <v>43129</v>
      </c>
      <c r="I1430" s="3" t="str">
        <f>INDEX(Orders!$A$1:$G$501,MATCH($A1430,Orders!$A$1:$A$501,0),MATCH(I$1,Orders!$A$1:$G$1,0))</f>
        <v>Hemangi</v>
      </c>
      <c r="J1430" s="3" t="str">
        <f>INDEX(Orders!$A$1:$G$501,MATCH($A1430,Orders!$A$1:$A$501,0),MATCH(J$1,Orders!$A$1:$G$1,0))</f>
        <v>Delhi</v>
      </c>
      <c r="K1430" s="3" t="str">
        <f>INDEX(Orders!$A$1:$G$501,MATCH($A1430,Orders!$A$1:$A$501,0),MATCH(K$1,Orders!$A$1:$G$1,0))</f>
        <v>Delhi</v>
      </c>
      <c r="L1430" s="1" t="str">
        <f t="shared" si="22"/>
        <v>Jan</v>
      </c>
      <c r="M1430" s="8">
        <f>IF(Sales[[#This Row],[Profit]]&gt;0,Sales[[#This Row],[Profit]],0)</f>
        <v>3</v>
      </c>
      <c r="N1430" s="8">
        <f>IF(Sales[[#This Row],[Profit]]&lt;0,Sales[[#This Row],[Profit]],0)</f>
        <v>0</v>
      </c>
    </row>
    <row r="1431" spans="1:14" x14ac:dyDescent="0.3">
      <c r="A1431" t="s">
        <v>382</v>
      </c>
      <c r="B1431" s="6">
        <v>17</v>
      </c>
      <c r="C1431" s="6">
        <v>5</v>
      </c>
      <c r="D1431">
        <v>1</v>
      </c>
      <c r="E1431" t="s">
        <v>23</v>
      </c>
      <c r="F1431" t="s">
        <v>30</v>
      </c>
      <c r="G1431" t="s">
        <v>28</v>
      </c>
      <c r="H1431" s="3">
        <f>INDEX(Orders!$A$1:$G$501,MATCH($A1431,Orders!$A$1:$A$501,0),MATCH(H$1,Orders!$A$1:$G$1,0))</f>
        <v>43419</v>
      </c>
      <c r="I1431" s="3" t="str">
        <f>INDEX(Orders!$A$1:$G$501,MATCH($A1431,Orders!$A$1:$A$501,0),MATCH(I$1,Orders!$A$1:$G$1,0))</f>
        <v>Aromal</v>
      </c>
      <c r="J1431" s="3" t="str">
        <f>INDEX(Orders!$A$1:$G$501,MATCH($A1431,Orders!$A$1:$A$501,0),MATCH(J$1,Orders!$A$1:$G$1,0))</f>
        <v>Maharashtra</v>
      </c>
      <c r="K1431" s="3" t="str">
        <f>INDEX(Orders!$A$1:$G$501,MATCH($A1431,Orders!$A$1:$A$501,0),MATCH(K$1,Orders!$A$1:$G$1,0))</f>
        <v>Mumbai</v>
      </c>
      <c r="L1431" s="1" t="str">
        <f t="shared" si="22"/>
        <v>Nov</v>
      </c>
      <c r="M1431" s="8">
        <f>IF(Sales[[#This Row],[Profit]]&gt;0,Sales[[#This Row],[Profit]],0)</f>
        <v>5</v>
      </c>
      <c r="N1431" s="8">
        <f>IF(Sales[[#This Row],[Profit]]&lt;0,Sales[[#This Row],[Profit]],0)</f>
        <v>0</v>
      </c>
    </row>
    <row r="1432" spans="1:14" x14ac:dyDescent="0.3">
      <c r="A1432" t="s">
        <v>112</v>
      </c>
      <c r="B1432" s="6">
        <v>13</v>
      </c>
      <c r="C1432" s="6">
        <v>-13</v>
      </c>
      <c r="D1432">
        <v>2</v>
      </c>
      <c r="E1432" t="s">
        <v>23</v>
      </c>
      <c r="F1432" t="s">
        <v>43</v>
      </c>
      <c r="G1432" t="s">
        <v>10</v>
      </c>
      <c r="H1432" s="3">
        <f>INDEX(Orders!$A$1:$G$501,MATCH($A1432,Orders!$A$1:$A$501,0),MATCH(H$1,Orders!$A$1:$G$1,0))</f>
        <v>43269</v>
      </c>
      <c r="I1432" s="3" t="str">
        <f>INDEX(Orders!$A$1:$G$501,MATCH($A1432,Orders!$A$1:$A$501,0),MATCH(I$1,Orders!$A$1:$G$1,0))</f>
        <v>Parna</v>
      </c>
      <c r="J1432" s="3" t="str">
        <f>INDEX(Orders!$A$1:$G$501,MATCH($A1432,Orders!$A$1:$A$501,0),MATCH(J$1,Orders!$A$1:$G$1,0))</f>
        <v>Madhya Pradesh</v>
      </c>
      <c r="K1432" s="3" t="str">
        <f>INDEX(Orders!$A$1:$G$501,MATCH($A1432,Orders!$A$1:$A$501,0),MATCH(K$1,Orders!$A$1:$G$1,0))</f>
        <v>Bhopal</v>
      </c>
      <c r="L1432" s="1" t="str">
        <f t="shared" si="22"/>
        <v>Jun</v>
      </c>
      <c r="M1432" s="8">
        <f>IF(Sales[[#This Row],[Profit]]&gt;0,Sales[[#This Row],[Profit]],0)</f>
        <v>0</v>
      </c>
      <c r="N1432" s="8">
        <f>IF(Sales[[#This Row],[Profit]]&lt;0,Sales[[#This Row],[Profit]],0)</f>
        <v>-13</v>
      </c>
    </row>
    <row r="1433" spans="1:14" x14ac:dyDescent="0.3">
      <c r="A1433" t="s">
        <v>371</v>
      </c>
      <c r="B1433" s="6">
        <v>13</v>
      </c>
      <c r="C1433" s="6">
        <v>-9</v>
      </c>
      <c r="D1433">
        <v>2</v>
      </c>
      <c r="E1433" t="s">
        <v>23</v>
      </c>
      <c r="F1433" t="s">
        <v>43</v>
      </c>
      <c r="G1433" t="s">
        <v>10</v>
      </c>
      <c r="H1433" s="3">
        <f>INDEX(Orders!$A$1:$G$501,MATCH($A1433,Orders!$A$1:$A$501,0),MATCH(H$1,Orders!$A$1:$G$1,0))</f>
        <v>43230</v>
      </c>
      <c r="I1433" s="3" t="str">
        <f>INDEX(Orders!$A$1:$G$501,MATCH($A1433,Orders!$A$1:$A$501,0),MATCH(I$1,Orders!$A$1:$G$1,0))</f>
        <v>Yash</v>
      </c>
      <c r="J1433" s="3" t="str">
        <f>INDEX(Orders!$A$1:$G$501,MATCH($A1433,Orders!$A$1:$A$501,0),MATCH(J$1,Orders!$A$1:$G$1,0))</f>
        <v>Maharashtra</v>
      </c>
      <c r="K1433" s="3" t="str">
        <f>INDEX(Orders!$A$1:$G$501,MATCH($A1433,Orders!$A$1:$A$501,0),MATCH(K$1,Orders!$A$1:$G$1,0))</f>
        <v>Mumbai</v>
      </c>
      <c r="L1433" s="1" t="str">
        <f t="shared" si="22"/>
        <v>May</v>
      </c>
      <c r="M1433" s="8">
        <f>IF(Sales[[#This Row],[Profit]]&gt;0,Sales[[#This Row],[Profit]],0)</f>
        <v>0</v>
      </c>
      <c r="N1433" s="8">
        <f>IF(Sales[[#This Row],[Profit]]&lt;0,Sales[[#This Row],[Profit]],0)</f>
        <v>-9</v>
      </c>
    </row>
    <row r="1434" spans="1:14" x14ac:dyDescent="0.3">
      <c r="A1434" t="s">
        <v>158</v>
      </c>
      <c r="B1434" s="6">
        <v>1263</v>
      </c>
      <c r="C1434" s="6">
        <v>-56</v>
      </c>
      <c r="D1434">
        <v>5</v>
      </c>
      <c r="E1434" t="s">
        <v>23</v>
      </c>
      <c r="F1434" t="s">
        <v>24</v>
      </c>
      <c r="G1434" t="s">
        <v>14</v>
      </c>
      <c r="H1434" s="3">
        <f>INDEX(Orders!$A$1:$G$501,MATCH($A1434,Orders!$A$1:$A$501,0),MATCH(H$1,Orders!$A$1:$G$1,0))</f>
        <v>43106</v>
      </c>
      <c r="I1434" s="3" t="str">
        <f>INDEX(Orders!$A$1:$G$501,MATCH($A1434,Orders!$A$1:$A$501,0),MATCH(I$1,Orders!$A$1:$G$1,0))</f>
        <v>Chandni</v>
      </c>
      <c r="J1434" s="3" t="str">
        <f>INDEX(Orders!$A$1:$G$501,MATCH($A1434,Orders!$A$1:$A$501,0),MATCH(J$1,Orders!$A$1:$G$1,0))</f>
        <v>Rajasthan</v>
      </c>
      <c r="K1434" s="3" t="str">
        <f>INDEX(Orders!$A$1:$G$501,MATCH($A1434,Orders!$A$1:$A$501,0),MATCH(K$1,Orders!$A$1:$G$1,0))</f>
        <v>Jaipur</v>
      </c>
      <c r="L1434" s="1" t="str">
        <f t="shared" si="22"/>
        <v>Jan</v>
      </c>
      <c r="M1434" s="8">
        <f>IF(Sales[[#This Row],[Profit]]&gt;0,Sales[[#This Row],[Profit]],0)</f>
        <v>0</v>
      </c>
      <c r="N1434" s="8">
        <f>IF(Sales[[#This Row],[Profit]]&lt;0,Sales[[#This Row],[Profit]],0)</f>
        <v>-56</v>
      </c>
    </row>
    <row r="1435" spans="1:14" x14ac:dyDescent="0.3">
      <c r="A1435" t="s">
        <v>526</v>
      </c>
      <c r="B1435" s="6">
        <v>1629</v>
      </c>
      <c r="C1435" s="6">
        <v>-153</v>
      </c>
      <c r="D1435">
        <v>3</v>
      </c>
      <c r="E1435" t="s">
        <v>8</v>
      </c>
      <c r="F1435" t="s">
        <v>21</v>
      </c>
      <c r="G1435" t="s">
        <v>10</v>
      </c>
      <c r="H1435" s="3">
        <f>INDEX(Orders!$A$1:$G$501,MATCH($A1435,Orders!$A$1:$A$501,0),MATCH(H$1,Orders!$A$1:$G$1,0))</f>
        <v>43217</v>
      </c>
      <c r="I1435" s="3" t="str">
        <f>INDEX(Orders!$A$1:$G$501,MATCH($A1435,Orders!$A$1:$A$501,0),MATCH(I$1,Orders!$A$1:$G$1,0))</f>
        <v>Lisha</v>
      </c>
      <c r="J1435" s="3" t="str">
        <f>INDEX(Orders!$A$1:$G$501,MATCH($A1435,Orders!$A$1:$A$501,0),MATCH(J$1,Orders!$A$1:$G$1,0))</f>
        <v>Madhya Pradesh</v>
      </c>
      <c r="K1435" s="3" t="str">
        <f>INDEX(Orders!$A$1:$G$501,MATCH($A1435,Orders!$A$1:$A$501,0),MATCH(K$1,Orders!$A$1:$G$1,0))</f>
        <v>Bhopal</v>
      </c>
      <c r="L1435" s="1" t="str">
        <f t="shared" si="22"/>
        <v>Apr</v>
      </c>
      <c r="M1435" s="8">
        <f>IF(Sales[[#This Row],[Profit]]&gt;0,Sales[[#This Row],[Profit]],0)</f>
        <v>0</v>
      </c>
      <c r="N1435" s="8">
        <f>IF(Sales[[#This Row],[Profit]]&lt;0,Sales[[#This Row],[Profit]],0)</f>
        <v>-153</v>
      </c>
    </row>
    <row r="1436" spans="1:14" x14ac:dyDescent="0.3">
      <c r="A1436" t="s">
        <v>104</v>
      </c>
      <c r="B1436" s="6">
        <v>17</v>
      </c>
      <c r="C1436" s="6">
        <v>7</v>
      </c>
      <c r="D1436">
        <v>3</v>
      </c>
      <c r="E1436" t="s">
        <v>23</v>
      </c>
      <c r="F1436" t="s">
        <v>30</v>
      </c>
      <c r="G1436" t="s">
        <v>28</v>
      </c>
      <c r="H1436" s="3">
        <f>INDEX(Orders!$A$1:$G$501,MATCH($A1436,Orders!$A$1:$A$501,0),MATCH(H$1,Orders!$A$1:$G$1,0))</f>
        <v>43333</v>
      </c>
      <c r="I1436" s="3" t="str">
        <f>INDEX(Orders!$A$1:$G$501,MATCH($A1436,Orders!$A$1:$A$501,0),MATCH(I$1,Orders!$A$1:$G$1,0))</f>
        <v>Vishakha</v>
      </c>
      <c r="J1436" s="3" t="str">
        <f>INDEX(Orders!$A$1:$G$501,MATCH($A1436,Orders!$A$1:$A$501,0),MATCH(J$1,Orders!$A$1:$G$1,0))</f>
        <v>Madhya Pradesh</v>
      </c>
      <c r="K1436" s="3" t="str">
        <f>INDEX(Orders!$A$1:$G$501,MATCH($A1436,Orders!$A$1:$A$501,0),MATCH(K$1,Orders!$A$1:$G$1,0))</f>
        <v>Indore</v>
      </c>
      <c r="L1436" s="1" t="str">
        <f t="shared" si="22"/>
        <v>Aug</v>
      </c>
      <c r="M1436" s="8">
        <f>IF(Sales[[#This Row],[Profit]]&gt;0,Sales[[#This Row],[Profit]],0)</f>
        <v>7</v>
      </c>
      <c r="N1436" s="8">
        <f>IF(Sales[[#This Row],[Profit]]&lt;0,Sales[[#This Row],[Profit]],0)</f>
        <v>0</v>
      </c>
    </row>
    <row r="1437" spans="1:14" x14ac:dyDescent="0.3">
      <c r="A1437" t="s">
        <v>60</v>
      </c>
      <c r="B1437" s="6">
        <v>17</v>
      </c>
      <c r="C1437" s="6">
        <v>2</v>
      </c>
      <c r="D1437">
        <v>2</v>
      </c>
      <c r="E1437" t="s">
        <v>23</v>
      </c>
      <c r="F1437" t="s">
        <v>43</v>
      </c>
      <c r="G1437" t="s">
        <v>28</v>
      </c>
      <c r="H1437" s="3">
        <f>INDEX(Orders!$A$1:$G$501,MATCH($A1437,Orders!$A$1:$A$501,0),MATCH(H$1,Orders!$A$1:$G$1,0))</f>
        <v>43314</v>
      </c>
      <c r="I1437" s="3" t="str">
        <f>INDEX(Orders!$A$1:$G$501,MATCH($A1437,Orders!$A$1:$A$501,0),MATCH(I$1,Orders!$A$1:$G$1,0))</f>
        <v>Hitesh</v>
      </c>
      <c r="J1437" s="3" t="str">
        <f>INDEX(Orders!$A$1:$G$501,MATCH($A1437,Orders!$A$1:$A$501,0),MATCH(J$1,Orders!$A$1:$G$1,0))</f>
        <v>Madhya Pradesh</v>
      </c>
      <c r="K1437" s="3" t="str">
        <f>INDEX(Orders!$A$1:$G$501,MATCH($A1437,Orders!$A$1:$A$501,0),MATCH(K$1,Orders!$A$1:$G$1,0))</f>
        <v>Bhopal</v>
      </c>
      <c r="L1437" s="1" t="str">
        <f t="shared" si="22"/>
        <v>Aug</v>
      </c>
      <c r="M1437" s="8">
        <f>IF(Sales[[#This Row],[Profit]]&gt;0,Sales[[#This Row],[Profit]],0)</f>
        <v>2</v>
      </c>
      <c r="N1437" s="8">
        <f>IF(Sales[[#This Row],[Profit]]&lt;0,Sales[[#This Row],[Profit]],0)</f>
        <v>0</v>
      </c>
    </row>
    <row r="1438" spans="1:14" x14ac:dyDescent="0.3">
      <c r="A1438" t="s">
        <v>11</v>
      </c>
      <c r="B1438" s="6">
        <v>1250</v>
      </c>
      <c r="C1438" s="6">
        <v>-12</v>
      </c>
      <c r="D1438">
        <v>2</v>
      </c>
      <c r="E1438" t="s">
        <v>8</v>
      </c>
      <c r="F1438" t="s">
        <v>18</v>
      </c>
      <c r="G1438" t="s">
        <v>14</v>
      </c>
      <c r="H1438" s="3">
        <f>INDEX(Orders!$A$1:$G$501,MATCH($A1438,Orders!$A$1:$A$501,0),MATCH(H$1,Orders!$A$1:$G$1,0))</f>
        <v>43376</v>
      </c>
      <c r="I1438" s="3" t="str">
        <f>INDEX(Orders!$A$1:$G$501,MATCH($A1438,Orders!$A$1:$A$501,0),MATCH(I$1,Orders!$A$1:$G$1,0))</f>
        <v>Harivansh</v>
      </c>
      <c r="J1438" s="3" t="str">
        <f>INDEX(Orders!$A$1:$G$501,MATCH($A1438,Orders!$A$1:$A$501,0),MATCH(J$1,Orders!$A$1:$G$1,0))</f>
        <v>Uttar Pradesh</v>
      </c>
      <c r="K1438" s="3" t="str">
        <f>INDEX(Orders!$A$1:$G$501,MATCH($A1438,Orders!$A$1:$A$501,0),MATCH(K$1,Orders!$A$1:$G$1,0))</f>
        <v>Mathura</v>
      </c>
      <c r="L1438" s="1" t="str">
        <f t="shared" si="22"/>
        <v>Oct</v>
      </c>
      <c r="M1438" s="8">
        <f>IF(Sales[[#This Row],[Profit]]&gt;0,Sales[[#This Row],[Profit]],0)</f>
        <v>0</v>
      </c>
      <c r="N1438" s="8">
        <f>IF(Sales[[#This Row],[Profit]]&lt;0,Sales[[#This Row],[Profit]],0)</f>
        <v>-12</v>
      </c>
    </row>
    <row r="1439" spans="1:14" x14ac:dyDescent="0.3">
      <c r="A1439" t="s">
        <v>39</v>
      </c>
      <c r="B1439" s="6">
        <v>17</v>
      </c>
      <c r="C1439" s="6">
        <v>-11</v>
      </c>
      <c r="D1439">
        <v>3</v>
      </c>
      <c r="E1439" t="s">
        <v>23</v>
      </c>
      <c r="F1439" t="s">
        <v>43</v>
      </c>
      <c r="G1439" t="s">
        <v>28</v>
      </c>
      <c r="H1439" s="3">
        <f>INDEX(Orders!$A$1:$G$501,MATCH($A1439,Orders!$A$1:$A$501,0),MATCH(H$1,Orders!$A$1:$G$1,0))</f>
        <v>43362</v>
      </c>
      <c r="I1439" s="3" t="str">
        <f>INDEX(Orders!$A$1:$G$501,MATCH($A1439,Orders!$A$1:$A$501,0),MATCH(I$1,Orders!$A$1:$G$1,0))</f>
        <v>Madan Mohan</v>
      </c>
      <c r="J1439" s="3" t="str">
        <f>INDEX(Orders!$A$1:$G$501,MATCH($A1439,Orders!$A$1:$A$501,0),MATCH(J$1,Orders!$A$1:$G$1,0))</f>
        <v>Uttar Pradesh</v>
      </c>
      <c r="K1439" s="3" t="str">
        <f>INDEX(Orders!$A$1:$G$501,MATCH($A1439,Orders!$A$1:$A$501,0),MATCH(K$1,Orders!$A$1:$G$1,0))</f>
        <v>Mathura</v>
      </c>
      <c r="L1439" s="1" t="str">
        <f t="shared" si="22"/>
        <v>Sep</v>
      </c>
      <c r="M1439" s="8">
        <f>IF(Sales[[#This Row],[Profit]]&gt;0,Sales[[#This Row],[Profit]],0)</f>
        <v>0</v>
      </c>
      <c r="N1439" s="8">
        <f>IF(Sales[[#This Row],[Profit]]&lt;0,Sales[[#This Row],[Profit]],0)</f>
        <v>-11</v>
      </c>
    </row>
    <row r="1440" spans="1:14" x14ac:dyDescent="0.3">
      <c r="A1440" t="s">
        <v>385</v>
      </c>
      <c r="B1440" s="6">
        <v>977</v>
      </c>
      <c r="C1440" s="6">
        <v>-244</v>
      </c>
      <c r="D1440">
        <v>7</v>
      </c>
      <c r="E1440" t="s">
        <v>8</v>
      </c>
      <c r="F1440" t="s">
        <v>21</v>
      </c>
      <c r="G1440" t="s">
        <v>10</v>
      </c>
      <c r="H1440" s="3">
        <f>INDEX(Orders!$A$1:$G$501,MATCH($A1440,Orders!$A$1:$A$501,0),MATCH(H$1,Orders!$A$1:$G$1,0))</f>
        <v>43457</v>
      </c>
      <c r="I1440" s="3" t="str">
        <f>INDEX(Orders!$A$1:$G$501,MATCH($A1440,Orders!$A$1:$A$501,0),MATCH(I$1,Orders!$A$1:$G$1,0))</f>
        <v>Neha</v>
      </c>
      <c r="J1440" s="3" t="str">
        <f>INDEX(Orders!$A$1:$G$501,MATCH($A1440,Orders!$A$1:$A$501,0),MATCH(J$1,Orders!$A$1:$G$1,0))</f>
        <v>Rajasthan</v>
      </c>
      <c r="K1440" s="3" t="str">
        <f>INDEX(Orders!$A$1:$G$501,MATCH($A1440,Orders!$A$1:$A$501,0),MATCH(K$1,Orders!$A$1:$G$1,0))</f>
        <v>Udaipur</v>
      </c>
      <c r="L1440" s="1" t="str">
        <f t="shared" si="22"/>
        <v>Dec</v>
      </c>
      <c r="M1440" s="8">
        <f>IF(Sales[[#This Row],[Profit]]&gt;0,Sales[[#This Row],[Profit]],0)</f>
        <v>0</v>
      </c>
      <c r="N1440" s="8">
        <f>IF(Sales[[#This Row],[Profit]]&lt;0,Sales[[#This Row],[Profit]],0)</f>
        <v>-244</v>
      </c>
    </row>
    <row r="1441" spans="1:14" x14ac:dyDescent="0.3">
      <c r="A1441" t="s">
        <v>527</v>
      </c>
      <c r="B1441" s="6">
        <v>1246</v>
      </c>
      <c r="C1441" s="6">
        <v>62</v>
      </c>
      <c r="D1441">
        <v>3</v>
      </c>
      <c r="E1441" t="s">
        <v>12</v>
      </c>
      <c r="F1441" t="s">
        <v>16</v>
      </c>
      <c r="G1441" t="s">
        <v>14</v>
      </c>
      <c r="H1441" s="3">
        <f>INDEX(Orders!$A$1:$G$501,MATCH($A1441,Orders!$A$1:$A$501,0),MATCH(H$1,Orders!$A$1:$G$1,0))</f>
        <v>43202</v>
      </c>
      <c r="I1441" s="3" t="str">
        <f>INDEX(Orders!$A$1:$G$501,MATCH($A1441,Orders!$A$1:$A$501,0),MATCH(I$1,Orders!$A$1:$G$1,0))</f>
        <v>Monu</v>
      </c>
      <c r="J1441" s="3" t="str">
        <f>INDEX(Orders!$A$1:$G$501,MATCH($A1441,Orders!$A$1:$A$501,0),MATCH(J$1,Orders!$A$1:$G$1,0))</f>
        <v>Punjab</v>
      </c>
      <c r="K1441" s="3" t="str">
        <f>INDEX(Orders!$A$1:$G$501,MATCH($A1441,Orders!$A$1:$A$501,0),MATCH(K$1,Orders!$A$1:$G$1,0))</f>
        <v>Amritsar</v>
      </c>
      <c r="L1441" s="1" t="str">
        <f t="shared" si="22"/>
        <v>Apr</v>
      </c>
      <c r="M1441" s="8">
        <f>IF(Sales[[#This Row],[Profit]]&gt;0,Sales[[#This Row],[Profit]],0)</f>
        <v>62</v>
      </c>
      <c r="N1441" s="8">
        <f>IF(Sales[[#This Row],[Profit]]&lt;0,Sales[[#This Row],[Profit]],0)</f>
        <v>0</v>
      </c>
    </row>
    <row r="1442" spans="1:14" x14ac:dyDescent="0.3">
      <c r="A1442" t="s">
        <v>300</v>
      </c>
      <c r="B1442" s="6">
        <v>12</v>
      </c>
      <c r="C1442" s="6">
        <v>1</v>
      </c>
      <c r="D1442">
        <v>2</v>
      </c>
      <c r="E1442" t="s">
        <v>23</v>
      </c>
      <c r="F1442" t="s">
        <v>30</v>
      </c>
      <c r="G1442" t="s">
        <v>10</v>
      </c>
      <c r="H1442" s="3">
        <f>INDEX(Orders!$A$1:$G$501,MATCH($A1442,Orders!$A$1:$A$501,0),MATCH(H$1,Orders!$A$1:$G$1,0))</f>
        <v>43127</v>
      </c>
      <c r="I1442" s="3" t="str">
        <f>INDEX(Orders!$A$1:$G$501,MATCH($A1442,Orders!$A$1:$A$501,0),MATCH(I$1,Orders!$A$1:$G$1,0))</f>
        <v>Shivangi</v>
      </c>
      <c r="J1442" s="3" t="str">
        <f>INDEX(Orders!$A$1:$G$501,MATCH($A1442,Orders!$A$1:$A$501,0),MATCH(J$1,Orders!$A$1:$G$1,0))</f>
        <v>Madhya Pradesh</v>
      </c>
      <c r="K1442" s="3" t="str">
        <f>INDEX(Orders!$A$1:$G$501,MATCH($A1442,Orders!$A$1:$A$501,0),MATCH(K$1,Orders!$A$1:$G$1,0))</f>
        <v>Indore</v>
      </c>
      <c r="L1442" s="1" t="str">
        <f t="shared" si="22"/>
        <v>Jan</v>
      </c>
      <c r="M1442" s="8">
        <f>IF(Sales[[#This Row],[Profit]]&gt;0,Sales[[#This Row],[Profit]],0)</f>
        <v>1</v>
      </c>
      <c r="N1442" s="8">
        <f>IF(Sales[[#This Row],[Profit]]&lt;0,Sales[[#This Row],[Profit]],0)</f>
        <v>0</v>
      </c>
    </row>
    <row r="1443" spans="1:14" x14ac:dyDescent="0.3">
      <c r="A1443" t="s">
        <v>119</v>
      </c>
      <c r="B1443" s="6">
        <v>11</v>
      </c>
      <c r="C1443" s="6">
        <v>-4</v>
      </c>
      <c r="D1443">
        <v>2</v>
      </c>
      <c r="E1443" t="s">
        <v>23</v>
      </c>
      <c r="F1443" t="s">
        <v>43</v>
      </c>
      <c r="G1443" t="s">
        <v>10</v>
      </c>
      <c r="H1443" s="3">
        <f>INDEX(Orders!$A$1:$G$501,MATCH($A1443,Orders!$A$1:$A$501,0),MATCH(H$1,Orders!$A$1:$G$1,0))</f>
        <v>43286</v>
      </c>
      <c r="I1443" s="3" t="str">
        <f>INDEX(Orders!$A$1:$G$501,MATCH($A1443,Orders!$A$1:$A$501,0),MATCH(I$1,Orders!$A$1:$G$1,0))</f>
        <v>Anurag</v>
      </c>
      <c r="J1443" s="3" t="str">
        <f>INDEX(Orders!$A$1:$G$501,MATCH($A1443,Orders!$A$1:$A$501,0),MATCH(J$1,Orders!$A$1:$G$1,0))</f>
        <v>Madhya Pradesh</v>
      </c>
      <c r="K1443" s="3" t="str">
        <f>INDEX(Orders!$A$1:$G$501,MATCH($A1443,Orders!$A$1:$A$501,0),MATCH(K$1,Orders!$A$1:$G$1,0))</f>
        <v>Indore</v>
      </c>
      <c r="L1443" s="1" t="str">
        <f t="shared" si="22"/>
        <v>Jul</v>
      </c>
      <c r="M1443" s="8">
        <f>IF(Sales[[#This Row],[Profit]]&gt;0,Sales[[#This Row],[Profit]],0)</f>
        <v>0</v>
      </c>
      <c r="N1443" s="8">
        <f>IF(Sales[[#This Row],[Profit]]&lt;0,Sales[[#This Row],[Profit]],0)</f>
        <v>-4</v>
      </c>
    </row>
    <row r="1444" spans="1:14" x14ac:dyDescent="0.3">
      <c r="A1444" t="s">
        <v>117</v>
      </c>
      <c r="B1444" s="6">
        <v>1327</v>
      </c>
      <c r="C1444" s="6">
        <v>318</v>
      </c>
      <c r="D1444">
        <v>8</v>
      </c>
      <c r="E1444" t="s">
        <v>12</v>
      </c>
      <c r="F1444" t="s">
        <v>13</v>
      </c>
      <c r="G1444" t="s">
        <v>14</v>
      </c>
      <c r="H1444" s="3">
        <f>INDEX(Orders!$A$1:$G$501,MATCH($A1444,Orders!$A$1:$A$501,0),MATCH(H$1,Orders!$A$1:$G$1,0))</f>
        <v>43317</v>
      </c>
      <c r="I1444" s="3" t="str">
        <f>INDEX(Orders!$A$1:$G$501,MATCH($A1444,Orders!$A$1:$A$501,0),MATCH(I$1,Orders!$A$1:$G$1,0))</f>
        <v>Farah</v>
      </c>
      <c r="J1444" s="3" t="str">
        <f>INDEX(Orders!$A$1:$G$501,MATCH($A1444,Orders!$A$1:$A$501,0),MATCH(J$1,Orders!$A$1:$G$1,0))</f>
        <v>Nagaland</v>
      </c>
      <c r="K1444" s="3" t="str">
        <f>INDEX(Orders!$A$1:$G$501,MATCH($A1444,Orders!$A$1:$A$501,0),MATCH(K$1,Orders!$A$1:$G$1,0))</f>
        <v>Kohima</v>
      </c>
      <c r="L1444" s="1" t="str">
        <f t="shared" si="22"/>
        <v>Aug</v>
      </c>
      <c r="M1444" s="8">
        <f>IF(Sales[[#This Row],[Profit]]&gt;0,Sales[[#This Row],[Profit]],0)</f>
        <v>318</v>
      </c>
      <c r="N1444" s="8">
        <f>IF(Sales[[#This Row],[Profit]]&lt;0,Sales[[#This Row],[Profit]],0)</f>
        <v>0</v>
      </c>
    </row>
    <row r="1445" spans="1:14" x14ac:dyDescent="0.3">
      <c r="A1445" t="s">
        <v>171</v>
      </c>
      <c r="B1445" s="6">
        <v>1319</v>
      </c>
      <c r="C1445" s="6">
        <v>567</v>
      </c>
      <c r="D1445">
        <v>5</v>
      </c>
      <c r="E1445" t="s">
        <v>8</v>
      </c>
      <c r="F1445" t="s">
        <v>18</v>
      </c>
      <c r="G1445" t="s">
        <v>10</v>
      </c>
      <c r="H1445" s="3">
        <f>INDEX(Orders!$A$1:$G$501,MATCH($A1445,Orders!$A$1:$A$501,0),MATCH(H$1,Orders!$A$1:$G$1,0))</f>
        <v>43323</v>
      </c>
      <c r="I1445" s="3" t="str">
        <f>INDEX(Orders!$A$1:$G$501,MATCH($A1445,Orders!$A$1:$A$501,0),MATCH(I$1,Orders!$A$1:$G$1,0))</f>
        <v>Abhijeet</v>
      </c>
      <c r="J1445" s="3" t="str">
        <f>INDEX(Orders!$A$1:$G$501,MATCH($A1445,Orders!$A$1:$A$501,0),MATCH(J$1,Orders!$A$1:$G$1,0))</f>
        <v>Madhya Pradesh</v>
      </c>
      <c r="K1445" s="3" t="str">
        <f>INDEX(Orders!$A$1:$G$501,MATCH($A1445,Orders!$A$1:$A$501,0),MATCH(K$1,Orders!$A$1:$G$1,0))</f>
        <v>Bhopal</v>
      </c>
      <c r="L1445" s="1" t="str">
        <f t="shared" si="22"/>
        <v>Aug</v>
      </c>
      <c r="M1445" s="8">
        <f>IF(Sales[[#This Row],[Profit]]&gt;0,Sales[[#This Row],[Profit]],0)</f>
        <v>567</v>
      </c>
      <c r="N1445" s="8">
        <f>IF(Sales[[#This Row],[Profit]]&lt;0,Sales[[#This Row],[Profit]],0)</f>
        <v>0</v>
      </c>
    </row>
    <row r="1446" spans="1:14" x14ac:dyDescent="0.3">
      <c r="A1446" t="s">
        <v>307</v>
      </c>
      <c r="B1446" s="6">
        <v>1402</v>
      </c>
      <c r="C1446" s="6">
        <v>109</v>
      </c>
      <c r="D1446">
        <v>11</v>
      </c>
      <c r="E1446" t="s">
        <v>23</v>
      </c>
      <c r="F1446" t="s">
        <v>26</v>
      </c>
      <c r="G1446" t="s">
        <v>14</v>
      </c>
      <c r="H1446" s="3">
        <f>INDEX(Orders!$A$1:$G$501,MATCH($A1446,Orders!$A$1:$A$501,0),MATCH(H$1,Orders!$A$1:$G$1,0))</f>
        <v>43367</v>
      </c>
      <c r="I1446" s="3" t="str">
        <f>INDEX(Orders!$A$1:$G$501,MATCH($A1446,Orders!$A$1:$A$501,0),MATCH(I$1,Orders!$A$1:$G$1,0))</f>
        <v>Siddharth</v>
      </c>
      <c r="J1446" s="3" t="str">
        <f>INDEX(Orders!$A$1:$G$501,MATCH($A1446,Orders!$A$1:$A$501,0),MATCH(J$1,Orders!$A$1:$G$1,0))</f>
        <v>Madhya Pradesh</v>
      </c>
      <c r="K1446" s="3" t="str">
        <f>INDEX(Orders!$A$1:$G$501,MATCH($A1446,Orders!$A$1:$A$501,0),MATCH(K$1,Orders!$A$1:$G$1,0))</f>
        <v>Indore</v>
      </c>
      <c r="L1446" s="1" t="str">
        <f t="shared" si="22"/>
        <v>Sep</v>
      </c>
      <c r="M1446" s="8">
        <f>IF(Sales[[#This Row],[Profit]]&gt;0,Sales[[#This Row],[Profit]],0)</f>
        <v>109</v>
      </c>
      <c r="N1446" s="8">
        <f>IF(Sales[[#This Row],[Profit]]&lt;0,Sales[[#This Row],[Profit]],0)</f>
        <v>0</v>
      </c>
    </row>
    <row r="1447" spans="1:14" x14ac:dyDescent="0.3">
      <c r="A1447" t="s">
        <v>253</v>
      </c>
      <c r="B1447" s="6">
        <v>1514</v>
      </c>
      <c r="C1447" s="6">
        <v>742</v>
      </c>
      <c r="D1447">
        <v>4</v>
      </c>
      <c r="E1447" t="s">
        <v>8</v>
      </c>
      <c r="F1447" t="s">
        <v>18</v>
      </c>
      <c r="G1447" t="s">
        <v>14</v>
      </c>
      <c r="H1447" s="3">
        <f>INDEX(Orders!$A$1:$G$501,MATCH($A1447,Orders!$A$1:$A$501,0),MATCH(H$1,Orders!$A$1:$G$1,0))</f>
        <v>43180</v>
      </c>
      <c r="I1447" s="3" t="str">
        <f>INDEX(Orders!$A$1:$G$501,MATCH($A1447,Orders!$A$1:$A$501,0),MATCH(I$1,Orders!$A$1:$G$1,0))</f>
        <v>Pournamasi</v>
      </c>
      <c r="J1447" s="3" t="str">
        <f>INDEX(Orders!$A$1:$G$501,MATCH($A1447,Orders!$A$1:$A$501,0),MATCH(J$1,Orders!$A$1:$G$1,0))</f>
        <v>Madhya Pradesh</v>
      </c>
      <c r="K1447" s="3" t="str">
        <f>INDEX(Orders!$A$1:$G$501,MATCH($A1447,Orders!$A$1:$A$501,0),MATCH(K$1,Orders!$A$1:$G$1,0))</f>
        <v>Indore</v>
      </c>
      <c r="L1447" s="1" t="str">
        <f t="shared" si="22"/>
        <v>Mar</v>
      </c>
      <c r="M1447" s="8">
        <f>IF(Sales[[#This Row],[Profit]]&gt;0,Sales[[#This Row],[Profit]],0)</f>
        <v>742</v>
      </c>
      <c r="N1447" s="8">
        <f>IF(Sales[[#This Row],[Profit]]&lt;0,Sales[[#This Row],[Profit]],0)</f>
        <v>0</v>
      </c>
    </row>
    <row r="1448" spans="1:14" x14ac:dyDescent="0.3">
      <c r="A1448" t="s">
        <v>22</v>
      </c>
      <c r="B1448" s="6">
        <v>1351</v>
      </c>
      <c r="C1448" s="6">
        <v>111</v>
      </c>
      <c r="D1448">
        <v>6</v>
      </c>
      <c r="E1448" t="s">
        <v>8</v>
      </c>
      <c r="F1448" t="s">
        <v>9</v>
      </c>
      <c r="G1448" t="s">
        <v>10</v>
      </c>
      <c r="H1448" s="3">
        <f>INDEX(Orders!$A$1:$G$501,MATCH($A1448,Orders!$A$1:$A$501,0),MATCH(H$1,Orders!$A$1:$G$1,0))</f>
        <v>43429</v>
      </c>
      <c r="I1448" s="3" t="str">
        <f>INDEX(Orders!$A$1:$G$501,MATCH($A1448,Orders!$A$1:$A$501,0),MATCH(I$1,Orders!$A$1:$G$1,0))</f>
        <v>Lalita</v>
      </c>
      <c r="J1448" s="3" t="str">
        <f>INDEX(Orders!$A$1:$G$501,MATCH($A1448,Orders!$A$1:$A$501,0),MATCH(J$1,Orders!$A$1:$G$1,0))</f>
        <v>Uttar Pradesh</v>
      </c>
      <c r="K1448" s="3" t="str">
        <f>INDEX(Orders!$A$1:$G$501,MATCH($A1448,Orders!$A$1:$A$501,0),MATCH(K$1,Orders!$A$1:$G$1,0))</f>
        <v>Mathura</v>
      </c>
      <c r="L1448" s="1" t="str">
        <f t="shared" si="22"/>
        <v>Nov</v>
      </c>
      <c r="M1448" s="8">
        <f>IF(Sales[[#This Row],[Profit]]&gt;0,Sales[[#This Row],[Profit]],0)</f>
        <v>111</v>
      </c>
      <c r="N1448" s="8">
        <f>IF(Sales[[#This Row],[Profit]]&lt;0,Sales[[#This Row],[Profit]],0)</f>
        <v>0</v>
      </c>
    </row>
    <row r="1449" spans="1:14" x14ac:dyDescent="0.3">
      <c r="A1449" t="s">
        <v>149</v>
      </c>
      <c r="B1449" s="6">
        <v>1355</v>
      </c>
      <c r="C1449" s="6">
        <v>-60</v>
      </c>
      <c r="D1449">
        <v>5</v>
      </c>
      <c r="E1449" t="s">
        <v>23</v>
      </c>
      <c r="F1449" t="s">
        <v>24</v>
      </c>
      <c r="G1449" t="s">
        <v>10</v>
      </c>
      <c r="H1449" s="3">
        <f>INDEX(Orders!$A$1:$G$501,MATCH($A1449,Orders!$A$1:$A$501,0),MATCH(H$1,Orders!$A$1:$G$1,0))</f>
        <v>43163</v>
      </c>
      <c r="I1449" s="3" t="str">
        <f>INDEX(Orders!$A$1:$G$501,MATCH($A1449,Orders!$A$1:$A$501,0),MATCH(I$1,Orders!$A$1:$G$1,0))</f>
        <v>Jahan</v>
      </c>
      <c r="J1449" s="3" t="str">
        <f>INDEX(Orders!$A$1:$G$501,MATCH($A1449,Orders!$A$1:$A$501,0),MATCH(J$1,Orders!$A$1:$G$1,0))</f>
        <v>Madhya Pradesh</v>
      </c>
      <c r="K1449" s="3" t="str">
        <f>INDEX(Orders!$A$1:$G$501,MATCH($A1449,Orders!$A$1:$A$501,0),MATCH(K$1,Orders!$A$1:$G$1,0))</f>
        <v>Bhopal</v>
      </c>
      <c r="L1449" s="1" t="str">
        <f t="shared" si="22"/>
        <v>Mar</v>
      </c>
      <c r="M1449" s="8">
        <f>IF(Sales[[#This Row],[Profit]]&gt;0,Sales[[#This Row],[Profit]],0)</f>
        <v>0</v>
      </c>
      <c r="N1449" s="8">
        <f>IF(Sales[[#This Row],[Profit]]&lt;0,Sales[[#This Row],[Profit]],0)</f>
        <v>-60</v>
      </c>
    </row>
    <row r="1450" spans="1:14" x14ac:dyDescent="0.3">
      <c r="A1450" t="s">
        <v>31</v>
      </c>
      <c r="B1450" s="6">
        <v>10</v>
      </c>
      <c r="C1450" s="6">
        <v>2</v>
      </c>
      <c r="D1450">
        <v>2</v>
      </c>
      <c r="E1450" t="s">
        <v>23</v>
      </c>
      <c r="F1450" t="s">
        <v>30</v>
      </c>
      <c r="G1450" t="s">
        <v>10</v>
      </c>
      <c r="H1450" s="3">
        <f>INDEX(Orders!$A$1:$G$501,MATCH($A1450,Orders!$A$1:$A$501,0),MATCH(H$1,Orders!$A$1:$G$1,0))</f>
        <v>43262</v>
      </c>
      <c r="I1450" s="3" t="str">
        <f>INDEX(Orders!$A$1:$G$501,MATCH($A1450,Orders!$A$1:$A$501,0),MATCH(I$1,Orders!$A$1:$G$1,0))</f>
        <v>Kushal</v>
      </c>
      <c r="J1450" s="3" t="str">
        <f>INDEX(Orders!$A$1:$G$501,MATCH($A1450,Orders!$A$1:$A$501,0),MATCH(J$1,Orders!$A$1:$G$1,0))</f>
        <v>Nagaland</v>
      </c>
      <c r="K1450" s="3" t="str">
        <f>INDEX(Orders!$A$1:$G$501,MATCH($A1450,Orders!$A$1:$A$501,0),MATCH(K$1,Orders!$A$1:$G$1,0))</f>
        <v>Kohima</v>
      </c>
      <c r="L1450" s="1" t="str">
        <f t="shared" si="22"/>
        <v>Jun</v>
      </c>
      <c r="M1450" s="8">
        <f>IF(Sales[[#This Row],[Profit]]&gt;0,Sales[[#This Row],[Profit]],0)</f>
        <v>2</v>
      </c>
      <c r="N1450" s="8">
        <f>IF(Sales[[#This Row],[Profit]]&lt;0,Sales[[#This Row],[Profit]],0)</f>
        <v>0</v>
      </c>
    </row>
    <row r="1451" spans="1:14" x14ac:dyDescent="0.3">
      <c r="A1451" t="s">
        <v>59</v>
      </c>
      <c r="B1451" s="6">
        <v>10</v>
      </c>
      <c r="C1451" s="6">
        <v>-2</v>
      </c>
      <c r="D1451">
        <v>2</v>
      </c>
      <c r="E1451" t="s">
        <v>23</v>
      </c>
      <c r="F1451" t="s">
        <v>63</v>
      </c>
      <c r="G1451" t="s">
        <v>10</v>
      </c>
      <c r="H1451" s="3">
        <f>INDEX(Orders!$A$1:$G$501,MATCH($A1451,Orders!$A$1:$A$501,0),MATCH(H$1,Orders!$A$1:$G$1,0))</f>
        <v>43431</v>
      </c>
      <c r="I1451" s="3" t="str">
        <f>INDEX(Orders!$A$1:$G$501,MATCH($A1451,Orders!$A$1:$A$501,0),MATCH(I$1,Orders!$A$1:$G$1,0))</f>
        <v>Saptadeep</v>
      </c>
      <c r="J1451" s="3" t="str">
        <f>INDEX(Orders!$A$1:$G$501,MATCH($A1451,Orders!$A$1:$A$501,0),MATCH(J$1,Orders!$A$1:$G$1,0))</f>
        <v>Gujarat</v>
      </c>
      <c r="K1451" s="3" t="str">
        <f>INDEX(Orders!$A$1:$G$501,MATCH($A1451,Orders!$A$1:$A$501,0),MATCH(K$1,Orders!$A$1:$G$1,0))</f>
        <v>Surat</v>
      </c>
      <c r="L1451" s="1" t="str">
        <f t="shared" si="22"/>
        <v>Nov</v>
      </c>
      <c r="M1451" s="8">
        <f>IF(Sales[[#This Row],[Profit]]&gt;0,Sales[[#This Row],[Profit]],0)</f>
        <v>0</v>
      </c>
      <c r="N1451" s="8">
        <f>IF(Sales[[#This Row],[Profit]]&lt;0,Sales[[#This Row],[Profit]],0)</f>
        <v>-2</v>
      </c>
    </row>
    <row r="1452" spans="1:14" x14ac:dyDescent="0.3">
      <c r="A1452" t="s">
        <v>528</v>
      </c>
      <c r="B1452" s="6">
        <v>1582</v>
      </c>
      <c r="C1452" s="6">
        <v>-443</v>
      </c>
      <c r="D1452">
        <v>6</v>
      </c>
      <c r="E1452" t="s">
        <v>23</v>
      </c>
      <c r="F1452" t="s">
        <v>24</v>
      </c>
      <c r="G1452" t="s">
        <v>14</v>
      </c>
      <c r="H1452" s="3">
        <f>INDEX(Orders!$A$1:$G$501,MATCH($A1452,Orders!$A$1:$A$501,0),MATCH(H$1,Orders!$A$1:$G$1,0))</f>
        <v>43109</v>
      </c>
      <c r="I1452" s="3" t="str">
        <f>INDEX(Orders!$A$1:$G$501,MATCH($A1452,Orders!$A$1:$A$501,0),MATCH(I$1,Orders!$A$1:$G$1,0))</f>
        <v>Shreyoshe</v>
      </c>
      <c r="J1452" s="3" t="str">
        <f>INDEX(Orders!$A$1:$G$501,MATCH($A1452,Orders!$A$1:$A$501,0),MATCH(J$1,Orders!$A$1:$G$1,0))</f>
        <v>Karnataka</v>
      </c>
      <c r="K1452" s="3" t="str">
        <f>INDEX(Orders!$A$1:$G$501,MATCH($A1452,Orders!$A$1:$A$501,0),MATCH(K$1,Orders!$A$1:$G$1,0))</f>
        <v>Bangalore</v>
      </c>
      <c r="L1452" s="1" t="str">
        <f t="shared" si="22"/>
        <v>Jan</v>
      </c>
      <c r="M1452" s="8">
        <f>IF(Sales[[#This Row],[Profit]]&gt;0,Sales[[#This Row],[Profit]],0)</f>
        <v>0</v>
      </c>
      <c r="N1452" s="8">
        <f>IF(Sales[[#This Row],[Profit]]&lt;0,Sales[[#This Row],[Profit]],0)</f>
        <v>-443</v>
      </c>
    </row>
    <row r="1453" spans="1:14" x14ac:dyDescent="0.3">
      <c r="A1453" t="s">
        <v>132</v>
      </c>
      <c r="B1453" s="6">
        <v>1218</v>
      </c>
      <c r="C1453" s="6">
        <v>352</v>
      </c>
      <c r="D1453">
        <v>9</v>
      </c>
      <c r="E1453" t="s">
        <v>12</v>
      </c>
      <c r="F1453" t="s">
        <v>16</v>
      </c>
      <c r="G1453" t="s">
        <v>14</v>
      </c>
      <c r="H1453" s="3">
        <f>INDEX(Orders!$A$1:$G$501,MATCH($A1453,Orders!$A$1:$A$501,0),MATCH(H$1,Orders!$A$1:$G$1,0))</f>
        <v>43114</v>
      </c>
      <c r="I1453" s="3" t="str">
        <f>INDEX(Orders!$A$1:$G$501,MATCH($A1453,Orders!$A$1:$A$501,0),MATCH(I$1,Orders!$A$1:$G$1,0))</f>
        <v>Krutika</v>
      </c>
      <c r="J1453" s="3" t="str">
        <f>INDEX(Orders!$A$1:$G$501,MATCH($A1453,Orders!$A$1:$A$501,0),MATCH(J$1,Orders!$A$1:$G$1,0))</f>
        <v>Andhra Pradesh</v>
      </c>
      <c r="K1453" s="3" t="str">
        <f>INDEX(Orders!$A$1:$G$501,MATCH($A1453,Orders!$A$1:$A$501,0),MATCH(K$1,Orders!$A$1:$G$1,0))</f>
        <v>Hyderabad</v>
      </c>
      <c r="L1453" s="1" t="str">
        <f t="shared" si="22"/>
        <v>Jan</v>
      </c>
      <c r="M1453" s="8">
        <f>IF(Sales[[#This Row],[Profit]]&gt;0,Sales[[#This Row],[Profit]],0)</f>
        <v>352</v>
      </c>
      <c r="N1453" s="8">
        <f>IF(Sales[[#This Row],[Profit]]&lt;0,Sales[[#This Row],[Profit]],0)</f>
        <v>0</v>
      </c>
    </row>
    <row r="1454" spans="1:14" x14ac:dyDescent="0.3">
      <c r="A1454" t="s">
        <v>67</v>
      </c>
      <c r="B1454" s="6">
        <v>321</v>
      </c>
      <c r="C1454" s="6">
        <v>315</v>
      </c>
      <c r="D1454">
        <v>5</v>
      </c>
      <c r="E1454" t="s">
        <v>23</v>
      </c>
      <c r="F1454" t="s">
        <v>26</v>
      </c>
      <c r="G1454" t="s">
        <v>28</v>
      </c>
      <c r="H1454" s="3">
        <f>INDEX(Orders!$A$1:$G$501,MATCH($A1454,Orders!$A$1:$A$501,0),MATCH(H$1,Orders!$A$1:$G$1,0))</f>
        <v>43331</v>
      </c>
      <c r="I1454" s="3" t="str">
        <f>INDEX(Orders!$A$1:$G$501,MATCH($A1454,Orders!$A$1:$A$501,0),MATCH(I$1,Orders!$A$1:$G$1,0))</f>
        <v>Shourya</v>
      </c>
      <c r="J1454" s="3" t="str">
        <f>INDEX(Orders!$A$1:$G$501,MATCH($A1454,Orders!$A$1:$A$501,0),MATCH(J$1,Orders!$A$1:$G$1,0))</f>
        <v xml:space="preserve">Kerala </v>
      </c>
      <c r="K1454" s="3" t="str">
        <f>INDEX(Orders!$A$1:$G$501,MATCH($A1454,Orders!$A$1:$A$501,0),MATCH(K$1,Orders!$A$1:$G$1,0))</f>
        <v>Thiruvananthapuram</v>
      </c>
      <c r="L1454" s="1" t="str">
        <f t="shared" si="22"/>
        <v>Aug</v>
      </c>
      <c r="M1454" s="8">
        <f>IF(Sales[[#This Row],[Profit]]&gt;0,Sales[[#This Row],[Profit]],0)</f>
        <v>315</v>
      </c>
      <c r="N1454" s="8">
        <f>IF(Sales[[#This Row],[Profit]]&lt;0,Sales[[#This Row],[Profit]],0)</f>
        <v>0</v>
      </c>
    </row>
    <row r="1455" spans="1:14" x14ac:dyDescent="0.3">
      <c r="A1455" t="s">
        <v>207</v>
      </c>
      <c r="B1455" s="6">
        <v>736</v>
      </c>
      <c r="C1455" s="6">
        <v>346</v>
      </c>
      <c r="D1455">
        <v>5</v>
      </c>
      <c r="E1455" t="s">
        <v>8</v>
      </c>
      <c r="F1455" t="s">
        <v>18</v>
      </c>
      <c r="G1455" t="s">
        <v>10</v>
      </c>
      <c r="H1455" s="3">
        <f>INDEX(Orders!$A$1:$G$501,MATCH($A1455,Orders!$A$1:$A$501,0),MATCH(H$1,Orders!$A$1:$G$1,0))</f>
        <v>43376</v>
      </c>
      <c r="I1455" s="3" t="str">
        <f>INDEX(Orders!$A$1:$G$501,MATCH($A1455,Orders!$A$1:$A$501,0),MATCH(I$1,Orders!$A$1:$G$1,0))</f>
        <v>Sharda</v>
      </c>
      <c r="J1455" s="3" t="str">
        <f>INDEX(Orders!$A$1:$G$501,MATCH($A1455,Orders!$A$1:$A$501,0),MATCH(J$1,Orders!$A$1:$G$1,0))</f>
        <v xml:space="preserve">Kerala </v>
      </c>
      <c r="K1455" s="3" t="str">
        <f>INDEX(Orders!$A$1:$G$501,MATCH($A1455,Orders!$A$1:$A$501,0),MATCH(K$1,Orders!$A$1:$G$1,0))</f>
        <v>Thiruvananthapuram</v>
      </c>
      <c r="L1455" s="1" t="str">
        <f t="shared" si="22"/>
        <v>Oct</v>
      </c>
      <c r="M1455" s="8">
        <f>IF(Sales[[#This Row],[Profit]]&gt;0,Sales[[#This Row],[Profit]],0)</f>
        <v>346</v>
      </c>
      <c r="N1455" s="8">
        <f>IF(Sales[[#This Row],[Profit]]&lt;0,Sales[[#This Row],[Profit]],0)</f>
        <v>0</v>
      </c>
    </row>
    <row r="1456" spans="1:14" x14ac:dyDescent="0.3">
      <c r="A1456" t="s">
        <v>11</v>
      </c>
      <c r="B1456" s="6">
        <v>1218</v>
      </c>
      <c r="C1456" s="6">
        <v>-420</v>
      </c>
      <c r="D1456">
        <v>8</v>
      </c>
      <c r="E1456" t="s">
        <v>12</v>
      </c>
      <c r="F1456" t="s">
        <v>16</v>
      </c>
      <c r="G1456" t="s">
        <v>10</v>
      </c>
      <c r="H1456" s="3">
        <f>INDEX(Orders!$A$1:$G$501,MATCH($A1456,Orders!$A$1:$A$501,0),MATCH(H$1,Orders!$A$1:$G$1,0))</f>
        <v>43376</v>
      </c>
      <c r="I1456" s="3" t="str">
        <f>INDEX(Orders!$A$1:$G$501,MATCH($A1456,Orders!$A$1:$A$501,0),MATCH(I$1,Orders!$A$1:$G$1,0))</f>
        <v>Harivansh</v>
      </c>
      <c r="J1456" s="3" t="str">
        <f>INDEX(Orders!$A$1:$G$501,MATCH($A1456,Orders!$A$1:$A$501,0),MATCH(J$1,Orders!$A$1:$G$1,0))</f>
        <v>Uttar Pradesh</v>
      </c>
      <c r="K1456" s="3" t="str">
        <f>INDEX(Orders!$A$1:$G$501,MATCH($A1456,Orders!$A$1:$A$501,0),MATCH(K$1,Orders!$A$1:$G$1,0))</f>
        <v>Mathura</v>
      </c>
      <c r="L1456" s="1" t="str">
        <f t="shared" si="22"/>
        <v>Oct</v>
      </c>
      <c r="M1456" s="8">
        <f>IF(Sales[[#This Row],[Profit]]&gt;0,Sales[[#This Row],[Profit]],0)</f>
        <v>0</v>
      </c>
      <c r="N1456" s="8">
        <f>IF(Sales[[#This Row],[Profit]]&lt;0,Sales[[#This Row],[Profit]],0)</f>
        <v>-420</v>
      </c>
    </row>
    <row r="1457" spans="1:14" x14ac:dyDescent="0.3">
      <c r="A1457" t="s">
        <v>171</v>
      </c>
      <c r="B1457" s="6">
        <v>1027</v>
      </c>
      <c r="C1457" s="6">
        <v>441</v>
      </c>
      <c r="D1457">
        <v>8</v>
      </c>
      <c r="E1457" t="s">
        <v>23</v>
      </c>
      <c r="F1457" t="s">
        <v>26</v>
      </c>
      <c r="G1457" t="s">
        <v>10</v>
      </c>
      <c r="H1457" s="3">
        <f>INDEX(Orders!$A$1:$G$501,MATCH($A1457,Orders!$A$1:$A$501,0),MATCH(H$1,Orders!$A$1:$G$1,0))</f>
        <v>43323</v>
      </c>
      <c r="I1457" s="3" t="str">
        <f>INDEX(Orders!$A$1:$G$501,MATCH($A1457,Orders!$A$1:$A$501,0),MATCH(I$1,Orders!$A$1:$G$1,0))</f>
        <v>Abhijeet</v>
      </c>
      <c r="J1457" s="3" t="str">
        <f>INDEX(Orders!$A$1:$G$501,MATCH($A1457,Orders!$A$1:$A$501,0),MATCH(J$1,Orders!$A$1:$G$1,0))</f>
        <v>Madhya Pradesh</v>
      </c>
      <c r="K1457" s="3" t="str">
        <f>INDEX(Orders!$A$1:$G$501,MATCH($A1457,Orders!$A$1:$A$501,0),MATCH(K$1,Orders!$A$1:$G$1,0))</f>
        <v>Bhopal</v>
      </c>
      <c r="L1457" s="1" t="str">
        <f t="shared" si="22"/>
        <v>Aug</v>
      </c>
      <c r="M1457" s="8">
        <f>IF(Sales[[#This Row],[Profit]]&gt;0,Sales[[#This Row],[Profit]],0)</f>
        <v>441</v>
      </c>
      <c r="N1457" s="8">
        <f>IF(Sales[[#This Row],[Profit]]&lt;0,Sales[[#This Row],[Profit]],0)</f>
        <v>0</v>
      </c>
    </row>
    <row r="1458" spans="1:14" x14ac:dyDescent="0.3">
      <c r="A1458" t="s">
        <v>255</v>
      </c>
      <c r="B1458" s="6">
        <v>10</v>
      </c>
      <c r="C1458" s="6">
        <v>5</v>
      </c>
      <c r="D1458">
        <v>1</v>
      </c>
      <c r="E1458" t="s">
        <v>23</v>
      </c>
      <c r="F1458" t="s">
        <v>57</v>
      </c>
      <c r="G1458" t="s">
        <v>10</v>
      </c>
      <c r="H1458" s="3">
        <f>INDEX(Orders!$A$1:$G$501,MATCH($A1458,Orders!$A$1:$A$501,0),MATCH(H$1,Orders!$A$1:$G$1,0))</f>
        <v>43102</v>
      </c>
      <c r="I1458" s="3" t="str">
        <f>INDEX(Orders!$A$1:$G$501,MATCH($A1458,Orders!$A$1:$A$501,0),MATCH(I$1,Orders!$A$1:$G$1,0))</f>
        <v>Anjali</v>
      </c>
      <c r="J1458" s="3" t="str">
        <f>INDEX(Orders!$A$1:$G$501,MATCH($A1458,Orders!$A$1:$A$501,0),MATCH(J$1,Orders!$A$1:$G$1,0))</f>
        <v>Delhi</v>
      </c>
      <c r="K1458" s="3" t="str">
        <f>INDEX(Orders!$A$1:$G$501,MATCH($A1458,Orders!$A$1:$A$501,0),MATCH(K$1,Orders!$A$1:$G$1,0))</f>
        <v>Delhi</v>
      </c>
      <c r="L1458" s="1" t="str">
        <f t="shared" si="22"/>
        <v>Jan</v>
      </c>
      <c r="M1458" s="8">
        <f>IF(Sales[[#This Row],[Profit]]&gt;0,Sales[[#This Row],[Profit]],0)</f>
        <v>5</v>
      </c>
      <c r="N1458" s="8">
        <f>IF(Sales[[#This Row],[Profit]]&lt;0,Sales[[#This Row],[Profit]],0)</f>
        <v>0</v>
      </c>
    </row>
    <row r="1459" spans="1:14" x14ac:dyDescent="0.3">
      <c r="A1459" t="s">
        <v>458</v>
      </c>
      <c r="B1459" s="6">
        <v>2366</v>
      </c>
      <c r="C1459" s="6">
        <v>552</v>
      </c>
      <c r="D1459">
        <v>5</v>
      </c>
      <c r="E1459" t="s">
        <v>23</v>
      </c>
      <c r="F1459" t="s">
        <v>24</v>
      </c>
      <c r="G1459" t="s">
        <v>28</v>
      </c>
      <c r="H1459" s="3">
        <f>INDEX(Orders!$A$1:$G$501,MATCH($A1459,Orders!$A$1:$A$501,0),MATCH(H$1,Orders!$A$1:$G$1,0))</f>
        <v>43189</v>
      </c>
      <c r="I1459" s="3" t="str">
        <f>INDEX(Orders!$A$1:$G$501,MATCH($A1459,Orders!$A$1:$A$501,0),MATCH(I$1,Orders!$A$1:$G$1,0))</f>
        <v>Bhishm</v>
      </c>
      <c r="J1459" s="3" t="str">
        <f>INDEX(Orders!$A$1:$G$501,MATCH($A1459,Orders!$A$1:$A$501,0),MATCH(J$1,Orders!$A$1:$G$1,0))</f>
        <v>Maharashtra</v>
      </c>
      <c r="K1459" s="3" t="str">
        <f>INDEX(Orders!$A$1:$G$501,MATCH($A1459,Orders!$A$1:$A$501,0),MATCH(K$1,Orders!$A$1:$G$1,0))</f>
        <v>Mumbai</v>
      </c>
      <c r="L1459" s="1" t="str">
        <f t="shared" si="22"/>
        <v>Mar</v>
      </c>
      <c r="M1459" s="8">
        <f>IF(Sales[[#This Row],[Profit]]&gt;0,Sales[[#This Row],[Profit]],0)</f>
        <v>552</v>
      </c>
      <c r="N1459" s="8">
        <f>IF(Sales[[#This Row],[Profit]]&lt;0,Sales[[#This Row],[Profit]],0)</f>
        <v>0</v>
      </c>
    </row>
    <row r="1460" spans="1:14" x14ac:dyDescent="0.3">
      <c r="A1460" t="s">
        <v>308</v>
      </c>
      <c r="B1460" s="6">
        <v>9</v>
      </c>
      <c r="C1460" s="6">
        <v>-6</v>
      </c>
      <c r="D1460">
        <v>2</v>
      </c>
      <c r="E1460" t="s">
        <v>23</v>
      </c>
      <c r="F1460" t="s">
        <v>30</v>
      </c>
      <c r="G1460" t="s">
        <v>10</v>
      </c>
      <c r="H1460" s="3">
        <f>INDEX(Orders!$A$1:$G$501,MATCH($A1460,Orders!$A$1:$A$501,0),MATCH(H$1,Orders!$A$1:$G$1,0))</f>
        <v>43317</v>
      </c>
      <c r="I1460" s="3" t="str">
        <f>INDEX(Orders!$A$1:$G$501,MATCH($A1460,Orders!$A$1:$A$501,0),MATCH(I$1,Orders!$A$1:$G$1,0))</f>
        <v>Tushina</v>
      </c>
      <c r="J1460" s="3" t="str">
        <f>INDEX(Orders!$A$1:$G$501,MATCH($A1460,Orders!$A$1:$A$501,0),MATCH(J$1,Orders!$A$1:$G$1,0))</f>
        <v>Goa</v>
      </c>
      <c r="K1460" s="3" t="str">
        <f>INDEX(Orders!$A$1:$G$501,MATCH($A1460,Orders!$A$1:$A$501,0),MATCH(K$1,Orders!$A$1:$G$1,0))</f>
        <v>Goa</v>
      </c>
      <c r="L1460" s="1" t="str">
        <f t="shared" si="22"/>
        <v>Aug</v>
      </c>
      <c r="M1460" s="8">
        <f>IF(Sales[[#This Row],[Profit]]&gt;0,Sales[[#This Row],[Profit]],0)</f>
        <v>0</v>
      </c>
      <c r="N1460" s="8">
        <f>IF(Sales[[#This Row],[Profit]]&lt;0,Sales[[#This Row],[Profit]],0)</f>
        <v>-6</v>
      </c>
    </row>
    <row r="1461" spans="1:14" x14ac:dyDescent="0.3">
      <c r="A1461" t="s">
        <v>66</v>
      </c>
      <c r="B1461" s="6">
        <v>16</v>
      </c>
      <c r="C1461" s="6">
        <v>-12</v>
      </c>
      <c r="D1461">
        <v>2</v>
      </c>
      <c r="E1461" t="s">
        <v>23</v>
      </c>
      <c r="F1461" t="s">
        <v>57</v>
      </c>
      <c r="G1461" t="s">
        <v>28</v>
      </c>
      <c r="H1461" s="3">
        <f>INDEX(Orders!$A$1:$G$501,MATCH($A1461,Orders!$A$1:$A$501,0),MATCH(H$1,Orders!$A$1:$G$1,0))</f>
        <v>43299</v>
      </c>
      <c r="I1461" s="3" t="str">
        <f>INDEX(Orders!$A$1:$G$501,MATCH($A1461,Orders!$A$1:$A$501,0),MATCH(I$1,Orders!$A$1:$G$1,0))</f>
        <v>Wale</v>
      </c>
      <c r="J1461" s="3" t="str">
        <f>INDEX(Orders!$A$1:$G$501,MATCH($A1461,Orders!$A$1:$A$501,0),MATCH(J$1,Orders!$A$1:$G$1,0))</f>
        <v>Maharashtra</v>
      </c>
      <c r="K1461" s="3" t="str">
        <f>INDEX(Orders!$A$1:$G$501,MATCH($A1461,Orders!$A$1:$A$501,0),MATCH(K$1,Orders!$A$1:$G$1,0))</f>
        <v>Mumbai</v>
      </c>
      <c r="L1461" s="1" t="str">
        <f t="shared" si="22"/>
        <v>Jul</v>
      </c>
      <c r="M1461" s="8">
        <f>IF(Sales[[#This Row],[Profit]]&gt;0,Sales[[#This Row],[Profit]],0)</f>
        <v>0</v>
      </c>
      <c r="N1461" s="8">
        <f>IF(Sales[[#This Row],[Profit]]&lt;0,Sales[[#This Row],[Profit]],0)</f>
        <v>-12</v>
      </c>
    </row>
    <row r="1462" spans="1:14" x14ac:dyDescent="0.3">
      <c r="A1462" t="s">
        <v>458</v>
      </c>
      <c r="B1462" s="6">
        <v>9</v>
      </c>
      <c r="C1462" s="6">
        <v>3</v>
      </c>
      <c r="D1462">
        <v>1</v>
      </c>
      <c r="E1462" t="s">
        <v>23</v>
      </c>
      <c r="F1462" t="s">
        <v>43</v>
      </c>
      <c r="G1462" t="s">
        <v>10</v>
      </c>
      <c r="H1462" s="3">
        <f>INDEX(Orders!$A$1:$G$501,MATCH($A1462,Orders!$A$1:$A$501,0),MATCH(H$1,Orders!$A$1:$G$1,0))</f>
        <v>43189</v>
      </c>
      <c r="I1462" s="3" t="str">
        <f>INDEX(Orders!$A$1:$G$501,MATCH($A1462,Orders!$A$1:$A$501,0),MATCH(I$1,Orders!$A$1:$G$1,0))</f>
        <v>Bhishm</v>
      </c>
      <c r="J1462" s="3" t="str">
        <f>INDEX(Orders!$A$1:$G$501,MATCH($A1462,Orders!$A$1:$A$501,0),MATCH(J$1,Orders!$A$1:$G$1,0))</f>
        <v>Maharashtra</v>
      </c>
      <c r="K1462" s="3" t="str">
        <f>INDEX(Orders!$A$1:$G$501,MATCH($A1462,Orders!$A$1:$A$501,0),MATCH(K$1,Orders!$A$1:$G$1,0))</f>
        <v>Mumbai</v>
      </c>
      <c r="L1462" s="1" t="str">
        <f t="shared" si="22"/>
        <v>Mar</v>
      </c>
      <c r="M1462" s="8">
        <f>IF(Sales[[#This Row],[Profit]]&gt;0,Sales[[#This Row],[Profit]],0)</f>
        <v>3</v>
      </c>
      <c r="N1462" s="8">
        <f>IF(Sales[[#This Row],[Profit]]&lt;0,Sales[[#This Row],[Profit]],0)</f>
        <v>0</v>
      </c>
    </row>
    <row r="1463" spans="1:14" x14ac:dyDescent="0.3">
      <c r="A1463" t="s">
        <v>529</v>
      </c>
      <c r="B1463" s="6">
        <v>1560</v>
      </c>
      <c r="C1463" s="6">
        <v>421</v>
      </c>
      <c r="D1463">
        <v>3</v>
      </c>
      <c r="E1463" t="s">
        <v>23</v>
      </c>
      <c r="F1463" t="s">
        <v>24</v>
      </c>
      <c r="G1463" t="s">
        <v>10</v>
      </c>
      <c r="H1463" s="3">
        <f>INDEX(Orders!$A$1:$G$501,MATCH($A1463,Orders!$A$1:$A$501,0),MATCH(H$1,Orders!$A$1:$G$1,0))</f>
        <v>43214</v>
      </c>
      <c r="I1463" s="3" t="str">
        <f>INDEX(Orders!$A$1:$G$501,MATCH($A1463,Orders!$A$1:$A$501,0),MATCH(I$1,Orders!$A$1:$G$1,0))</f>
        <v>Hemant</v>
      </c>
      <c r="J1463" s="3" t="str">
        <f>INDEX(Orders!$A$1:$G$501,MATCH($A1463,Orders!$A$1:$A$501,0),MATCH(J$1,Orders!$A$1:$G$1,0))</f>
        <v xml:space="preserve">Kerala </v>
      </c>
      <c r="K1463" s="3" t="str">
        <f>INDEX(Orders!$A$1:$G$501,MATCH($A1463,Orders!$A$1:$A$501,0),MATCH(K$1,Orders!$A$1:$G$1,0))</f>
        <v>Thiruvananthapuram</v>
      </c>
      <c r="L1463" s="1" t="str">
        <f t="shared" si="22"/>
        <v>Apr</v>
      </c>
      <c r="M1463" s="8">
        <f>IF(Sales[[#This Row],[Profit]]&gt;0,Sales[[#This Row],[Profit]],0)</f>
        <v>421</v>
      </c>
      <c r="N1463" s="8">
        <f>IF(Sales[[#This Row],[Profit]]&lt;0,Sales[[#This Row],[Profit]],0)</f>
        <v>0</v>
      </c>
    </row>
    <row r="1464" spans="1:14" x14ac:dyDescent="0.3">
      <c r="A1464" t="s">
        <v>196</v>
      </c>
      <c r="B1464" s="6">
        <v>1137</v>
      </c>
      <c r="C1464" s="6">
        <v>568</v>
      </c>
      <c r="D1464">
        <v>2</v>
      </c>
      <c r="E1464" t="s">
        <v>23</v>
      </c>
      <c r="F1464" t="s">
        <v>24</v>
      </c>
      <c r="G1464" t="s">
        <v>14</v>
      </c>
      <c r="H1464" s="3">
        <f>INDEX(Orders!$A$1:$G$501,MATCH($A1464,Orders!$A$1:$A$501,0),MATCH(H$1,Orders!$A$1:$G$1,0))</f>
        <v>43428</v>
      </c>
      <c r="I1464" s="3" t="str">
        <f>INDEX(Orders!$A$1:$G$501,MATCH($A1464,Orders!$A$1:$A$501,0),MATCH(I$1,Orders!$A$1:$G$1,0))</f>
        <v>Dashyam</v>
      </c>
      <c r="J1464" s="3" t="str">
        <f>INDEX(Orders!$A$1:$G$501,MATCH($A1464,Orders!$A$1:$A$501,0),MATCH(J$1,Orders!$A$1:$G$1,0))</f>
        <v>Gujarat</v>
      </c>
      <c r="K1464" s="3" t="str">
        <f>INDEX(Orders!$A$1:$G$501,MATCH($A1464,Orders!$A$1:$A$501,0),MATCH(K$1,Orders!$A$1:$G$1,0))</f>
        <v>Surat</v>
      </c>
      <c r="L1464" s="1" t="str">
        <f t="shared" si="22"/>
        <v>Nov</v>
      </c>
      <c r="M1464" s="8">
        <f>IF(Sales[[#This Row],[Profit]]&gt;0,Sales[[#This Row],[Profit]],0)</f>
        <v>568</v>
      </c>
      <c r="N1464" s="8">
        <f>IF(Sales[[#This Row],[Profit]]&lt;0,Sales[[#This Row],[Profit]],0)</f>
        <v>0</v>
      </c>
    </row>
    <row r="1465" spans="1:14" x14ac:dyDescent="0.3">
      <c r="A1465" t="s">
        <v>284</v>
      </c>
      <c r="B1465" s="6">
        <v>9</v>
      </c>
      <c r="C1465" s="6">
        <v>-9</v>
      </c>
      <c r="D1465">
        <v>2</v>
      </c>
      <c r="E1465" t="s">
        <v>23</v>
      </c>
      <c r="F1465" t="s">
        <v>32</v>
      </c>
      <c r="G1465" t="s">
        <v>10</v>
      </c>
      <c r="H1465" s="3">
        <f>INDEX(Orders!$A$1:$G$501,MATCH($A1465,Orders!$A$1:$A$501,0),MATCH(H$1,Orders!$A$1:$G$1,0))</f>
        <v>43343</v>
      </c>
      <c r="I1465" s="3" t="str">
        <f>INDEX(Orders!$A$1:$G$501,MATCH($A1465,Orders!$A$1:$A$501,0),MATCH(I$1,Orders!$A$1:$G$1,0))</f>
        <v>Ashmeet</v>
      </c>
      <c r="J1465" s="3" t="str">
        <f>INDEX(Orders!$A$1:$G$501,MATCH($A1465,Orders!$A$1:$A$501,0),MATCH(J$1,Orders!$A$1:$G$1,0))</f>
        <v>West Bengal</v>
      </c>
      <c r="K1465" s="3" t="str">
        <f>INDEX(Orders!$A$1:$G$501,MATCH($A1465,Orders!$A$1:$A$501,0),MATCH(K$1,Orders!$A$1:$G$1,0))</f>
        <v>Kolkata</v>
      </c>
      <c r="L1465" s="1" t="str">
        <f t="shared" si="22"/>
        <v>Aug</v>
      </c>
      <c r="M1465" s="8">
        <f>IF(Sales[[#This Row],[Profit]]&gt;0,Sales[[#This Row],[Profit]],0)</f>
        <v>0</v>
      </c>
      <c r="N1465" s="8">
        <f>IF(Sales[[#This Row],[Profit]]&lt;0,Sales[[#This Row],[Profit]],0)</f>
        <v>-9</v>
      </c>
    </row>
    <row r="1466" spans="1:14" x14ac:dyDescent="0.3">
      <c r="A1466" t="s">
        <v>42</v>
      </c>
      <c r="B1466" s="6">
        <v>15</v>
      </c>
      <c r="C1466" s="6">
        <v>-7</v>
      </c>
      <c r="D1466">
        <v>1</v>
      </c>
      <c r="E1466" t="s">
        <v>23</v>
      </c>
      <c r="F1466" t="s">
        <v>30</v>
      </c>
      <c r="G1466" t="s">
        <v>28</v>
      </c>
      <c r="H1466" s="3">
        <f>INDEX(Orders!$A$1:$G$501,MATCH($A1466,Orders!$A$1:$A$501,0),MATCH(H$1,Orders!$A$1:$G$1,0))</f>
        <v>43311</v>
      </c>
      <c r="I1466" s="3" t="str">
        <f>INDEX(Orders!$A$1:$G$501,MATCH($A1466,Orders!$A$1:$A$501,0),MATCH(I$1,Orders!$A$1:$G$1,0))</f>
        <v>Arindam</v>
      </c>
      <c r="J1466" s="3" t="str">
        <f>INDEX(Orders!$A$1:$G$501,MATCH($A1466,Orders!$A$1:$A$501,0),MATCH(J$1,Orders!$A$1:$G$1,0))</f>
        <v>Uttar Pradesh</v>
      </c>
      <c r="K1466" s="3" t="str">
        <f>INDEX(Orders!$A$1:$G$501,MATCH($A1466,Orders!$A$1:$A$501,0),MATCH(K$1,Orders!$A$1:$G$1,0))</f>
        <v>Lucknow</v>
      </c>
      <c r="L1466" s="1" t="str">
        <f t="shared" si="22"/>
        <v>Jul</v>
      </c>
      <c r="M1466" s="8">
        <f>IF(Sales[[#This Row],[Profit]]&gt;0,Sales[[#This Row],[Profit]],0)</f>
        <v>0</v>
      </c>
      <c r="N1466" s="8">
        <f>IF(Sales[[#This Row],[Profit]]&lt;0,Sales[[#This Row],[Profit]],0)</f>
        <v>-7</v>
      </c>
    </row>
    <row r="1467" spans="1:14" x14ac:dyDescent="0.3">
      <c r="A1467" t="s">
        <v>61</v>
      </c>
      <c r="B1467" s="6">
        <v>14</v>
      </c>
      <c r="C1467" s="6">
        <v>5</v>
      </c>
      <c r="D1467">
        <v>1</v>
      </c>
      <c r="E1467" t="s">
        <v>23</v>
      </c>
      <c r="F1467" t="s">
        <v>30</v>
      </c>
      <c r="G1467" t="s">
        <v>28</v>
      </c>
      <c r="H1467" s="3">
        <f>INDEX(Orders!$A$1:$G$501,MATCH($A1467,Orders!$A$1:$A$501,0),MATCH(H$1,Orders!$A$1:$G$1,0))</f>
        <v>43187</v>
      </c>
      <c r="I1467" s="3" t="str">
        <f>INDEX(Orders!$A$1:$G$501,MATCH($A1467,Orders!$A$1:$A$501,0),MATCH(I$1,Orders!$A$1:$G$1,0))</f>
        <v>Vini</v>
      </c>
      <c r="J1467" s="3" t="str">
        <f>INDEX(Orders!$A$1:$G$501,MATCH($A1467,Orders!$A$1:$A$501,0),MATCH(J$1,Orders!$A$1:$G$1,0))</f>
        <v>Karnataka</v>
      </c>
      <c r="K1467" s="3" t="str">
        <f>INDEX(Orders!$A$1:$G$501,MATCH($A1467,Orders!$A$1:$A$501,0),MATCH(K$1,Orders!$A$1:$G$1,0))</f>
        <v>Bangalore</v>
      </c>
      <c r="L1467" s="1" t="str">
        <f t="shared" si="22"/>
        <v>Mar</v>
      </c>
      <c r="M1467" s="8">
        <f>IF(Sales[[#This Row],[Profit]]&gt;0,Sales[[#This Row],[Profit]],0)</f>
        <v>5</v>
      </c>
      <c r="N1467" s="8">
        <f>IF(Sales[[#This Row],[Profit]]&lt;0,Sales[[#This Row],[Profit]],0)</f>
        <v>0</v>
      </c>
    </row>
    <row r="1468" spans="1:14" x14ac:dyDescent="0.3">
      <c r="A1468" t="s">
        <v>169</v>
      </c>
      <c r="B1468" s="6">
        <v>14</v>
      </c>
      <c r="C1468" s="6">
        <v>7</v>
      </c>
      <c r="D1468">
        <v>2</v>
      </c>
      <c r="E1468" t="s">
        <v>23</v>
      </c>
      <c r="F1468" t="s">
        <v>30</v>
      </c>
      <c r="G1468" t="s">
        <v>28</v>
      </c>
      <c r="H1468" s="3">
        <f>INDEX(Orders!$A$1:$G$501,MATCH($A1468,Orders!$A$1:$A$501,0),MATCH(H$1,Orders!$A$1:$G$1,0))</f>
        <v>43177</v>
      </c>
      <c r="I1468" s="3" t="str">
        <f>INDEX(Orders!$A$1:$G$501,MATCH($A1468,Orders!$A$1:$A$501,0),MATCH(I$1,Orders!$A$1:$G$1,0))</f>
        <v>Shruti</v>
      </c>
      <c r="J1468" s="3" t="str">
        <f>INDEX(Orders!$A$1:$G$501,MATCH($A1468,Orders!$A$1:$A$501,0),MATCH(J$1,Orders!$A$1:$G$1,0))</f>
        <v>Karnataka</v>
      </c>
      <c r="K1468" s="3" t="str">
        <f>INDEX(Orders!$A$1:$G$501,MATCH($A1468,Orders!$A$1:$A$501,0),MATCH(K$1,Orders!$A$1:$G$1,0))</f>
        <v>Bangalore</v>
      </c>
      <c r="L1468" s="1" t="str">
        <f t="shared" si="22"/>
        <v>Mar</v>
      </c>
      <c r="M1468" s="8">
        <f>IF(Sales[[#This Row],[Profit]]&gt;0,Sales[[#This Row],[Profit]],0)</f>
        <v>7</v>
      </c>
      <c r="N1468" s="8">
        <f>IF(Sales[[#This Row],[Profit]]&lt;0,Sales[[#This Row],[Profit]],0)</f>
        <v>0</v>
      </c>
    </row>
    <row r="1469" spans="1:14" x14ac:dyDescent="0.3">
      <c r="A1469" t="s">
        <v>127</v>
      </c>
      <c r="B1469" s="6">
        <v>8</v>
      </c>
      <c r="C1469" s="6">
        <v>-2</v>
      </c>
      <c r="D1469">
        <v>2</v>
      </c>
      <c r="E1469" t="s">
        <v>23</v>
      </c>
      <c r="F1469" t="s">
        <v>30</v>
      </c>
      <c r="G1469" t="s">
        <v>10</v>
      </c>
      <c r="H1469" s="3">
        <f>INDEX(Orders!$A$1:$G$501,MATCH($A1469,Orders!$A$1:$A$501,0),MATCH(H$1,Orders!$A$1:$G$1,0))</f>
        <v>43326</v>
      </c>
      <c r="I1469" s="3" t="str">
        <f>INDEX(Orders!$A$1:$G$501,MATCH($A1469,Orders!$A$1:$A$501,0),MATCH(I$1,Orders!$A$1:$G$1,0))</f>
        <v>Vaibhav</v>
      </c>
      <c r="J1469" s="3" t="str">
        <f>INDEX(Orders!$A$1:$G$501,MATCH($A1469,Orders!$A$1:$A$501,0),MATCH(J$1,Orders!$A$1:$G$1,0))</f>
        <v>Madhya Pradesh</v>
      </c>
      <c r="K1469" s="3" t="str">
        <f>INDEX(Orders!$A$1:$G$501,MATCH($A1469,Orders!$A$1:$A$501,0),MATCH(K$1,Orders!$A$1:$G$1,0))</f>
        <v>Indore</v>
      </c>
      <c r="L1469" s="1" t="str">
        <f t="shared" si="22"/>
        <v>Aug</v>
      </c>
      <c r="M1469" s="8">
        <f>IF(Sales[[#This Row],[Profit]]&gt;0,Sales[[#This Row],[Profit]],0)</f>
        <v>0</v>
      </c>
      <c r="N1469" s="8">
        <f>IF(Sales[[#This Row],[Profit]]&lt;0,Sales[[#This Row],[Profit]],0)</f>
        <v>-2</v>
      </c>
    </row>
    <row r="1470" spans="1:14" x14ac:dyDescent="0.3">
      <c r="A1470" t="s">
        <v>123</v>
      </c>
      <c r="B1470" s="6">
        <v>1389</v>
      </c>
      <c r="C1470" s="6">
        <v>680</v>
      </c>
      <c r="D1470">
        <v>7</v>
      </c>
      <c r="E1470" t="s">
        <v>23</v>
      </c>
      <c r="F1470" t="s">
        <v>26</v>
      </c>
      <c r="G1470" t="s">
        <v>10</v>
      </c>
      <c r="H1470" s="3">
        <f>INDEX(Orders!$A$1:$G$501,MATCH($A1470,Orders!$A$1:$A$501,0),MATCH(H$1,Orders!$A$1:$G$1,0))</f>
        <v>43409</v>
      </c>
      <c r="I1470" s="3" t="str">
        <f>INDEX(Orders!$A$1:$G$501,MATCH($A1470,Orders!$A$1:$A$501,0),MATCH(I$1,Orders!$A$1:$G$1,0))</f>
        <v>Priyanka</v>
      </c>
      <c r="J1470" s="3" t="str">
        <f>INDEX(Orders!$A$1:$G$501,MATCH($A1470,Orders!$A$1:$A$501,0),MATCH(J$1,Orders!$A$1:$G$1,0))</f>
        <v>Maharashtra</v>
      </c>
      <c r="K1470" s="3" t="str">
        <f>INDEX(Orders!$A$1:$G$501,MATCH($A1470,Orders!$A$1:$A$501,0),MATCH(K$1,Orders!$A$1:$G$1,0))</f>
        <v>Pune</v>
      </c>
      <c r="L1470" s="1" t="str">
        <f t="shared" si="22"/>
        <v>Nov</v>
      </c>
      <c r="M1470" s="8">
        <f>IF(Sales[[#This Row],[Profit]]&gt;0,Sales[[#This Row],[Profit]],0)</f>
        <v>680</v>
      </c>
      <c r="N1470" s="8">
        <f>IF(Sales[[#This Row],[Profit]]&lt;0,Sales[[#This Row],[Profit]],0)</f>
        <v>0</v>
      </c>
    </row>
    <row r="1471" spans="1:14" x14ac:dyDescent="0.3">
      <c r="A1471" t="s">
        <v>326</v>
      </c>
      <c r="B1471" s="6">
        <v>8</v>
      </c>
      <c r="C1471" s="6">
        <v>-1</v>
      </c>
      <c r="D1471">
        <v>2</v>
      </c>
      <c r="E1471" t="s">
        <v>23</v>
      </c>
      <c r="F1471" t="s">
        <v>63</v>
      </c>
      <c r="G1471" t="s">
        <v>10</v>
      </c>
      <c r="H1471" s="3">
        <f>INDEX(Orders!$A$1:$G$501,MATCH($A1471,Orders!$A$1:$A$501,0),MATCH(H$1,Orders!$A$1:$G$1,0))</f>
        <v>43442</v>
      </c>
      <c r="I1471" s="3" t="str">
        <f>INDEX(Orders!$A$1:$G$501,MATCH($A1471,Orders!$A$1:$A$501,0),MATCH(I$1,Orders!$A$1:$G$1,0))</f>
        <v>Nitant</v>
      </c>
      <c r="J1471" s="3" t="str">
        <f>INDEX(Orders!$A$1:$G$501,MATCH($A1471,Orders!$A$1:$A$501,0),MATCH(J$1,Orders!$A$1:$G$1,0))</f>
        <v>Rajasthan</v>
      </c>
      <c r="K1471" s="3" t="str">
        <f>INDEX(Orders!$A$1:$G$501,MATCH($A1471,Orders!$A$1:$A$501,0),MATCH(K$1,Orders!$A$1:$G$1,0))</f>
        <v>Jaipur</v>
      </c>
      <c r="L1471" s="1" t="str">
        <f t="shared" si="22"/>
        <v>Dec</v>
      </c>
      <c r="M1471" s="8">
        <f>IF(Sales[[#This Row],[Profit]]&gt;0,Sales[[#This Row],[Profit]],0)</f>
        <v>0</v>
      </c>
      <c r="N1471" s="8">
        <f>IF(Sales[[#This Row],[Profit]]&lt;0,Sales[[#This Row],[Profit]],0)</f>
        <v>-1</v>
      </c>
    </row>
    <row r="1472" spans="1:14" x14ac:dyDescent="0.3">
      <c r="A1472" t="s">
        <v>530</v>
      </c>
      <c r="B1472" s="6">
        <v>8</v>
      </c>
      <c r="C1472" s="6">
        <v>-2</v>
      </c>
      <c r="D1472">
        <v>1</v>
      </c>
      <c r="E1472" t="s">
        <v>23</v>
      </c>
      <c r="F1472" t="s">
        <v>57</v>
      </c>
      <c r="G1472" t="s">
        <v>10</v>
      </c>
      <c r="H1472" s="3">
        <f>INDEX(Orders!$A$1:$G$501,MATCH($A1472,Orders!$A$1:$A$501,0),MATCH(H$1,Orders!$A$1:$G$1,0))</f>
        <v>43334</v>
      </c>
      <c r="I1472" s="3" t="str">
        <f>INDEX(Orders!$A$1:$G$501,MATCH($A1472,Orders!$A$1:$A$501,0),MATCH(I$1,Orders!$A$1:$G$1,0))</f>
        <v>Shubham</v>
      </c>
      <c r="J1472" s="3" t="str">
        <f>INDEX(Orders!$A$1:$G$501,MATCH($A1472,Orders!$A$1:$A$501,0),MATCH(J$1,Orders!$A$1:$G$1,0))</f>
        <v>Himachal Pradesh</v>
      </c>
      <c r="K1472" s="3" t="str">
        <f>INDEX(Orders!$A$1:$G$501,MATCH($A1472,Orders!$A$1:$A$501,0),MATCH(K$1,Orders!$A$1:$G$1,0))</f>
        <v>Simla</v>
      </c>
      <c r="L1472" s="1" t="str">
        <f t="shared" si="22"/>
        <v>Aug</v>
      </c>
      <c r="M1472" s="8">
        <f>IF(Sales[[#This Row],[Profit]]&gt;0,Sales[[#This Row],[Profit]],0)</f>
        <v>0</v>
      </c>
      <c r="N1472" s="8">
        <f>IF(Sales[[#This Row],[Profit]]&lt;0,Sales[[#This Row],[Profit]],0)</f>
        <v>-2</v>
      </c>
    </row>
    <row r="1473" spans="1:14" x14ac:dyDescent="0.3">
      <c r="A1473" t="s">
        <v>46</v>
      </c>
      <c r="B1473" s="6">
        <v>13</v>
      </c>
      <c r="C1473" s="6">
        <v>4</v>
      </c>
      <c r="D1473">
        <v>1</v>
      </c>
      <c r="E1473" t="s">
        <v>23</v>
      </c>
      <c r="F1473" t="s">
        <v>63</v>
      </c>
      <c r="G1473" t="s">
        <v>28</v>
      </c>
      <c r="H1473" s="3">
        <f>INDEX(Orders!$A$1:$G$501,MATCH($A1473,Orders!$A$1:$A$501,0),MATCH(H$1,Orders!$A$1:$G$1,0))</f>
        <v>43113</v>
      </c>
      <c r="I1473" s="3" t="str">
        <f>INDEX(Orders!$A$1:$G$501,MATCH($A1473,Orders!$A$1:$A$501,0),MATCH(I$1,Orders!$A$1:$G$1,0))</f>
        <v>Shruti</v>
      </c>
      <c r="J1473" s="3" t="str">
        <f>INDEX(Orders!$A$1:$G$501,MATCH($A1473,Orders!$A$1:$A$501,0),MATCH(J$1,Orders!$A$1:$G$1,0))</f>
        <v>Madhya Pradesh</v>
      </c>
      <c r="K1473" s="3" t="str">
        <f>INDEX(Orders!$A$1:$G$501,MATCH($A1473,Orders!$A$1:$A$501,0),MATCH(K$1,Orders!$A$1:$G$1,0))</f>
        <v>Indore</v>
      </c>
      <c r="L1473" s="1" t="str">
        <f t="shared" si="22"/>
        <v>Jan</v>
      </c>
      <c r="M1473" s="8">
        <f>IF(Sales[[#This Row],[Profit]]&gt;0,Sales[[#This Row],[Profit]],0)</f>
        <v>4</v>
      </c>
      <c r="N1473" s="8">
        <f>IF(Sales[[#This Row],[Profit]]&lt;0,Sales[[#This Row],[Profit]],0)</f>
        <v>0</v>
      </c>
    </row>
    <row r="1474" spans="1:14" x14ac:dyDescent="0.3">
      <c r="A1474" t="s">
        <v>531</v>
      </c>
      <c r="B1474" s="6">
        <v>8</v>
      </c>
      <c r="C1474" s="6">
        <v>-6</v>
      </c>
      <c r="D1474">
        <v>1</v>
      </c>
      <c r="E1474" t="s">
        <v>23</v>
      </c>
      <c r="F1474" t="s">
        <v>57</v>
      </c>
      <c r="G1474" t="s">
        <v>10</v>
      </c>
      <c r="H1474" s="3">
        <f>INDEX(Orders!$A$1:$G$501,MATCH($A1474,Orders!$A$1:$A$501,0),MATCH(H$1,Orders!$A$1:$G$1,0))</f>
        <v>43107</v>
      </c>
      <c r="I1474" s="3" t="str">
        <f>INDEX(Orders!$A$1:$G$501,MATCH($A1474,Orders!$A$1:$A$501,0),MATCH(I$1,Orders!$A$1:$G$1,0))</f>
        <v>Shivani</v>
      </c>
      <c r="J1474" s="3" t="str">
        <f>INDEX(Orders!$A$1:$G$501,MATCH($A1474,Orders!$A$1:$A$501,0),MATCH(J$1,Orders!$A$1:$G$1,0))</f>
        <v>Maharashtra</v>
      </c>
      <c r="K1474" s="3" t="str">
        <f>INDEX(Orders!$A$1:$G$501,MATCH($A1474,Orders!$A$1:$A$501,0),MATCH(K$1,Orders!$A$1:$G$1,0))</f>
        <v>Mumbai</v>
      </c>
      <c r="L1474" s="1" t="str">
        <f t="shared" ref="L1474:L1501" si="23">TEXT($H1474,"mmm")</f>
        <v>Jan</v>
      </c>
      <c r="M1474" s="8">
        <f>IF(Sales[[#This Row],[Profit]]&gt;0,Sales[[#This Row],[Profit]],0)</f>
        <v>0</v>
      </c>
      <c r="N1474" s="8">
        <f>IF(Sales[[#This Row],[Profit]]&lt;0,Sales[[#This Row],[Profit]],0)</f>
        <v>-6</v>
      </c>
    </row>
    <row r="1475" spans="1:14" x14ac:dyDescent="0.3">
      <c r="A1475" t="s">
        <v>71</v>
      </c>
      <c r="B1475" s="6">
        <v>12</v>
      </c>
      <c r="C1475" s="6">
        <v>2</v>
      </c>
      <c r="D1475">
        <v>2</v>
      </c>
      <c r="E1475" t="s">
        <v>23</v>
      </c>
      <c r="F1475" t="s">
        <v>43</v>
      </c>
      <c r="G1475" t="s">
        <v>19</v>
      </c>
      <c r="H1475" s="3">
        <f>INDEX(Orders!$A$1:$G$501,MATCH($A1475,Orders!$A$1:$A$501,0),MATCH(H$1,Orders!$A$1:$G$1,0))</f>
        <v>43447</v>
      </c>
      <c r="I1475" s="3" t="str">
        <f>INDEX(Orders!$A$1:$G$501,MATCH($A1475,Orders!$A$1:$A$501,0),MATCH(I$1,Orders!$A$1:$G$1,0))</f>
        <v>Sujay</v>
      </c>
      <c r="J1475" s="3" t="str">
        <f>INDEX(Orders!$A$1:$G$501,MATCH($A1475,Orders!$A$1:$A$501,0),MATCH(J$1,Orders!$A$1:$G$1,0))</f>
        <v>Maharashtra</v>
      </c>
      <c r="K1475" s="3" t="str">
        <f>INDEX(Orders!$A$1:$G$501,MATCH($A1475,Orders!$A$1:$A$501,0),MATCH(K$1,Orders!$A$1:$G$1,0))</f>
        <v>Pune</v>
      </c>
      <c r="L1475" s="1" t="str">
        <f t="shared" si="23"/>
        <v>Dec</v>
      </c>
      <c r="M1475" s="8">
        <f>IF(Sales[[#This Row],[Profit]]&gt;0,Sales[[#This Row],[Profit]],0)</f>
        <v>2</v>
      </c>
      <c r="N1475" s="8">
        <f>IF(Sales[[#This Row],[Profit]]&lt;0,Sales[[#This Row],[Profit]],0)</f>
        <v>0</v>
      </c>
    </row>
    <row r="1476" spans="1:14" x14ac:dyDescent="0.3">
      <c r="A1476" t="s">
        <v>15</v>
      </c>
      <c r="B1476" s="6">
        <v>1716</v>
      </c>
      <c r="C1476" s="6">
        <v>309</v>
      </c>
      <c r="D1476">
        <v>7</v>
      </c>
      <c r="E1476" t="s">
        <v>8</v>
      </c>
      <c r="F1476" t="s">
        <v>73</v>
      </c>
      <c r="G1476" t="s">
        <v>10</v>
      </c>
      <c r="H1476" s="3">
        <f>INDEX(Orders!$A$1:$G$501,MATCH($A1476,Orders!$A$1:$A$501,0),MATCH(H$1,Orders!$A$1:$G$1,0))</f>
        <v>43116</v>
      </c>
      <c r="I1476" s="3" t="str">
        <f>INDEX(Orders!$A$1:$G$501,MATCH($A1476,Orders!$A$1:$A$501,0),MATCH(I$1,Orders!$A$1:$G$1,0))</f>
        <v>Shiva</v>
      </c>
      <c r="J1476" s="3" t="str">
        <f>INDEX(Orders!$A$1:$G$501,MATCH($A1476,Orders!$A$1:$A$501,0),MATCH(J$1,Orders!$A$1:$G$1,0))</f>
        <v>Maharashtra</v>
      </c>
      <c r="K1476" s="3" t="str">
        <f>INDEX(Orders!$A$1:$G$501,MATCH($A1476,Orders!$A$1:$A$501,0),MATCH(K$1,Orders!$A$1:$G$1,0))</f>
        <v>Pune</v>
      </c>
      <c r="L1476" s="1" t="str">
        <f t="shared" si="23"/>
        <v>Jan</v>
      </c>
      <c r="M1476" s="8">
        <f>IF(Sales[[#This Row],[Profit]]&gt;0,Sales[[#This Row],[Profit]],0)</f>
        <v>309</v>
      </c>
      <c r="N1476" s="8">
        <f>IF(Sales[[#This Row],[Profit]]&lt;0,Sales[[#This Row],[Profit]],0)</f>
        <v>0</v>
      </c>
    </row>
    <row r="1477" spans="1:14" x14ac:dyDescent="0.3">
      <c r="A1477" t="s">
        <v>285</v>
      </c>
      <c r="B1477" s="6">
        <v>1117</v>
      </c>
      <c r="C1477" s="6">
        <v>447</v>
      </c>
      <c r="D1477">
        <v>10</v>
      </c>
      <c r="E1477" t="s">
        <v>12</v>
      </c>
      <c r="F1477" t="s">
        <v>16</v>
      </c>
      <c r="G1477" t="s">
        <v>14</v>
      </c>
      <c r="H1477" s="3">
        <f>INDEX(Orders!$A$1:$G$501,MATCH($A1477,Orders!$A$1:$A$501,0),MATCH(H$1,Orders!$A$1:$G$1,0))</f>
        <v>43150</v>
      </c>
      <c r="I1477" s="3" t="str">
        <f>INDEX(Orders!$A$1:$G$501,MATCH($A1477,Orders!$A$1:$A$501,0),MATCH(I$1,Orders!$A$1:$G$1,0))</f>
        <v>Mukesh</v>
      </c>
      <c r="J1477" s="3" t="str">
        <f>INDEX(Orders!$A$1:$G$501,MATCH($A1477,Orders!$A$1:$A$501,0),MATCH(J$1,Orders!$A$1:$G$1,0))</f>
        <v>Haryana</v>
      </c>
      <c r="K1477" s="3" t="str">
        <f>INDEX(Orders!$A$1:$G$501,MATCH($A1477,Orders!$A$1:$A$501,0),MATCH(K$1,Orders!$A$1:$G$1,0))</f>
        <v>Chandigarh</v>
      </c>
      <c r="L1477" s="1" t="str">
        <f t="shared" si="23"/>
        <v>Feb</v>
      </c>
      <c r="M1477" s="8">
        <f>IF(Sales[[#This Row],[Profit]]&gt;0,Sales[[#This Row],[Profit]],0)</f>
        <v>447</v>
      </c>
      <c r="N1477" s="8">
        <f>IF(Sales[[#This Row],[Profit]]&lt;0,Sales[[#This Row],[Profit]],0)</f>
        <v>0</v>
      </c>
    </row>
    <row r="1478" spans="1:14" x14ac:dyDescent="0.3">
      <c r="A1478" t="s">
        <v>38</v>
      </c>
      <c r="B1478" s="6">
        <v>9</v>
      </c>
      <c r="C1478" s="6">
        <v>-6</v>
      </c>
      <c r="D1478">
        <v>2</v>
      </c>
      <c r="E1478" t="s">
        <v>23</v>
      </c>
      <c r="F1478" t="s">
        <v>43</v>
      </c>
      <c r="G1478" t="s">
        <v>19</v>
      </c>
      <c r="H1478" s="3">
        <f>INDEX(Orders!$A$1:$G$501,MATCH($A1478,Orders!$A$1:$A$501,0),MATCH(H$1,Orders!$A$1:$G$1,0))</f>
        <v>43409</v>
      </c>
      <c r="I1478" s="3" t="str">
        <f>INDEX(Orders!$A$1:$G$501,MATCH($A1478,Orders!$A$1:$A$501,0),MATCH(I$1,Orders!$A$1:$G$1,0))</f>
        <v>Nida</v>
      </c>
      <c r="J1478" s="3" t="str">
        <f>INDEX(Orders!$A$1:$G$501,MATCH($A1478,Orders!$A$1:$A$501,0),MATCH(J$1,Orders!$A$1:$G$1,0))</f>
        <v>Madhya Pradesh</v>
      </c>
      <c r="K1478" s="3" t="str">
        <f>INDEX(Orders!$A$1:$G$501,MATCH($A1478,Orders!$A$1:$A$501,0),MATCH(K$1,Orders!$A$1:$G$1,0))</f>
        <v>Indore</v>
      </c>
      <c r="L1478" s="1" t="str">
        <f t="shared" si="23"/>
        <v>Nov</v>
      </c>
      <c r="M1478" s="8">
        <f>IF(Sales[[#This Row],[Profit]]&gt;0,Sales[[#This Row],[Profit]],0)</f>
        <v>0</v>
      </c>
      <c r="N1478" s="8">
        <f>IF(Sales[[#This Row],[Profit]]&lt;0,Sales[[#This Row],[Profit]],0)</f>
        <v>-6</v>
      </c>
    </row>
    <row r="1479" spans="1:14" x14ac:dyDescent="0.3">
      <c r="A1479" t="s">
        <v>53</v>
      </c>
      <c r="B1479" s="6">
        <v>332</v>
      </c>
      <c r="C1479" s="6">
        <v>503</v>
      </c>
      <c r="D1479">
        <v>3</v>
      </c>
      <c r="E1479" t="s">
        <v>8</v>
      </c>
      <c r="F1479" t="s">
        <v>18</v>
      </c>
      <c r="G1479" t="s">
        <v>10</v>
      </c>
      <c r="H1479" s="3">
        <f>INDEX(Orders!$A$1:$G$501,MATCH($A1479,Orders!$A$1:$A$501,0),MATCH(H$1,Orders!$A$1:$G$1,0))</f>
        <v>43410</v>
      </c>
      <c r="I1479" s="3" t="str">
        <f>INDEX(Orders!$A$1:$G$501,MATCH($A1479,Orders!$A$1:$A$501,0),MATCH(I$1,Orders!$A$1:$G$1,0))</f>
        <v>Pooja</v>
      </c>
      <c r="J1479" s="3" t="str">
        <f>INDEX(Orders!$A$1:$G$501,MATCH($A1479,Orders!$A$1:$A$501,0),MATCH(J$1,Orders!$A$1:$G$1,0))</f>
        <v>Himachal Pradesh</v>
      </c>
      <c r="K1479" s="3" t="str">
        <f>INDEX(Orders!$A$1:$G$501,MATCH($A1479,Orders!$A$1:$A$501,0),MATCH(K$1,Orders!$A$1:$G$1,0))</f>
        <v>Simla</v>
      </c>
      <c r="L1479" s="1" t="str">
        <f t="shared" si="23"/>
        <v>Nov</v>
      </c>
      <c r="M1479" s="8">
        <f>IF(Sales[[#This Row],[Profit]]&gt;0,Sales[[#This Row],[Profit]],0)</f>
        <v>503</v>
      </c>
      <c r="N1479" s="8">
        <f>IF(Sales[[#This Row],[Profit]]&lt;0,Sales[[#This Row],[Profit]],0)</f>
        <v>0</v>
      </c>
    </row>
    <row r="1480" spans="1:14" x14ac:dyDescent="0.3">
      <c r="A1480" t="s">
        <v>38</v>
      </c>
      <c r="B1480" s="6">
        <v>7</v>
      </c>
      <c r="C1480" s="6">
        <v>-4</v>
      </c>
      <c r="D1480">
        <v>3</v>
      </c>
      <c r="E1480" t="s">
        <v>23</v>
      </c>
      <c r="F1480" t="s">
        <v>30</v>
      </c>
      <c r="G1480" t="s">
        <v>10</v>
      </c>
      <c r="H1480" s="3">
        <f>INDEX(Orders!$A$1:$G$501,MATCH($A1480,Orders!$A$1:$A$501,0),MATCH(H$1,Orders!$A$1:$G$1,0))</f>
        <v>43409</v>
      </c>
      <c r="I1480" s="3" t="str">
        <f>INDEX(Orders!$A$1:$G$501,MATCH($A1480,Orders!$A$1:$A$501,0),MATCH(I$1,Orders!$A$1:$G$1,0))</f>
        <v>Nida</v>
      </c>
      <c r="J1480" s="3" t="str">
        <f>INDEX(Orders!$A$1:$G$501,MATCH($A1480,Orders!$A$1:$A$501,0),MATCH(J$1,Orders!$A$1:$G$1,0))</f>
        <v>Madhya Pradesh</v>
      </c>
      <c r="K1480" s="3" t="str">
        <f>INDEX(Orders!$A$1:$G$501,MATCH($A1480,Orders!$A$1:$A$501,0),MATCH(K$1,Orders!$A$1:$G$1,0))</f>
        <v>Indore</v>
      </c>
      <c r="L1480" s="1" t="str">
        <f t="shared" si="23"/>
        <v>Nov</v>
      </c>
      <c r="M1480" s="8">
        <f>IF(Sales[[#This Row],[Profit]]&gt;0,Sales[[#This Row],[Profit]],0)</f>
        <v>0</v>
      </c>
      <c r="N1480" s="8">
        <f>IF(Sales[[#This Row],[Profit]]&lt;0,Sales[[#This Row],[Profit]],0)</f>
        <v>-4</v>
      </c>
    </row>
    <row r="1481" spans="1:14" x14ac:dyDescent="0.3">
      <c r="A1481" t="s">
        <v>346</v>
      </c>
      <c r="B1481" s="6">
        <v>8</v>
      </c>
      <c r="C1481" s="6">
        <v>-2</v>
      </c>
      <c r="D1481">
        <v>3</v>
      </c>
      <c r="E1481" t="s">
        <v>23</v>
      </c>
      <c r="F1481" t="s">
        <v>30</v>
      </c>
      <c r="G1481" t="s">
        <v>19</v>
      </c>
      <c r="H1481" s="3">
        <f>INDEX(Orders!$A$1:$G$501,MATCH($A1481,Orders!$A$1:$A$501,0),MATCH(H$1,Orders!$A$1:$G$1,0))</f>
        <v>43104</v>
      </c>
      <c r="I1481" s="3" t="str">
        <f>INDEX(Orders!$A$1:$G$501,MATCH($A1481,Orders!$A$1:$A$501,0),MATCH(I$1,Orders!$A$1:$G$1,0))</f>
        <v>Bharat</v>
      </c>
      <c r="J1481" s="3" t="str">
        <f>INDEX(Orders!$A$1:$G$501,MATCH($A1481,Orders!$A$1:$A$501,0),MATCH(J$1,Orders!$A$1:$G$1,0))</f>
        <v>Gujarat</v>
      </c>
      <c r="K1481" s="3" t="str">
        <f>INDEX(Orders!$A$1:$G$501,MATCH($A1481,Orders!$A$1:$A$501,0),MATCH(K$1,Orders!$A$1:$G$1,0))</f>
        <v>Ahmedabad</v>
      </c>
      <c r="L1481" s="1" t="str">
        <f t="shared" si="23"/>
        <v>Jan</v>
      </c>
      <c r="M1481" s="8">
        <f>IF(Sales[[#This Row],[Profit]]&gt;0,Sales[[#This Row],[Profit]],0)</f>
        <v>0</v>
      </c>
      <c r="N1481" s="8">
        <f>IF(Sales[[#This Row],[Profit]]&lt;0,Sales[[#This Row],[Profit]],0)</f>
        <v>-2</v>
      </c>
    </row>
    <row r="1482" spans="1:14" x14ac:dyDescent="0.3">
      <c r="A1482" t="s">
        <v>395</v>
      </c>
      <c r="B1482" s="6">
        <v>2061</v>
      </c>
      <c r="C1482" s="6">
        <v>701</v>
      </c>
      <c r="D1482">
        <v>5</v>
      </c>
      <c r="E1482" t="s">
        <v>12</v>
      </c>
      <c r="F1482" t="s">
        <v>16</v>
      </c>
      <c r="G1482" t="s">
        <v>28</v>
      </c>
      <c r="H1482" s="3">
        <f>INDEX(Orders!$A$1:$G$501,MATCH($A1482,Orders!$A$1:$A$501,0),MATCH(H$1,Orders!$A$1:$G$1,0))</f>
        <v>43419</v>
      </c>
      <c r="I1482" s="3" t="str">
        <f>INDEX(Orders!$A$1:$G$501,MATCH($A1482,Orders!$A$1:$A$501,0),MATCH(I$1,Orders!$A$1:$G$1,0))</f>
        <v>Amol</v>
      </c>
      <c r="J1482" s="3" t="str">
        <f>INDEX(Orders!$A$1:$G$501,MATCH($A1482,Orders!$A$1:$A$501,0),MATCH(J$1,Orders!$A$1:$G$1,0))</f>
        <v>Bihar</v>
      </c>
      <c r="K1482" s="3" t="str">
        <f>INDEX(Orders!$A$1:$G$501,MATCH($A1482,Orders!$A$1:$A$501,0),MATCH(K$1,Orders!$A$1:$G$1,0))</f>
        <v>Patna</v>
      </c>
      <c r="L1482" s="1" t="str">
        <f t="shared" si="23"/>
        <v>Nov</v>
      </c>
      <c r="M1482" s="8">
        <f>IF(Sales[[#This Row],[Profit]]&gt;0,Sales[[#This Row],[Profit]],0)</f>
        <v>701</v>
      </c>
      <c r="N1482" s="8">
        <f>IF(Sales[[#This Row],[Profit]]&lt;0,Sales[[#This Row],[Profit]],0)</f>
        <v>0</v>
      </c>
    </row>
    <row r="1483" spans="1:14" x14ac:dyDescent="0.3">
      <c r="A1483" t="s">
        <v>470</v>
      </c>
      <c r="B1483" s="6">
        <v>1103</v>
      </c>
      <c r="C1483" s="6">
        <v>276</v>
      </c>
      <c r="D1483">
        <v>3</v>
      </c>
      <c r="E1483" t="s">
        <v>12</v>
      </c>
      <c r="F1483" t="s">
        <v>13</v>
      </c>
      <c r="G1483" t="s">
        <v>14</v>
      </c>
      <c r="H1483" s="3">
        <f>INDEX(Orders!$A$1:$G$501,MATCH($A1483,Orders!$A$1:$A$501,0),MATCH(H$1,Orders!$A$1:$G$1,0))</f>
        <v>43213</v>
      </c>
      <c r="I1483" s="3" t="str">
        <f>INDEX(Orders!$A$1:$G$501,MATCH($A1483,Orders!$A$1:$A$501,0),MATCH(I$1,Orders!$A$1:$G$1,0))</f>
        <v>Bhishm</v>
      </c>
      <c r="J1483" s="3" t="str">
        <f>INDEX(Orders!$A$1:$G$501,MATCH($A1483,Orders!$A$1:$A$501,0),MATCH(J$1,Orders!$A$1:$G$1,0))</f>
        <v>Maharashtra</v>
      </c>
      <c r="K1483" s="3" t="str">
        <f>INDEX(Orders!$A$1:$G$501,MATCH($A1483,Orders!$A$1:$A$501,0),MATCH(K$1,Orders!$A$1:$G$1,0))</f>
        <v>Mumbai</v>
      </c>
      <c r="L1483" s="1" t="str">
        <f t="shared" si="23"/>
        <v>Apr</v>
      </c>
      <c r="M1483" s="8">
        <f>IF(Sales[[#This Row],[Profit]]&gt;0,Sales[[#This Row],[Profit]],0)</f>
        <v>276</v>
      </c>
      <c r="N1483" s="8">
        <f>IF(Sales[[#This Row],[Profit]]&lt;0,Sales[[#This Row],[Profit]],0)</f>
        <v>0</v>
      </c>
    </row>
    <row r="1484" spans="1:14" x14ac:dyDescent="0.3">
      <c r="A1484" t="s">
        <v>310</v>
      </c>
      <c r="B1484" s="6">
        <v>2103</v>
      </c>
      <c r="C1484" s="6">
        <v>322</v>
      </c>
      <c r="D1484">
        <v>8</v>
      </c>
      <c r="E1484" t="s">
        <v>8</v>
      </c>
      <c r="F1484" t="s">
        <v>9</v>
      </c>
      <c r="G1484" t="s">
        <v>28</v>
      </c>
      <c r="H1484" s="3">
        <f>INDEX(Orders!$A$1:$G$501,MATCH($A1484,Orders!$A$1:$A$501,0),MATCH(H$1,Orders!$A$1:$G$1,0))</f>
        <v>43391</v>
      </c>
      <c r="I1484" s="3" t="str">
        <f>INDEX(Orders!$A$1:$G$501,MATCH($A1484,Orders!$A$1:$A$501,0),MATCH(I$1,Orders!$A$1:$G$1,0))</f>
        <v>Rohan</v>
      </c>
      <c r="J1484" s="3" t="str">
        <f>INDEX(Orders!$A$1:$G$501,MATCH($A1484,Orders!$A$1:$A$501,0),MATCH(J$1,Orders!$A$1:$G$1,0))</f>
        <v>Maharashtra</v>
      </c>
      <c r="K1484" s="3" t="str">
        <f>INDEX(Orders!$A$1:$G$501,MATCH($A1484,Orders!$A$1:$A$501,0),MATCH(K$1,Orders!$A$1:$G$1,0))</f>
        <v>Mumbai</v>
      </c>
      <c r="L1484" s="1" t="str">
        <f t="shared" si="23"/>
        <v>Oct</v>
      </c>
      <c r="M1484" s="8">
        <f>IF(Sales[[#This Row],[Profit]]&gt;0,Sales[[#This Row],[Profit]],0)</f>
        <v>322</v>
      </c>
      <c r="N1484" s="8">
        <f>IF(Sales[[#This Row],[Profit]]&lt;0,Sales[[#This Row],[Profit]],0)</f>
        <v>0</v>
      </c>
    </row>
    <row r="1485" spans="1:14" x14ac:dyDescent="0.3">
      <c r="A1485" t="s">
        <v>22</v>
      </c>
      <c r="B1485" s="6">
        <v>2115</v>
      </c>
      <c r="C1485" s="6">
        <v>23</v>
      </c>
      <c r="D1485">
        <v>5</v>
      </c>
      <c r="E1485" t="s">
        <v>12</v>
      </c>
      <c r="F1485" t="s">
        <v>13</v>
      </c>
      <c r="G1485" t="s">
        <v>10</v>
      </c>
      <c r="H1485" s="3">
        <f>INDEX(Orders!$A$1:$G$501,MATCH($A1485,Orders!$A$1:$A$501,0),MATCH(H$1,Orders!$A$1:$G$1,0))</f>
        <v>43429</v>
      </c>
      <c r="I1485" s="3" t="str">
        <f>INDEX(Orders!$A$1:$G$501,MATCH($A1485,Orders!$A$1:$A$501,0),MATCH(I$1,Orders!$A$1:$G$1,0))</f>
        <v>Lalita</v>
      </c>
      <c r="J1485" s="3" t="str">
        <f>INDEX(Orders!$A$1:$G$501,MATCH($A1485,Orders!$A$1:$A$501,0),MATCH(J$1,Orders!$A$1:$G$1,0))</f>
        <v>Uttar Pradesh</v>
      </c>
      <c r="K1485" s="3" t="str">
        <f>INDEX(Orders!$A$1:$G$501,MATCH($A1485,Orders!$A$1:$A$501,0),MATCH(K$1,Orders!$A$1:$G$1,0))</f>
        <v>Mathura</v>
      </c>
      <c r="L1485" s="1" t="str">
        <f t="shared" si="23"/>
        <v>Nov</v>
      </c>
      <c r="M1485" s="8">
        <f>IF(Sales[[#This Row],[Profit]]&gt;0,Sales[[#This Row],[Profit]],0)</f>
        <v>23</v>
      </c>
      <c r="N1485" s="8">
        <f>IF(Sales[[#This Row],[Profit]]&lt;0,Sales[[#This Row],[Profit]],0)</f>
        <v>0</v>
      </c>
    </row>
    <row r="1486" spans="1:14" x14ac:dyDescent="0.3">
      <c r="A1486" t="s">
        <v>44</v>
      </c>
      <c r="B1486" s="6">
        <v>850</v>
      </c>
      <c r="C1486" s="6">
        <v>-289</v>
      </c>
      <c r="D1486">
        <v>5</v>
      </c>
      <c r="E1486" t="s">
        <v>8</v>
      </c>
      <c r="F1486" t="s">
        <v>9</v>
      </c>
      <c r="G1486" t="s">
        <v>10</v>
      </c>
      <c r="H1486" s="3">
        <f>INDEX(Orders!$A$1:$G$501,MATCH($A1486,Orders!$A$1:$A$501,0),MATCH(H$1,Orders!$A$1:$G$1,0))</f>
        <v>43448</v>
      </c>
      <c r="I1486" s="3" t="str">
        <f>INDEX(Orders!$A$1:$G$501,MATCH($A1486,Orders!$A$1:$A$501,0),MATCH(I$1,Orders!$A$1:$G$1,0))</f>
        <v>Jay</v>
      </c>
      <c r="J1486" s="3" t="str">
        <f>INDEX(Orders!$A$1:$G$501,MATCH($A1486,Orders!$A$1:$A$501,0),MATCH(J$1,Orders!$A$1:$G$1,0))</f>
        <v>Delhi</v>
      </c>
      <c r="K1486" s="3" t="str">
        <f>INDEX(Orders!$A$1:$G$501,MATCH($A1486,Orders!$A$1:$A$501,0),MATCH(K$1,Orders!$A$1:$G$1,0))</f>
        <v>Delhi</v>
      </c>
      <c r="L1486" s="1" t="str">
        <f t="shared" si="23"/>
        <v>Dec</v>
      </c>
      <c r="M1486" s="8">
        <f>IF(Sales[[#This Row],[Profit]]&gt;0,Sales[[#This Row],[Profit]],0)</f>
        <v>0</v>
      </c>
      <c r="N1486" s="8">
        <f>IF(Sales[[#This Row],[Profit]]&lt;0,Sales[[#This Row],[Profit]],0)</f>
        <v>-289</v>
      </c>
    </row>
    <row r="1487" spans="1:14" x14ac:dyDescent="0.3">
      <c r="A1487" t="s">
        <v>50</v>
      </c>
      <c r="B1487" s="6">
        <v>1063</v>
      </c>
      <c r="C1487" s="6">
        <v>64</v>
      </c>
      <c r="D1487">
        <v>7</v>
      </c>
      <c r="E1487" t="s">
        <v>8</v>
      </c>
      <c r="F1487" t="s">
        <v>21</v>
      </c>
      <c r="G1487" t="s">
        <v>14</v>
      </c>
      <c r="H1487" s="3">
        <f>INDEX(Orders!$A$1:$G$501,MATCH($A1487,Orders!$A$1:$A$501,0),MATCH(H$1,Orders!$A$1:$G$1,0))</f>
        <v>43399</v>
      </c>
      <c r="I1487" s="3" t="str">
        <f>INDEX(Orders!$A$1:$G$501,MATCH($A1487,Orders!$A$1:$A$501,0),MATCH(I$1,Orders!$A$1:$G$1,0))</f>
        <v>Aastha</v>
      </c>
      <c r="J1487" s="3" t="str">
        <f>INDEX(Orders!$A$1:$G$501,MATCH($A1487,Orders!$A$1:$A$501,0),MATCH(J$1,Orders!$A$1:$G$1,0))</f>
        <v>Himachal Pradesh</v>
      </c>
      <c r="K1487" s="3" t="str">
        <f>INDEX(Orders!$A$1:$G$501,MATCH($A1487,Orders!$A$1:$A$501,0),MATCH(K$1,Orders!$A$1:$G$1,0))</f>
        <v>Simla</v>
      </c>
      <c r="L1487" s="1" t="str">
        <f t="shared" si="23"/>
        <v>Oct</v>
      </c>
      <c r="M1487" s="8">
        <f>IF(Sales[[#This Row],[Profit]]&gt;0,Sales[[#This Row],[Profit]],0)</f>
        <v>64</v>
      </c>
      <c r="N1487" s="8">
        <f>IF(Sales[[#This Row],[Profit]]&lt;0,Sales[[#This Row],[Profit]],0)</f>
        <v>0</v>
      </c>
    </row>
    <row r="1488" spans="1:14" x14ac:dyDescent="0.3">
      <c r="A1488" t="s">
        <v>478</v>
      </c>
      <c r="B1488" s="6">
        <v>1063</v>
      </c>
      <c r="C1488" s="6">
        <v>-175</v>
      </c>
      <c r="D1488">
        <v>4</v>
      </c>
      <c r="E1488" t="s">
        <v>8</v>
      </c>
      <c r="F1488" t="s">
        <v>9</v>
      </c>
      <c r="G1488" t="s">
        <v>14</v>
      </c>
      <c r="H1488" s="3">
        <f>INDEX(Orders!$A$1:$G$501,MATCH($A1488,Orders!$A$1:$A$501,0),MATCH(H$1,Orders!$A$1:$G$1,0))</f>
        <v>43127</v>
      </c>
      <c r="I1488" s="3" t="str">
        <f>INDEX(Orders!$A$1:$G$501,MATCH($A1488,Orders!$A$1:$A$501,0),MATCH(I$1,Orders!$A$1:$G$1,0))</f>
        <v>Parin</v>
      </c>
      <c r="J1488" s="3" t="str">
        <f>INDEX(Orders!$A$1:$G$501,MATCH($A1488,Orders!$A$1:$A$501,0),MATCH(J$1,Orders!$A$1:$G$1,0))</f>
        <v>Maharashtra</v>
      </c>
      <c r="K1488" s="3" t="str">
        <f>INDEX(Orders!$A$1:$G$501,MATCH($A1488,Orders!$A$1:$A$501,0),MATCH(K$1,Orders!$A$1:$G$1,0))</f>
        <v>Mumbai</v>
      </c>
      <c r="L1488" s="1" t="str">
        <f t="shared" si="23"/>
        <v>Jan</v>
      </c>
      <c r="M1488" s="8">
        <f>IF(Sales[[#This Row],[Profit]]&gt;0,Sales[[#This Row],[Profit]],0)</f>
        <v>0</v>
      </c>
      <c r="N1488" s="8">
        <f>IF(Sales[[#This Row],[Profit]]&lt;0,Sales[[#This Row],[Profit]],0)</f>
        <v>-175</v>
      </c>
    </row>
    <row r="1489" spans="1:14" x14ac:dyDescent="0.3">
      <c r="A1489" t="s">
        <v>321</v>
      </c>
      <c r="B1489" s="6">
        <v>2292</v>
      </c>
      <c r="C1489" s="6">
        <v>127</v>
      </c>
      <c r="D1489">
        <v>7</v>
      </c>
      <c r="E1489" t="s">
        <v>12</v>
      </c>
      <c r="F1489" t="s">
        <v>16</v>
      </c>
      <c r="G1489" t="s">
        <v>10</v>
      </c>
      <c r="H1489" s="3">
        <f>INDEX(Orders!$A$1:$G$501,MATCH($A1489,Orders!$A$1:$A$501,0),MATCH(H$1,Orders!$A$1:$G$1,0))</f>
        <v>43192</v>
      </c>
      <c r="I1489" s="3" t="str">
        <f>INDEX(Orders!$A$1:$G$501,MATCH($A1489,Orders!$A$1:$A$501,0),MATCH(I$1,Orders!$A$1:$G$1,0))</f>
        <v>Yogesh</v>
      </c>
      <c r="J1489" s="3" t="str">
        <f>INDEX(Orders!$A$1:$G$501,MATCH($A1489,Orders!$A$1:$A$501,0),MATCH(J$1,Orders!$A$1:$G$1,0))</f>
        <v>Maharashtra</v>
      </c>
      <c r="K1489" s="3" t="str">
        <f>INDEX(Orders!$A$1:$G$501,MATCH($A1489,Orders!$A$1:$A$501,0),MATCH(K$1,Orders!$A$1:$G$1,0))</f>
        <v>Pune</v>
      </c>
      <c r="L1489" s="1" t="str">
        <f t="shared" si="23"/>
        <v>Apr</v>
      </c>
      <c r="M1489" s="8">
        <f>IF(Sales[[#This Row],[Profit]]&gt;0,Sales[[#This Row],[Profit]],0)</f>
        <v>127</v>
      </c>
      <c r="N1489" s="8">
        <f>IF(Sales[[#This Row],[Profit]]&lt;0,Sales[[#This Row],[Profit]],0)</f>
        <v>0</v>
      </c>
    </row>
    <row r="1490" spans="1:14" x14ac:dyDescent="0.3">
      <c r="A1490" t="s">
        <v>290</v>
      </c>
      <c r="B1490" s="6">
        <v>7</v>
      </c>
      <c r="C1490" s="6">
        <v>-1</v>
      </c>
      <c r="D1490">
        <v>2</v>
      </c>
      <c r="E1490" t="s">
        <v>23</v>
      </c>
      <c r="F1490" t="s">
        <v>30</v>
      </c>
      <c r="G1490" t="s">
        <v>19</v>
      </c>
      <c r="H1490" s="3">
        <f>INDEX(Orders!$A$1:$G$501,MATCH($A1490,Orders!$A$1:$A$501,0),MATCH(H$1,Orders!$A$1:$G$1,0))</f>
        <v>43237</v>
      </c>
      <c r="I1490" s="3" t="str">
        <f>INDEX(Orders!$A$1:$G$501,MATCH($A1490,Orders!$A$1:$A$501,0),MATCH(I$1,Orders!$A$1:$G$1,0))</f>
        <v>Subhashree</v>
      </c>
      <c r="J1490" s="3" t="str">
        <f>INDEX(Orders!$A$1:$G$501,MATCH($A1490,Orders!$A$1:$A$501,0),MATCH(J$1,Orders!$A$1:$G$1,0))</f>
        <v>Jammu and Kashmir</v>
      </c>
      <c r="K1490" s="3" t="str">
        <f>INDEX(Orders!$A$1:$G$501,MATCH($A1490,Orders!$A$1:$A$501,0),MATCH(K$1,Orders!$A$1:$G$1,0))</f>
        <v>Kashmir</v>
      </c>
      <c r="L1490" s="1" t="str">
        <f t="shared" si="23"/>
        <v>May</v>
      </c>
      <c r="M1490" s="8">
        <f>IF(Sales[[#This Row],[Profit]]&gt;0,Sales[[#This Row],[Profit]],0)</f>
        <v>0</v>
      </c>
      <c r="N1490" s="8">
        <f>IF(Sales[[#This Row],[Profit]]&lt;0,Sales[[#This Row],[Profit]],0)</f>
        <v>-1</v>
      </c>
    </row>
    <row r="1491" spans="1:14" x14ac:dyDescent="0.3">
      <c r="A1491" t="s">
        <v>436</v>
      </c>
      <c r="B1491" s="6">
        <v>2452</v>
      </c>
      <c r="C1491" s="6">
        <v>191</v>
      </c>
      <c r="D1491">
        <v>7</v>
      </c>
      <c r="E1491" t="s">
        <v>12</v>
      </c>
      <c r="F1491" t="s">
        <v>16</v>
      </c>
      <c r="G1491" t="s">
        <v>28</v>
      </c>
      <c r="H1491" s="3">
        <f>INDEX(Orders!$A$1:$G$501,MATCH($A1491,Orders!$A$1:$A$501,0),MATCH(H$1,Orders!$A$1:$G$1,0))</f>
        <v>43121</v>
      </c>
      <c r="I1491" s="3" t="str">
        <f>INDEX(Orders!$A$1:$G$501,MATCH($A1491,Orders!$A$1:$A$501,0),MATCH(I$1,Orders!$A$1:$G$1,0))</f>
        <v>Shreyshi</v>
      </c>
      <c r="J1491" s="3" t="str">
        <f>INDEX(Orders!$A$1:$G$501,MATCH($A1491,Orders!$A$1:$A$501,0),MATCH(J$1,Orders!$A$1:$G$1,0))</f>
        <v>Gujarat</v>
      </c>
      <c r="K1491" s="3" t="str">
        <f>INDEX(Orders!$A$1:$G$501,MATCH($A1491,Orders!$A$1:$A$501,0),MATCH(K$1,Orders!$A$1:$G$1,0))</f>
        <v>Surat</v>
      </c>
      <c r="L1491" s="1" t="str">
        <f t="shared" si="23"/>
        <v>Jan</v>
      </c>
      <c r="M1491" s="8">
        <f>IF(Sales[[#This Row],[Profit]]&gt;0,Sales[[#This Row],[Profit]],0)</f>
        <v>191</v>
      </c>
      <c r="N1491" s="8">
        <f>IF(Sales[[#This Row],[Profit]]&lt;0,Sales[[#This Row],[Profit]],0)</f>
        <v>0</v>
      </c>
    </row>
    <row r="1492" spans="1:14" x14ac:dyDescent="0.3">
      <c r="A1492" t="s">
        <v>187</v>
      </c>
      <c r="B1492" s="6">
        <v>2457</v>
      </c>
      <c r="C1492" s="6">
        <v>665</v>
      </c>
      <c r="D1492">
        <v>11</v>
      </c>
      <c r="E1492" t="s">
        <v>8</v>
      </c>
      <c r="F1492" t="s">
        <v>9</v>
      </c>
      <c r="G1492" t="s">
        <v>14</v>
      </c>
      <c r="H1492" s="3">
        <f>INDEX(Orders!$A$1:$G$501,MATCH($A1492,Orders!$A$1:$A$501,0),MATCH(H$1,Orders!$A$1:$G$1,0))</f>
        <v>43417</v>
      </c>
      <c r="I1492" s="3" t="str">
        <f>INDEX(Orders!$A$1:$G$501,MATCH($A1492,Orders!$A$1:$A$501,0),MATCH(I$1,Orders!$A$1:$G$1,0))</f>
        <v>Uudhav</v>
      </c>
      <c r="J1492" s="3" t="str">
        <f>INDEX(Orders!$A$1:$G$501,MATCH($A1492,Orders!$A$1:$A$501,0),MATCH(J$1,Orders!$A$1:$G$1,0))</f>
        <v>Maharashtra</v>
      </c>
      <c r="K1492" s="3" t="str">
        <f>INDEX(Orders!$A$1:$G$501,MATCH($A1492,Orders!$A$1:$A$501,0),MATCH(K$1,Orders!$A$1:$G$1,0))</f>
        <v>Mumbai</v>
      </c>
      <c r="L1492" s="1" t="str">
        <f t="shared" si="23"/>
        <v>Nov</v>
      </c>
      <c r="M1492" s="8">
        <f>IF(Sales[[#This Row],[Profit]]&gt;0,Sales[[#This Row],[Profit]],0)</f>
        <v>665</v>
      </c>
      <c r="N1492" s="8">
        <f>IF(Sales[[#This Row],[Profit]]&lt;0,Sales[[#This Row],[Profit]],0)</f>
        <v>0</v>
      </c>
    </row>
    <row r="1493" spans="1:14" x14ac:dyDescent="0.3">
      <c r="A1493" t="s">
        <v>99</v>
      </c>
      <c r="B1493" s="6">
        <v>4</v>
      </c>
      <c r="C1493" s="6">
        <v>-3</v>
      </c>
      <c r="D1493">
        <v>1</v>
      </c>
      <c r="E1493" t="s">
        <v>23</v>
      </c>
      <c r="F1493" t="s">
        <v>43</v>
      </c>
      <c r="G1493" t="s">
        <v>19</v>
      </c>
      <c r="H1493" s="3">
        <f>INDEX(Orders!$A$1:$G$501,MATCH($A1493,Orders!$A$1:$A$501,0),MATCH(H$1,Orders!$A$1:$G$1,0))</f>
        <v>43273</v>
      </c>
      <c r="I1493" s="3" t="str">
        <f>INDEX(Orders!$A$1:$G$501,MATCH($A1493,Orders!$A$1:$A$501,0),MATCH(I$1,Orders!$A$1:$G$1,0))</f>
        <v>Vijay</v>
      </c>
      <c r="J1493" s="3" t="str">
        <f>INDEX(Orders!$A$1:$G$501,MATCH($A1493,Orders!$A$1:$A$501,0),MATCH(J$1,Orders!$A$1:$G$1,0))</f>
        <v>Jammu and Kashmir</v>
      </c>
      <c r="K1493" s="3" t="str">
        <f>INDEX(Orders!$A$1:$G$501,MATCH($A1493,Orders!$A$1:$A$501,0),MATCH(K$1,Orders!$A$1:$G$1,0))</f>
        <v>Kashmir</v>
      </c>
      <c r="L1493" s="1" t="str">
        <f t="shared" si="23"/>
        <v>Jun</v>
      </c>
      <c r="M1493" s="8">
        <f>IF(Sales[[#This Row],[Profit]]&gt;0,Sales[[#This Row],[Profit]],0)</f>
        <v>0</v>
      </c>
      <c r="N1493" s="8">
        <f>IF(Sales[[#This Row],[Profit]]&lt;0,Sales[[#This Row],[Profit]],0)</f>
        <v>-3</v>
      </c>
    </row>
    <row r="1494" spans="1:14" x14ac:dyDescent="0.3">
      <c r="A1494" t="s">
        <v>208</v>
      </c>
      <c r="B1494" s="6">
        <v>2830</v>
      </c>
      <c r="C1494" s="6">
        <v>-1981</v>
      </c>
      <c r="D1494">
        <v>13</v>
      </c>
      <c r="E1494" t="s">
        <v>12</v>
      </c>
      <c r="F1494" t="s">
        <v>16</v>
      </c>
      <c r="G1494" t="s">
        <v>14</v>
      </c>
      <c r="H1494" s="3">
        <f>INDEX(Orders!$A$1:$G$501,MATCH($A1494,Orders!$A$1:$A$501,0),MATCH(H$1,Orders!$A$1:$G$1,0))</f>
        <v>43110</v>
      </c>
      <c r="I1494" s="3" t="str">
        <f>INDEX(Orders!$A$1:$G$501,MATCH($A1494,Orders!$A$1:$A$501,0),MATCH(I$1,Orders!$A$1:$G$1,0))</f>
        <v>Shishu</v>
      </c>
      <c r="J1494" s="3" t="str">
        <f>INDEX(Orders!$A$1:$G$501,MATCH($A1494,Orders!$A$1:$A$501,0),MATCH(J$1,Orders!$A$1:$G$1,0))</f>
        <v>Andhra Pradesh</v>
      </c>
      <c r="K1494" s="3" t="str">
        <f>INDEX(Orders!$A$1:$G$501,MATCH($A1494,Orders!$A$1:$A$501,0),MATCH(K$1,Orders!$A$1:$G$1,0))</f>
        <v>Hyderabad</v>
      </c>
      <c r="L1494" s="1" t="str">
        <f t="shared" si="23"/>
        <v>Jan</v>
      </c>
      <c r="M1494" s="8">
        <f>IF(Sales[[#This Row],[Profit]]&gt;0,Sales[[#This Row],[Profit]],0)</f>
        <v>0</v>
      </c>
      <c r="N1494" s="8">
        <f>IF(Sales[[#This Row],[Profit]]&lt;0,Sales[[#This Row],[Profit]],0)</f>
        <v>-1981</v>
      </c>
    </row>
    <row r="1495" spans="1:14" x14ac:dyDescent="0.3">
      <c r="A1495" t="s">
        <v>186</v>
      </c>
      <c r="B1495" s="6">
        <v>7</v>
      </c>
      <c r="C1495" s="6">
        <v>1</v>
      </c>
      <c r="D1495">
        <v>1</v>
      </c>
      <c r="E1495" t="s">
        <v>23</v>
      </c>
      <c r="F1495" t="s">
        <v>30</v>
      </c>
      <c r="G1495" t="s">
        <v>10</v>
      </c>
      <c r="H1495" s="3">
        <f>INDEX(Orders!$A$1:$G$501,MATCH($A1495,Orders!$A$1:$A$501,0),MATCH(H$1,Orders!$A$1:$G$1,0))</f>
        <v>43427</v>
      </c>
      <c r="I1495" s="3" t="str">
        <f>INDEX(Orders!$A$1:$G$501,MATCH($A1495,Orders!$A$1:$A$501,0),MATCH(I$1,Orders!$A$1:$G$1,0))</f>
        <v>Divyeta</v>
      </c>
      <c r="J1495" s="3" t="str">
        <f>INDEX(Orders!$A$1:$G$501,MATCH($A1495,Orders!$A$1:$A$501,0),MATCH(J$1,Orders!$A$1:$G$1,0))</f>
        <v>Madhya Pradesh</v>
      </c>
      <c r="K1495" s="3" t="str">
        <f>INDEX(Orders!$A$1:$G$501,MATCH($A1495,Orders!$A$1:$A$501,0),MATCH(K$1,Orders!$A$1:$G$1,0))</f>
        <v>Indore</v>
      </c>
      <c r="L1495" s="1" t="str">
        <f t="shared" si="23"/>
        <v>Nov</v>
      </c>
      <c r="M1495" s="8">
        <f>IF(Sales[[#This Row],[Profit]]&gt;0,Sales[[#This Row],[Profit]],0)</f>
        <v>1</v>
      </c>
      <c r="N1495" s="8">
        <f>IF(Sales[[#This Row],[Profit]]&lt;0,Sales[[#This Row],[Profit]],0)</f>
        <v>0</v>
      </c>
    </row>
    <row r="1496" spans="1:14" x14ac:dyDescent="0.3">
      <c r="A1496" t="s">
        <v>438</v>
      </c>
      <c r="B1496" s="6">
        <v>7</v>
      </c>
      <c r="C1496" s="6">
        <v>0</v>
      </c>
      <c r="D1496">
        <v>2</v>
      </c>
      <c r="E1496" t="s">
        <v>23</v>
      </c>
      <c r="F1496" t="s">
        <v>43</v>
      </c>
      <c r="G1496" t="s">
        <v>10</v>
      </c>
      <c r="H1496" s="3">
        <f>INDEX(Orders!$A$1:$G$501,MATCH($A1496,Orders!$A$1:$A$501,0),MATCH(H$1,Orders!$A$1:$G$1,0))</f>
        <v>43167</v>
      </c>
      <c r="I1496" s="3" t="str">
        <f>INDEX(Orders!$A$1:$G$501,MATCH($A1496,Orders!$A$1:$A$501,0),MATCH(I$1,Orders!$A$1:$G$1,0))</f>
        <v>Rane</v>
      </c>
      <c r="J1496" s="3" t="str">
        <f>INDEX(Orders!$A$1:$G$501,MATCH($A1496,Orders!$A$1:$A$501,0),MATCH(J$1,Orders!$A$1:$G$1,0))</f>
        <v>Maharashtra</v>
      </c>
      <c r="K1496" s="3" t="str">
        <f>INDEX(Orders!$A$1:$G$501,MATCH($A1496,Orders!$A$1:$A$501,0),MATCH(K$1,Orders!$A$1:$G$1,0))</f>
        <v>Mumbai</v>
      </c>
      <c r="L1496" s="1" t="str">
        <f t="shared" si="23"/>
        <v>Mar</v>
      </c>
      <c r="M1496" s="8">
        <f>IF(Sales[[#This Row],[Profit]]&gt;0,Sales[[#This Row],[Profit]],0)</f>
        <v>0</v>
      </c>
      <c r="N1496" s="8">
        <f>IF(Sales[[#This Row],[Profit]]&lt;0,Sales[[#This Row],[Profit]],0)</f>
        <v>0</v>
      </c>
    </row>
    <row r="1497" spans="1:14" x14ac:dyDescent="0.3">
      <c r="A1497" t="s">
        <v>268</v>
      </c>
      <c r="B1497" s="6">
        <v>7</v>
      </c>
      <c r="C1497" s="6">
        <v>-3</v>
      </c>
      <c r="D1497">
        <v>2</v>
      </c>
      <c r="E1497" t="s">
        <v>23</v>
      </c>
      <c r="F1497" t="s">
        <v>30</v>
      </c>
      <c r="G1497" t="s">
        <v>10</v>
      </c>
      <c r="H1497" s="3">
        <f>INDEX(Orders!$A$1:$G$501,MATCH($A1497,Orders!$A$1:$A$501,0),MATCH(H$1,Orders!$A$1:$G$1,0))</f>
        <v>43276</v>
      </c>
      <c r="I1497" s="3" t="str">
        <f>INDEX(Orders!$A$1:$G$501,MATCH($A1497,Orders!$A$1:$A$501,0),MATCH(I$1,Orders!$A$1:$G$1,0))</f>
        <v>Shubhi</v>
      </c>
      <c r="J1497" s="3" t="str">
        <f>INDEX(Orders!$A$1:$G$501,MATCH($A1497,Orders!$A$1:$A$501,0),MATCH(J$1,Orders!$A$1:$G$1,0))</f>
        <v>Maharashtra</v>
      </c>
      <c r="K1497" s="3" t="str">
        <f>INDEX(Orders!$A$1:$G$501,MATCH($A1497,Orders!$A$1:$A$501,0),MATCH(K$1,Orders!$A$1:$G$1,0))</f>
        <v>Mumbai</v>
      </c>
      <c r="L1497" s="1" t="str">
        <f t="shared" si="23"/>
        <v>Jun</v>
      </c>
      <c r="M1497" s="8">
        <f>IF(Sales[[#This Row],[Profit]]&gt;0,Sales[[#This Row],[Profit]],0)</f>
        <v>0</v>
      </c>
      <c r="N1497" s="8">
        <f>IF(Sales[[#This Row],[Profit]]&lt;0,Sales[[#This Row],[Profit]],0)</f>
        <v>-3</v>
      </c>
    </row>
    <row r="1498" spans="1:14" x14ac:dyDescent="0.3">
      <c r="A1498" t="s">
        <v>104</v>
      </c>
      <c r="B1498" s="6">
        <v>3151</v>
      </c>
      <c r="C1498" s="6">
        <v>-35</v>
      </c>
      <c r="D1498">
        <v>7</v>
      </c>
      <c r="E1498" t="s">
        <v>23</v>
      </c>
      <c r="F1498" t="s">
        <v>24</v>
      </c>
      <c r="G1498" t="s">
        <v>14</v>
      </c>
      <c r="H1498" s="3">
        <f>INDEX(Orders!$A$1:$G$501,MATCH($A1498,Orders!$A$1:$A$501,0),MATCH(H$1,Orders!$A$1:$G$1,0))</f>
        <v>43333</v>
      </c>
      <c r="I1498" s="3" t="str">
        <f>INDEX(Orders!$A$1:$G$501,MATCH($A1498,Orders!$A$1:$A$501,0),MATCH(I$1,Orders!$A$1:$G$1,0))</f>
        <v>Vishakha</v>
      </c>
      <c r="J1498" s="3" t="str">
        <f>INDEX(Orders!$A$1:$G$501,MATCH($A1498,Orders!$A$1:$A$501,0),MATCH(J$1,Orders!$A$1:$G$1,0))</f>
        <v>Madhya Pradesh</v>
      </c>
      <c r="K1498" s="3" t="str">
        <f>INDEX(Orders!$A$1:$G$501,MATCH($A1498,Orders!$A$1:$A$501,0),MATCH(K$1,Orders!$A$1:$G$1,0))</f>
        <v>Indore</v>
      </c>
      <c r="L1498" s="1" t="str">
        <f t="shared" si="23"/>
        <v>Aug</v>
      </c>
      <c r="M1498" s="8">
        <f>IF(Sales[[#This Row],[Profit]]&gt;0,Sales[[#This Row],[Profit]],0)</f>
        <v>0</v>
      </c>
      <c r="N1498" s="8">
        <f>IF(Sales[[#This Row],[Profit]]&lt;0,Sales[[#This Row],[Profit]],0)</f>
        <v>-35</v>
      </c>
    </row>
    <row r="1499" spans="1:14" x14ac:dyDescent="0.3">
      <c r="A1499" t="s">
        <v>225</v>
      </c>
      <c r="B1499" s="6">
        <v>4141</v>
      </c>
      <c r="C1499" s="6">
        <v>1698</v>
      </c>
      <c r="D1499">
        <v>13</v>
      </c>
      <c r="E1499" t="s">
        <v>8</v>
      </c>
      <c r="F1499" t="s">
        <v>18</v>
      </c>
      <c r="G1499" t="s">
        <v>10</v>
      </c>
      <c r="H1499" s="3">
        <f>INDEX(Orders!$A$1:$G$501,MATCH($A1499,Orders!$A$1:$A$501,0),MATCH(H$1,Orders!$A$1:$G$1,0))</f>
        <v>43124</v>
      </c>
      <c r="I1499" s="3" t="str">
        <f>INDEX(Orders!$A$1:$G$501,MATCH($A1499,Orders!$A$1:$A$501,0),MATCH(I$1,Orders!$A$1:$G$1,0))</f>
        <v>Madan Mohan</v>
      </c>
      <c r="J1499" s="3" t="str">
        <f>INDEX(Orders!$A$1:$G$501,MATCH($A1499,Orders!$A$1:$A$501,0),MATCH(J$1,Orders!$A$1:$G$1,0))</f>
        <v>Uttar Pradesh</v>
      </c>
      <c r="K1499" s="3" t="str">
        <f>INDEX(Orders!$A$1:$G$501,MATCH($A1499,Orders!$A$1:$A$501,0),MATCH(K$1,Orders!$A$1:$G$1,0))</f>
        <v>Mathura</v>
      </c>
      <c r="L1499" s="1" t="str">
        <f t="shared" si="23"/>
        <v>Jan</v>
      </c>
      <c r="M1499" s="8">
        <f>IF(Sales[[#This Row],[Profit]]&gt;0,Sales[[#This Row],[Profit]],0)</f>
        <v>1698</v>
      </c>
      <c r="N1499" s="8">
        <f>IF(Sales[[#This Row],[Profit]]&lt;0,Sales[[#This Row],[Profit]],0)</f>
        <v>0</v>
      </c>
    </row>
    <row r="1500" spans="1:14" x14ac:dyDescent="0.3">
      <c r="A1500" t="s">
        <v>182</v>
      </c>
      <c r="B1500" s="6">
        <v>7</v>
      </c>
      <c r="C1500" s="6">
        <v>-2</v>
      </c>
      <c r="D1500">
        <v>1</v>
      </c>
      <c r="E1500" t="s">
        <v>23</v>
      </c>
      <c r="F1500" t="s">
        <v>30</v>
      </c>
      <c r="G1500" t="s">
        <v>10</v>
      </c>
      <c r="H1500" s="3">
        <f>INDEX(Orders!$A$1:$G$501,MATCH($A1500,Orders!$A$1:$A$501,0),MATCH(H$1,Orders!$A$1:$G$1,0))</f>
        <v>43274</v>
      </c>
      <c r="I1500" s="3" t="str">
        <f>INDEX(Orders!$A$1:$G$501,MATCH($A1500,Orders!$A$1:$A$501,0),MATCH(I$1,Orders!$A$1:$G$1,0))</f>
        <v>Amisha</v>
      </c>
      <c r="J1500" s="3" t="str">
        <f>INDEX(Orders!$A$1:$G$501,MATCH($A1500,Orders!$A$1:$A$501,0),MATCH(J$1,Orders!$A$1:$G$1,0))</f>
        <v>Tamil Nadu</v>
      </c>
      <c r="K1500" s="3" t="str">
        <f>INDEX(Orders!$A$1:$G$501,MATCH($A1500,Orders!$A$1:$A$501,0),MATCH(K$1,Orders!$A$1:$G$1,0))</f>
        <v>Chennai</v>
      </c>
      <c r="L1500" s="1" t="str">
        <f t="shared" si="23"/>
        <v>Jun</v>
      </c>
      <c r="M1500" s="8">
        <f>IF(Sales[[#This Row],[Profit]]&gt;0,Sales[[#This Row],[Profit]],0)</f>
        <v>0</v>
      </c>
      <c r="N1500" s="8">
        <f>IF(Sales[[#This Row],[Profit]]&lt;0,Sales[[#This Row],[Profit]],0)</f>
        <v>-2</v>
      </c>
    </row>
    <row r="1501" spans="1:14" x14ac:dyDescent="0.3">
      <c r="A1501" t="s">
        <v>164</v>
      </c>
      <c r="B1501" s="6">
        <v>4363</v>
      </c>
      <c r="C1501" s="6">
        <v>305</v>
      </c>
      <c r="D1501">
        <v>5</v>
      </c>
      <c r="E1501" t="s">
        <v>12</v>
      </c>
      <c r="F1501" t="s">
        <v>45</v>
      </c>
      <c r="G1501" t="s">
        <v>14</v>
      </c>
      <c r="H1501" s="3">
        <f>INDEX(Orders!$A$1:$G$501,MATCH($A1501,Orders!$A$1:$A$501,0),MATCH(H$1,Orders!$A$1:$G$1,0))</f>
        <v>43161</v>
      </c>
      <c r="I1501" s="3" t="str">
        <f>INDEX(Orders!$A$1:$G$501,MATCH($A1501,Orders!$A$1:$A$501,0),MATCH(I$1,Orders!$A$1:$G$1,0))</f>
        <v>Madhav</v>
      </c>
      <c r="J1501" s="3" t="str">
        <f>INDEX(Orders!$A$1:$G$501,MATCH($A1501,Orders!$A$1:$A$501,0),MATCH(J$1,Orders!$A$1:$G$1,0))</f>
        <v>Delhi</v>
      </c>
      <c r="K1501" s="3" t="str">
        <f>INDEX(Orders!$A$1:$G$501,MATCH($A1501,Orders!$A$1:$A$501,0),MATCH(K$1,Orders!$A$1:$G$1,0))</f>
        <v>Delhi</v>
      </c>
      <c r="L1501" s="1" t="str">
        <f t="shared" si="23"/>
        <v>Mar</v>
      </c>
      <c r="M1501" s="8">
        <f>IF(Sales[[#This Row],[Profit]]&gt;0,Sales[[#This Row],[Profit]],0)</f>
        <v>305</v>
      </c>
      <c r="N1501" s="8">
        <f>IF(Sales[[#This Row],[Profit]]&lt;0,Sales[[#This Row],[Profit]],0)</f>
        <v>0</v>
      </c>
    </row>
    <row r="1502" spans="1:14" x14ac:dyDescent="0.3">
      <c r="A1502" t="s">
        <v>922</v>
      </c>
      <c r="B1502" s="6">
        <f>SUM(Sales[Amount])</f>
        <v>437771</v>
      </c>
      <c r="C1502" s="6">
        <f>SUM(Sales[Profit])</f>
        <v>36963</v>
      </c>
      <c r="I1502" s="2"/>
      <c r="J1502" s="2"/>
      <c r="K1502" s="2"/>
      <c r="L1502"/>
      <c r="M1502" s="8">
        <f>SUM(Sales[True_Profit])</f>
        <v>75042</v>
      </c>
      <c r="N1502" s="8">
        <f>SUBTOTAL(109,Sales[True_Loss])</f>
        <v>-38079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68ED-C1A8-4E3A-95B5-D06C1898E543}">
  <dimension ref="A1:G501"/>
  <sheetViews>
    <sheetView topLeftCell="A67" workbookViewId="0">
      <selection activeCell="O359" sqref="O359"/>
    </sheetView>
  </sheetViews>
  <sheetFormatPr defaultRowHeight="14.4" x14ac:dyDescent="0.3"/>
  <cols>
    <col min="1" max="1" width="7.88671875" bestFit="1" customWidth="1"/>
    <col min="2" max="2" width="12.109375" style="4" bestFit="1" customWidth="1"/>
    <col min="3" max="3" width="13.88671875" bestFit="1" customWidth="1"/>
    <col min="4" max="4" width="17.33203125" bestFit="1" customWidth="1"/>
    <col min="5" max="5" width="18.109375" bestFit="1" customWidth="1"/>
  </cols>
  <sheetData>
    <row r="1" spans="1:7" x14ac:dyDescent="0.3">
      <c r="A1" t="s">
        <v>0</v>
      </c>
      <c r="B1" s="4" t="s">
        <v>913</v>
      </c>
      <c r="C1" t="s">
        <v>912</v>
      </c>
      <c r="D1" t="s">
        <v>911</v>
      </c>
      <c r="E1" t="s">
        <v>910</v>
      </c>
      <c r="F1" t="s">
        <v>915</v>
      </c>
      <c r="G1" t="s">
        <v>914</v>
      </c>
    </row>
    <row r="2" spans="1:7" x14ac:dyDescent="0.3">
      <c r="A2" t="s">
        <v>397</v>
      </c>
      <c r="B2" s="4">
        <v>43101</v>
      </c>
      <c r="C2" t="s">
        <v>693</v>
      </c>
      <c r="D2" t="s">
        <v>571</v>
      </c>
      <c r="E2" t="s">
        <v>570</v>
      </c>
      <c r="F2">
        <f t="shared" ref="F2:F65" si="0">MONTH($B2)</f>
        <v>1</v>
      </c>
      <c r="G2" s="1" t="str">
        <f>CHOOSE($F2, "Jan", "Feb", "Mar", "Apr", "May", "Jun", "Jul", "Aug", "Sep", "Oct", "Nov", "Dec")</f>
        <v>Jan</v>
      </c>
    </row>
    <row r="3" spans="1:7" x14ac:dyDescent="0.3">
      <c r="A3" t="s">
        <v>255</v>
      </c>
      <c r="B3" s="4">
        <v>43102</v>
      </c>
      <c r="C3" t="s">
        <v>782</v>
      </c>
      <c r="D3" t="s">
        <v>549</v>
      </c>
      <c r="E3" t="s">
        <v>549</v>
      </c>
      <c r="F3">
        <f t="shared" si="0"/>
        <v>1</v>
      </c>
      <c r="G3" s="1" t="str">
        <f t="shared" ref="G3:G66" si="1">CHOOSE($F3, "Jan", "Feb", "Mar", "Apr", "May", "Jun", "Jul", "Aug", "Sep", "Oct", "Nov", "Dec")</f>
        <v>Jan</v>
      </c>
    </row>
    <row r="4" spans="1:7" x14ac:dyDescent="0.3">
      <c r="A4" t="s">
        <v>329</v>
      </c>
      <c r="B4" s="4">
        <v>43103</v>
      </c>
      <c r="C4" t="s">
        <v>738</v>
      </c>
      <c r="D4" t="s">
        <v>542</v>
      </c>
      <c r="E4" t="s">
        <v>541</v>
      </c>
      <c r="F4">
        <f t="shared" si="0"/>
        <v>1</v>
      </c>
      <c r="G4" s="1" t="str">
        <f t="shared" si="1"/>
        <v>Jan</v>
      </c>
    </row>
    <row r="5" spans="1:7" x14ac:dyDescent="0.3">
      <c r="A5" t="s">
        <v>346</v>
      </c>
      <c r="B5" s="4">
        <v>43104</v>
      </c>
      <c r="C5" t="s">
        <v>630</v>
      </c>
      <c r="D5" t="s">
        <v>577</v>
      </c>
      <c r="E5" t="s">
        <v>576</v>
      </c>
      <c r="F5">
        <f t="shared" si="0"/>
        <v>1</v>
      </c>
      <c r="G5" s="1" t="str">
        <f t="shared" si="1"/>
        <v>Jan</v>
      </c>
    </row>
    <row r="6" spans="1:7" x14ac:dyDescent="0.3">
      <c r="A6" t="s">
        <v>20</v>
      </c>
      <c r="B6" s="4">
        <v>43104</v>
      </c>
      <c r="C6" t="s">
        <v>834</v>
      </c>
      <c r="D6" t="s">
        <v>539</v>
      </c>
      <c r="E6" t="s">
        <v>561</v>
      </c>
      <c r="F6">
        <f t="shared" si="0"/>
        <v>1</v>
      </c>
      <c r="G6" s="1" t="str">
        <f t="shared" si="1"/>
        <v>Jan</v>
      </c>
    </row>
    <row r="7" spans="1:7" x14ac:dyDescent="0.3">
      <c r="A7" t="s">
        <v>357</v>
      </c>
      <c r="B7" s="4">
        <v>43105</v>
      </c>
      <c r="C7" t="s">
        <v>572</v>
      </c>
      <c r="D7" t="s">
        <v>571</v>
      </c>
      <c r="E7" t="s">
        <v>570</v>
      </c>
      <c r="F7">
        <f t="shared" si="0"/>
        <v>1</v>
      </c>
      <c r="G7" s="1" t="str">
        <f t="shared" si="1"/>
        <v>Jan</v>
      </c>
    </row>
    <row r="8" spans="1:7" x14ac:dyDescent="0.3">
      <c r="A8" t="s">
        <v>258</v>
      </c>
      <c r="B8" s="4">
        <v>43105</v>
      </c>
      <c r="C8" t="s">
        <v>762</v>
      </c>
      <c r="D8" t="s">
        <v>590</v>
      </c>
      <c r="E8" t="s">
        <v>592</v>
      </c>
      <c r="F8">
        <f t="shared" si="0"/>
        <v>1</v>
      </c>
      <c r="G8" s="1" t="str">
        <f t="shared" si="1"/>
        <v>Jan</v>
      </c>
    </row>
    <row r="9" spans="1:7" x14ac:dyDescent="0.3">
      <c r="A9" t="s">
        <v>158</v>
      </c>
      <c r="B9" s="4">
        <v>43106</v>
      </c>
      <c r="C9" t="s">
        <v>873</v>
      </c>
      <c r="D9" t="s">
        <v>533</v>
      </c>
      <c r="E9" t="s">
        <v>532</v>
      </c>
      <c r="F9">
        <f t="shared" si="0"/>
        <v>1</v>
      </c>
      <c r="G9" s="1" t="str">
        <f t="shared" si="1"/>
        <v>Jan</v>
      </c>
    </row>
    <row r="10" spans="1:7" x14ac:dyDescent="0.3">
      <c r="A10" t="s">
        <v>351</v>
      </c>
      <c r="B10" s="4">
        <v>43107</v>
      </c>
      <c r="C10" t="s">
        <v>608</v>
      </c>
      <c r="D10" t="s">
        <v>590</v>
      </c>
      <c r="E10" t="s">
        <v>592</v>
      </c>
      <c r="F10">
        <f t="shared" si="0"/>
        <v>1</v>
      </c>
      <c r="G10" s="1" t="str">
        <f t="shared" si="1"/>
        <v>Jan</v>
      </c>
    </row>
    <row r="11" spans="1:7" x14ac:dyDescent="0.3">
      <c r="A11" t="s">
        <v>152</v>
      </c>
      <c r="B11" s="4">
        <v>43107</v>
      </c>
      <c r="C11" t="s">
        <v>836</v>
      </c>
      <c r="D11" t="s">
        <v>590</v>
      </c>
      <c r="E11" t="s">
        <v>592</v>
      </c>
      <c r="F11">
        <f t="shared" si="0"/>
        <v>1</v>
      </c>
      <c r="G11" s="1" t="str">
        <f t="shared" si="1"/>
        <v>Jan</v>
      </c>
    </row>
    <row r="12" spans="1:7" x14ac:dyDescent="0.3">
      <c r="A12" t="s">
        <v>531</v>
      </c>
      <c r="B12" s="4">
        <v>43107</v>
      </c>
      <c r="C12" t="s">
        <v>540</v>
      </c>
      <c r="D12" t="s">
        <v>539</v>
      </c>
      <c r="E12" t="s">
        <v>538</v>
      </c>
      <c r="F12">
        <f t="shared" si="0"/>
        <v>1</v>
      </c>
      <c r="G12" s="1" t="str">
        <f t="shared" si="1"/>
        <v>Jan</v>
      </c>
    </row>
    <row r="13" spans="1:7" x14ac:dyDescent="0.3">
      <c r="A13" t="s">
        <v>435</v>
      </c>
      <c r="B13" s="4">
        <v>43107</v>
      </c>
      <c r="C13" t="s">
        <v>598</v>
      </c>
      <c r="D13" t="s">
        <v>544</v>
      </c>
      <c r="E13" t="s">
        <v>544</v>
      </c>
      <c r="F13">
        <f t="shared" si="0"/>
        <v>1</v>
      </c>
      <c r="G13" s="1" t="str">
        <f t="shared" si="1"/>
        <v>Jan</v>
      </c>
    </row>
    <row r="14" spans="1:7" x14ac:dyDescent="0.3">
      <c r="A14" t="s">
        <v>314</v>
      </c>
      <c r="B14" s="4">
        <v>43108</v>
      </c>
      <c r="C14" t="s">
        <v>537</v>
      </c>
      <c r="D14" t="s">
        <v>590</v>
      </c>
      <c r="E14" t="s">
        <v>592</v>
      </c>
      <c r="F14">
        <f t="shared" si="0"/>
        <v>1</v>
      </c>
      <c r="G14" s="1" t="str">
        <f t="shared" si="1"/>
        <v>Jan</v>
      </c>
    </row>
    <row r="15" spans="1:7" x14ac:dyDescent="0.3">
      <c r="A15" t="s">
        <v>528</v>
      </c>
      <c r="B15" s="4">
        <v>43109</v>
      </c>
      <c r="C15" t="s">
        <v>887</v>
      </c>
      <c r="D15" t="s">
        <v>556</v>
      </c>
      <c r="E15" t="s">
        <v>555</v>
      </c>
      <c r="F15">
        <f t="shared" si="0"/>
        <v>1</v>
      </c>
      <c r="G15" s="1" t="str">
        <f t="shared" si="1"/>
        <v>Jan</v>
      </c>
    </row>
    <row r="16" spans="1:7" x14ac:dyDescent="0.3">
      <c r="A16" t="s">
        <v>80</v>
      </c>
      <c r="B16" s="4">
        <v>43110</v>
      </c>
      <c r="C16" t="s">
        <v>641</v>
      </c>
      <c r="D16" t="s">
        <v>590</v>
      </c>
      <c r="E16" t="s">
        <v>589</v>
      </c>
      <c r="F16">
        <f t="shared" si="0"/>
        <v>1</v>
      </c>
      <c r="G16" s="1" t="str">
        <f t="shared" si="1"/>
        <v>Jan</v>
      </c>
    </row>
    <row r="17" spans="1:7" x14ac:dyDescent="0.3">
      <c r="A17" t="s">
        <v>272</v>
      </c>
      <c r="B17" s="4">
        <v>43110</v>
      </c>
      <c r="C17" t="s">
        <v>747</v>
      </c>
      <c r="D17" t="s">
        <v>577</v>
      </c>
      <c r="E17" t="s">
        <v>576</v>
      </c>
      <c r="F17">
        <f t="shared" si="0"/>
        <v>1</v>
      </c>
      <c r="G17" s="1" t="str">
        <f t="shared" si="1"/>
        <v>Jan</v>
      </c>
    </row>
    <row r="18" spans="1:7" x14ac:dyDescent="0.3">
      <c r="A18" t="s">
        <v>337</v>
      </c>
      <c r="B18" s="4">
        <v>43110</v>
      </c>
      <c r="C18" t="s">
        <v>694</v>
      </c>
      <c r="D18" t="s">
        <v>539</v>
      </c>
      <c r="E18" t="s">
        <v>561</v>
      </c>
      <c r="F18">
        <f t="shared" si="0"/>
        <v>1</v>
      </c>
      <c r="G18" s="1" t="str">
        <f t="shared" si="1"/>
        <v>Jan</v>
      </c>
    </row>
    <row r="19" spans="1:7" x14ac:dyDescent="0.3">
      <c r="A19" t="s">
        <v>208</v>
      </c>
      <c r="B19" s="4">
        <v>43110</v>
      </c>
      <c r="C19" t="s">
        <v>905</v>
      </c>
      <c r="D19" t="s">
        <v>553</v>
      </c>
      <c r="E19" t="s">
        <v>552</v>
      </c>
      <c r="F19">
        <f t="shared" si="0"/>
        <v>1</v>
      </c>
      <c r="G19" s="1" t="str">
        <f t="shared" si="1"/>
        <v>Jan</v>
      </c>
    </row>
    <row r="20" spans="1:7" x14ac:dyDescent="0.3">
      <c r="A20" t="s">
        <v>519</v>
      </c>
      <c r="B20" s="4">
        <v>43111</v>
      </c>
      <c r="C20" t="s">
        <v>582</v>
      </c>
      <c r="D20" t="s">
        <v>539</v>
      </c>
      <c r="E20" t="s">
        <v>538</v>
      </c>
      <c r="F20">
        <f t="shared" si="0"/>
        <v>1</v>
      </c>
      <c r="G20" s="1" t="str">
        <f t="shared" si="1"/>
        <v>Jan</v>
      </c>
    </row>
    <row r="21" spans="1:7" x14ac:dyDescent="0.3">
      <c r="A21" t="s">
        <v>34</v>
      </c>
      <c r="B21" s="4">
        <v>43112</v>
      </c>
      <c r="C21" t="s">
        <v>900</v>
      </c>
      <c r="D21" t="s">
        <v>666</v>
      </c>
      <c r="E21" t="s">
        <v>671</v>
      </c>
      <c r="F21">
        <f t="shared" si="0"/>
        <v>1</v>
      </c>
      <c r="G21" s="1" t="str">
        <f t="shared" si="1"/>
        <v>Jan</v>
      </c>
    </row>
    <row r="22" spans="1:7" x14ac:dyDescent="0.3">
      <c r="A22" t="s">
        <v>449</v>
      </c>
      <c r="B22" s="4">
        <v>43113</v>
      </c>
      <c r="C22" t="s">
        <v>767</v>
      </c>
      <c r="D22" t="s">
        <v>577</v>
      </c>
      <c r="E22" t="s">
        <v>576</v>
      </c>
      <c r="F22">
        <f t="shared" si="0"/>
        <v>1</v>
      </c>
      <c r="G22" s="1" t="str">
        <f t="shared" si="1"/>
        <v>Jan</v>
      </c>
    </row>
    <row r="23" spans="1:7" x14ac:dyDescent="0.3">
      <c r="A23" t="s">
        <v>179</v>
      </c>
      <c r="B23" s="4">
        <v>43113</v>
      </c>
      <c r="C23" t="s">
        <v>842</v>
      </c>
      <c r="D23" t="s">
        <v>559</v>
      </c>
      <c r="E23" t="s">
        <v>558</v>
      </c>
      <c r="F23">
        <f t="shared" si="0"/>
        <v>1</v>
      </c>
      <c r="G23" s="1" t="str">
        <f t="shared" si="1"/>
        <v>Jan</v>
      </c>
    </row>
    <row r="24" spans="1:7" x14ac:dyDescent="0.3">
      <c r="A24" t="s">
        <v>334</v>
      </c>
      <c r="B24" s="4">
        <v>43113</v>
      </c>
      <c r="C24" t="s">
        <v>719</v>
      </c>
      <c r="D24" t="s">
        <v>539</v>
      </c>
      <c r="E24" t="s">
        <v>561</v>
      </c>
      <c r="F24">
        <f t="shared" si="0"/>
        <v>1</v>
      </c>
      <c r="G24" s="1" t="str">
        <f t="shared" si="1"/>
        <v>Jan</v>
      </c>
    </row>
    <row r="25" spans="1:7" x14ac:dyDescent="0.3">
      <c r="A25" t="s">
        <v>133</v>
      </c>
      <c r="B25" s="4">
        <v>43113</v>
      </c>
      <c r="C25" t="s">
        <v>657</v>
      </c>
      <c r="D25" t="s">
        <v>590</v>
      </c>
      <c r="E25" t="s">
        <v>592</v>
      </c>
      <c r="F25">
        <f t="shared" si="0"/>
        <v>1</v>
      </c>
      <c r="G25" s="1" t="str">
        <f t="shared" si="1"/>
        <v>Jan</v>
      </c>
    </row>
    <row r="26" spans="1:7" x14ac:dyDescent="0.3">
      <c r="A26" t="s">
        <v>383</v>
      </c>
      <c r="B26" s="4">
        <v>43113</v>
      </c>
      <c r="C26" t="s">
        <v>718</v>
      </c>
      <c r="D26" t="s">
        <v>539</v>
      </c>
      <c r="E26" t="s">
        <v>538</v>
      </c>
      <c r="F26">
        <f t="shared" si="0"/>
        <v>1</v>
      </c>
      <c r="G26" s="1" t="str">
        <f t="shared" si="1"/>
        <v>Jan</v>
      </c>
    </row>
    <row r="27" spans="1:7" x14ac:dyDescent="0.3">
      <c r="A27" t="s">
        <v>46</v>
      </c>
      <c r="B27" s="4">
        <v>43113</v>
      </c>
      <c r="C27" t="s">
        <v>756</v>
      </c>
      <c r="D27" t="s">
        <v>590</v>
      </c>
      <c r="E27" t="s">
        <v>592</v>
      </c>
      <c r="F27">
        <f t="shared" si="0"/>
        <v>1</v>
      </c>
      <c r="G27" s="1" t="str">
        <f t="shared" si="1"/>
        <v>Jan</v>
      </c>
    </row>
    <row r="28" spans="1:7" x14ac:dyDescent="0.3">
      <c r="A28" t="s">
        <v>132</v>
      </c>
      <c r="B28" s="4">
        <v>43114</v>
      </c>
      <c r="C28" t="s">
        <v>814</v>
      </c>
      <c r="D28" t="s">
        <v>553</v>
      </c>
      <c r="E28" t="s">
        <v>552</v>
      </c>
      <c r="F28">
        <f t="shared" si="0"/>
        <v>1</v>
      </c>
      <c r="G28" s="1" t="str">
        <f t="shared" si="1"/>
        <v>Jan</v>
      </c>
    </row>
    <row r="29" spans="1:7" x14ac:dyDescent="0.3">
      <c r="A29" t="s">
        <v>328</v>
      </c>
      <c r="B29" s="4">
        <v>43114</v>
      </c>
      <c r="C29" t="s">
        <v>859</v>
      </c>
      <c r="D29" t="s">
        <v>577</v>
      </c>
      <c r="E29" t="s">
        <v>576</v>
      </c>
      <c r="F29">
        <f t="shared" si="0"/>
        <v>1</v>
      </c>
      <c r="G29" s="1" t="str">
        <f t="shared" si="1"/>
        <v>Jan</v>
      </c>
    </row>
    <row r="30" spans="1:7" x14ac:dyDescent="0.3">
      <c r="A30" t="s">
        <v>15</v>
      </c>
      <c r="B30" s="4">
        <v>43116</v>
      </c>
      <c r="C30" t="s">
        <v>906</v>
      </c>
      <c r="D30" t="s">
        <v>539</v>
      </c>
      <c r="E30" t="s">
        <v>561</v>
      </c>
      <c r="F30">
        <f t="shared" si="0"/>
        <v>1</v>
      </c>
      <c r="G30" s="1" t="str">
        <f t="shared" si="1"/>
        <v>Jan</v>
      </c>
    </row>
    <row r="31" spans="1:7" x14ac:dyDescent="0.3">
      <c r="A31" t="s">
        <v>394</v>
      </c>
      <c r="B31" s="4">
        <v>43117</v>
      </c>
      <c r="C31" t="s">
        <v>734</v>
      </c>
      <c r="D31" t="s">
        <v>539</v>
      </c>
      <c r="E31" t="s">
        <v>538</v>
      </c>
      <c r="F31">
        <f t="shared" si="0"/>
        <v>1</v>
      </c>
      <c r="G31" s="1" t="str">
        <f t="shared" si="1"/>
        <v>Jan</v>
      </c>
    </row>
    <row r="32" spans="1:7" x14ac:dyDescent="0.3">
      <c r="A32" t="s">
        <v>370</v>
      </c>
      <c r="B32" s="4">
        <v>43118</v>
      </c>
      <c r="C32" t="s">
        <v>788</v>
      </c>
      <c r="D32" t="s">
        <v>559</v>
      </c>
      <c r="E32" t="s">
        <v>558</v>
      </c>
      <c r="F32">
        <f t="shared" si="0"/>
        <v>1</v>
      </c>
      <c r="G32" s="1" t="str">
        <f t="shared" si="1"/>
        <v>Jan</v>
      </c>
    </row>
    <row r="33" spans="1:7" x14ac:dyDescent="0.3">
      <c r="A33" t="s">
        <v>105</v>
      </c>
      <c r="B33" s="4">
        <v>43118</v>
      </c>
      <c r="C33" t="s">
        <v>562</v>
      </c>
      <c r="D33" t="s">
        <v>590</v>
      </c>
      <c r="E33" t="s">
        <v>592</v>
      </c>
      <c r="F33">
        <f t="shared" si="0"/>
        <v>1</v>
      </c>
      <c r="G33" s="1" t="str">
        <f t="shared" si="1"/>
        <v>Jan</v>
      </c>
    </row>
    <row r="34" spans="1:7" x14ac:dyDescent="0.3">
      <c r="A34" t="s">
        <v>157</v>
      </c>
      <c r="B34" s="4">
        <v>43118</v>
      </c>
      <c r="C34" t="s">
        <v>832</v>
      </c>
      <c r="D34" t="s">
        <v>590</v>
      </c>
      <c r="E34" t="s">
        <v>592</v>
      </c>
      <c r="F34">
        <f t="shared" si="0"/>
        <v>1</v>
      </c>
      <c r="G34" s="1" t="str">
        <f t="shared" si="1"/>
        <v>Jan</v>
      </c>
    </row>
    <row r="35" spans="1:7" x14ac:dyDescent="0.3">
      <c r="A35" t="s">
        <v>364</v>
      </c>
      <c r="B35" s="4">
        <v>43118</v>
      </c>
      <c r="C35" t="s">
        <v>734</v>
      </c>
      <c r="D35" t="s">
        <v>553</v>
      </c>
      <c r="E35" t="s">
        <v>552</v>
      </c>
      <c r="F35">
        <f t="shared" si="0"/>
        <v>1</v>
      </c>
      <c r="G35" s="1" t="str">
        <f t="shared" si="1"/>
        <v>Jan</v>
      </c>
    </row>
    <row r="36" spans="1:7" x14ac:dyDescent="0.3">
      <c r="A36" t="s">
        <v>209</v>
      </c>
      <c r="B36" s="4">
        <v>43118</v>
      </c>
      <c r="C36" t="s">
        <v>787</v>
      </c>
      <c r="D36" t="s">
        <v>577</v>
      </c>
      <c r="E36" t="s">
        <v>576</v>
      </c>
      <c r="F36">
        <f t="shared" si="0"/>
        <v>1</v>
      </c>
      <c r="G36" s="1" t="str">
        <f t="shared" si="1"/>
        <v>Jan</v>
      </c>
    </row>
    <row r="37" spans="1:7" x14ac:dyDescent="0.3">
      <c r="A37" t="s">
        <v>399</v>
      </c>
      <c r="B37" s="4">
        <v>43119</v>
      </c>
      <c r="C37" t="s">
        <v>624</v>
      </c>
      <c r="D37" t="s">
        <v>539</v>
      </c>
      <c r="E37" t="s">
        <v>538</v>
      </c>
      <c r="F37">
        <f t="shared" si="0"/>
        <v>1</v>
      </c>
      <c r="G37" s="1" t="str">
        <f t="shared" si="1"/>
        <v>Jan</v>
      </c>
    </row>
    <row r="38" spans="1:7" x14ac:dyDescent="0.3">
      <c r="A38" t="s">
        <v>177</v>
      </c>
      <c r="B38" s="4">
        <v>43119</v>
      </c>
      <c r="C38" t="s">
        <v>813</v>
      </c>
      <c r="D38" t="s">
        <v>539</v>
      </c>
      <c r="E38" t="s">
        <v>561</v>
      </c>
      <c r="F38">
        <f t="shared" si="0"/>
        <v>1</v>
      </c>
      <c r="G38" s="1" t="str">
        <f t="shared" si="1"/>
        <v>Jan</v>
      </c>
    </row>
    <row r="39" spans="1:7" x14ac:dyDescent="0.3">
      <c r="A39" t="s">
        <v>235</v>
      </c>
      <c r="B39" s="4">
        <v>43120</v>
      </c>
      <c r="C39" t="s">
        <v>874</v>
      </c>
      <c r="D39" t="s">
        <v>539</v>
      </c>
      <c r="E39" t="s">
        <v>561</v>
      </c>
      <c r="F39">
        <f t="shared" si="0"/>
        <v>1</v>
      </c>
      <c r="G39" s="1" t="str">
        <f t="shared" si="1"/>
        <v>Jan</v>
      </c>
    </row>
    <row r="40" spans="1:7" x14ac:dyDescent="0.3">
      <c r="A40" t="s">
        <v>515</v>
      </c>
      <c r="B40" s="4">
        <v>43121</v>
      </c>
      <c r="C40" t="s">
        <v>852</v>
      </c>
      <c r="D40" t="s">
        <v>595</v>
      </c>
      <c r="E40" t="s">
        <v>689</v>
      </c>
      <c r="F40">
        <f t="shared" si="0"/>
        <v>1</v>
      </c>
      <c r="G40" s="1" t="str">
        <f t="shared" si="1"/>
        <v>Jan</v>
      </c>
    </row>
    <row r="41" spans="1:7" x14ac:dyDescent="0.3">
      <c r="A41" t="s">
        <v>93</v>
      </c>
      <c r="B41" s="4">
        <v>43121</v>
      </c>
      <c r="C41" t="s">
        <v>560</v>
      </c>
      <c r="D41" t="s">
        <v>559</v>
      </c>
      <c r="E41" t="s">
        <v>558</v>
      </c>
      <c r="F41">
        <f t="shared" si="0"/>
        <v>1</v>
      </c>
      <c r="G41" s="1" t="str">
        <f t="shared" si="1"/>
        <v>Jan</v>
      </c>
    </row>
    <row r="42" spans="1:7" x14ac:dyDescent="0.3">
      <c r="A42" t="s">
        <v>436</v>
      </c>
      <c r="B42" s="4">
        <v>43121</v>
      </c>
      <c r="C42" t="s">
        <v>903</v>
      </c>
      <c r="D42" t="s">
        <v>577</v>
      </c>
      <c r="E42" t="s">
        <v>622</v>
      </c>
      <c r="F42">
        <f t="shared" si="0"/>
        <v>1</v>
      </c>
      <c r="G42" s="1" t="str">
        <f t="shared" si="1"/>
        <v>Jan</v>
      </c>
    </row>
    <row r="43" spans="1:7" x14ac:dyDescent="0.3">
      <c r="A43" t="s">
        <v>232</v>
      </c>
      <c r="B43" s="4">
        <v>43121</v>
      </c>
      <c r="C43" t="s">
        <v>568</v>
      </c>
      <c r="D43" t="s">
        <v>533</v>
      </c>
      <c r="E43" t="s">
        <v>580</v>
      </c>
      <c r="F43">
        <f t="shared" si="0"/>
        <v>1</v>
      </c>
      <c r="G43" s="1" t="str">
        <f t="shared" si="1"/>
        <v>Jan</v>
      </c>
    </row>
    <row r="44" spans="1:7" x14ac:dyDescent="0.3">
      <c r="A44" t="s">
        <v>94</v>
      </c>
      <c r="B44" s="4">
        <v>43121</v>
      </c>
      <c r="C44" t="s">
        <v>907</v>
      </c>
      <c r="D44" t="s">
        <v>666</v>
      </c>
      <c r="E44" t="s">
        <v>671</v>
      </c>
      <c r="F44">
        <f t="shared" si="0"/>
        <v>1</v>
      </c>
      <c r="G44" s="1" t="str">
        <f t="shared" si="1"/>
        <v>Jan</v>
      </c>
    </row>
    <row r="45" spans="1:7" x14ac:dyDescent="0.3">
      <c r="A45" t="s">
        <v>278</v>
      </c>
      <c r="B45" s="4">
        <v>43122</v>
      </c>
      <c r="C45" t="s">
        <v>754</v>
      </c>
      <c r="D45" t="s">
        <v>590</v>
      </c>
      <c r="E45" t="s">
        <v>592</v>
      </c>
      <c r="F45">
        <f t="shared" si="0"/>
        <v>1</v>
      </c>
      <c r="G45" s="1" t="str">
        <f t="shared" si="1"/>
        <v>Jan</v>
      </c>
    </row>
    <row r="46" spans="1:7" x14ac:dyDescent="0.3">
      <c r="A46" t="s">
        <v>136</v>
      </c>
      <c r="B46" s="4">
        <v>43122</v>
      </c>
      <c r="C46" t="s">
        <v>695</v>
      </c>
      <c r="D46" t="s">
        <v>539</v>
      </c>
      <c r="E46" t="s">
        <v>538</v>
      </c>
      <c r="F46">
        <f t="shared" si="0"/>
        <v>1</v>
      </c>
      <c r="G46" s="1" t="str">
        <f t="shared" si="1"/>
        <v>Jan</v>
      </c>
    </row>
    <row r="47" spans="1:7" x14ac:dyDescent="0.3">
      <c r="A47" t="s">
        <v>366</v>
      </c>
      <c r="B47" s="4">
        <v>43123</v>
      </c>
      <c r="C47" t="s">
        <v>685</v>
      </c>
      <c r="D47" t="s">
        <v>533</v>
      </c>
      <c r="E47" t="s">
        <v>580</v>
      </c>
      <c r="F47">
        <f t="shared" si="0"/>
        <v>1</v>
      </c>
      <c r="G47" s="1" t="str">
        <f t="shared" si="1"/>
        <v>Jan</v>
      </c>
    </row>
    <row r="48" spans="1:7" x14ac:dyDescent="0.3">
      <c r="A48" t="s">
        <v>225</v>
      </c>
      <c r="B48" s="4">
        <v>43124</v>
      </c>
      <c r="C48" t="s">
        <v>897</v>
      </c>
      <c r="D48" t="s">
        <v>666</v>
      </c>
      <c r="E48" t="s">
        <v>833</v>
      </c>
      <c r="F48">
        <f t="shared" si="0"/>
        <v>1</v>
      </c>
      <c r="G48" s="1" t="str">
        <f t="shared" si="1"/>
        <v>Jan</v>
      </c>
    </row>
    <row r="49" spans="1:7" x14ac:dyDescent="0.3">
      <c r="A49" t="s">
        <v>510</v>
      </c>
      <c r="B49" s="4">
        <v>43125</v>
      </c>
      <c r="C49" t="s">
        <v>830</v>
      </c>
      <c r="D49" t="s">
        <v>533</v>
      </c>
      <c r="E49" t="s">
        <v>580</v>
      </c>
      <c r="F49">
        <f t="shared" si="0"/>
        <v>1</v>
      </c>
      <c r="G49" s="1" t="str">
        <f t="shared" si="1"/>
        <v>Jan</v>
      </c>
    </row>
    <row r="50" spans="1:7" x14ac:dyDescent="0.3">
      <c r="A50" t="s">
        <v>444</v>
      </c>
      <c r="B50" s="4">
        <v>43125</v>
      </c>
      <c r="C50" t="s">
        <v>742</v>
      </c>
      <c r="D50" t="s">
        <v>595</v>
      </c>
      <c r="E50" t="s">
        <v>689</v>
      </c>
      <c r="F50">
        <f t="shared" si="0"/>
        <v>1</v>
      </c>
      <c r="G50" s="1" t="str">
        <f t="shared" si="1"/>
        <v>Jan</v>
      </c>
    </row>
    <row r="51" spans="1:7" x14ac:dyDescent="0.3">
      <c r="A51" t="s">
        <v>500</v>
      </c>
      <c r="B51" s="4">
        <v>43125</v>
      </c>
      <c r="C51" t="s">
        <v>657</v>
      </c>
      <c r="D51" t="s">
        <v>666</v>
      </c>
      <c r="E51" t="s">
        <v>671</v>
      </c>
      <c r="F51">
        <f t="shared" si="0"/>
        <v>1</v>
      </c>
      <c r="G51" s="1" t="str">
        <f t="shared" si="1"/>
        <v>Jan</v>
      </c>
    </row>
    <row r="52" spans="1:7" x14ac:dyDescent="0.3">
      <c r="A52" t="s">
        <v>217</v>
      </c>
      <c r="B52" s="4">
        <v>43127</v>
      </c>
      <c r="C52" t="s">
        <v>646</v>
      </c>
      <c r="D52" t="s">
        <v>577</v>
      </c>
      <c r="E52" t="s">
        <v>622</v>
      </c>
      <c r="F52">
        <f t="shared" si="0"/>
        <v>1</v>
      </c>
      <c r="G52" s="1" t="str">
        <f t="shared" si="1"/>
        <v>Jan</v>
      </c>
    </row>
    <row r="53" spans="1:7" x14ac:dyDescent="0.3">
      <c r="A53" t="s">
        <v>478</v>
      </c>
      <c r="B53" s="4">
        <v>43127</v>
      </c>
      <c r="C53" t="s">
        <v>866</v>
      </c>
      <c r="D53" t="s">
        <v>539</v>
      </c>
      <c r="E53" t="s">
        <v>538</v>
      </c>
      <c r="F53">
        <f t="shared" si="0"/>
        <v>1</v>
      </c>
      <c r="G53" s="1" t="str">
        <f t="shared" si="1"/>
        <v>Jan</v>
      </c>
    </row>
    <row r="54" spans="1:7" x14ac:dyDescent="0.3">
      <c r="A54" t="s">
        <v>300</v>
      </c>
      <c r="B54" s="4">
        <v>43127</v>
      </c>
      <c r="C54" t="s">
        <v>601</v>
      </c>
      <c r="D54" t="s">
        <v>590</v>
      </c>
      <c r="E54" t="s">
        <v>592</v>
      </c>
      <c r="F54">
        <f t="shared" si="0"/>
        <v>1</v>
      </c>
      <c r="G54" s="1" t="str">
        <f t="shared" si="1"/>
        <v>Jan</v>
      </c>
    </row>
    <row r="55" spans="1:7" x14ac:dyDescent="0.3">
      <c r="A55" t="s">
        <v>195</v>
      </c>
      <c r="B55" s="4">
        <v>43127</v>
      </c>
      <c r="C55" t="s">
        <v>581</v>
      </c>
      <c r="D55" t="s">
        <v>533</v>
      </c>
      <c r="E55" t="s">
        <v>580</v>
      </c>
      <c r="F55">
        <f t="shared" si="0"/>
        <v>1</v>
      </c>
      <c r="G55" s="1" t="str">
        <f t="shared" si="1"/>
        <v>Jan</v>
      </c>
    </row>
    <row r="56" spans="1:7" x14ac:dyDescent="0.3">
      <c r="A56" t="s">
        <v>264</v>
      </c>
      <c r="B56" s="4">
        <v>43128</v>
      </c>
      <c r="C56" t="s">
        <v>855</v>
      </c>
      <c r="D56" t="s">
        <v>549</v>
      </c>
      <c r="E56" t="s">
        <v>549</v>
      </c>
      <c r="F56">
        <f t="shared" si="0"/>
        <v>1</v>
      </c>
      <c r="G56" s="1" t="str">
        <f t="shared" si="1"/>
        <v>Jan</v>
      </c>
    </row>
    <row r="57" spans="1:7" x14ac:dyDescent="0.3">
      <c r="A57" t="s">
        <v>525</v>
      </c>
      <c r="B57" s="4">
        <v>43129</v>
      </c>
      <c r="C57" t="s">
        <v>550</v>
      </c>
      <c r="D57" t="s">
        <v>549</v>
      </c>
      <c r="E57" t="s">
        <v>549</v>
      </c>
      <c r="F57">
        <f t="shared" si="0"/>
        <v>1</v>
      </c>
      <c r="G57" s="1" t="str">
        <f t="shared" si="1"/>
        <v>Jan</v>
      </c>
    </row>
    <row r="58" spans="1:7" x14ac:dyDescent="0.3">
      <c r="A58" t="s">
        <v>223</v>
      </c>
      <c r="B58" s="4">
        <v>43130</v>
      </c>
      <c r="C58" t="s">
        <v>816</v>
      </c>
      <c r="D58" t="s">
        <v>549</v>
      </c>
      <c r="E58" t="s">
        <v>549</v>
      </c>
      <c r="F58">
        <f t="shared" si="0"/>
        <v>1</v>
      </c>
      <c r="G58" s="1" t="str">
        <f t="shared" si="1"/>
        <v>Jan</v>
      </c>
    </row>
    <row r="59" spans="1:7" x14ac:dyDescent="0.3">
      <c r="A59" t="s">
        <v>102</v>
      </c>
      <c r="B59" s="4">
        <v>43130</v>
      </c>
      <c r="C59" t="s">
        <v>772</v>
      </c>
      <c r="D59" t="s">
        <v>549</v>
      </c>
      <c r="E59" t="s">
        <v>549</v>
      </c>
      <c r="F59">
        <f t="shared" si="0"/>
        <v>1</v>
      </c>
      <c r="G59" s="1" t="str">
        <f t="shared" si="1"/>
        <v>Jan</v>
      </c>
    </row>
    <row r="60" spans="1:7" x14ac:dyDescent="0.3">
      <c r="A60" t="s">
        <v>281</v>
      </c>
      <c r="B60" s="4">
        <v>43131</v>
      </c>
      <c r="C60" t="s">
        <v>746</v>
      </c>
      <c r="D60" t="s">
        <v>590</v>
      </c>
      <c r="E60" t="s">
        <v>592</v>
      </c>
      <c r="F60">
        <f t="shared" si="0"/>
        <v>1</v>
      </c>
      <c r="G60" s="1" t="str">
        <f t="shared" si="1"/>
        <v>Jan</v>
      </c>
    </row>
    <row r="61" spans="1:7" x14ac:dyDescent="0.3">
      <c r="A61" t="s">
        <v>248</v>
      </c>
      <c r="B61" s="4">
        <v>43131</v>
      </c>
      <c r="C61" t="s">
        <v>770</v>
      </c>
      <c r="D61" t="s">
        <v>549</v>
      </c>
      <c r="E61" t="s">
        <v>549</v>
      </c>
      <c r="F61">
        <f t="shared" si="0"/>
        <v>1</v>
      </c>
      <c r="G61" s="1" t="str">
        <f t="shared" si="1"/>
        <v>Jan</v>
      </c>
    </row>
    <row r="62" spans="1:7" x14ac:dyDescent="0.3">
      <c r="A62" t="s">
        <v>407</v>
      </c>
      <c r="B62" s="4">
        <v>43131</v>
      </c>
      <c r="C62" t="s">
        <v>653</v>
      </c>
      <c r="D62" t="s">
        <v>549</v>
      </c>
      <c r="E62" t="s">
        <v>549</v>
      </c>
      <c r="F62">
        <f t="shared" si="0"/>
        <v>1</v>
      </c>
      <c r="G62" s="1" t="str">
        <f t="shared" si="1"/>
        <v>Jan</v>
      </c>
    </row>
    <row r="63" spans="1:7" x14ac:dyDescent="0.3">
      <c r="A63" t="s">
        <v>130</v>
      </c>
      <c r="B63" s="4">
        <v>43131</v>
      </c>
      <c r="C63" t="s">
        <v>581</v>
      </c>
      <c r="D63" t="s">
        <v>533</v>
      </c>
      <c r="E63" t="s">
        <v>580</v>
      </c>
      <c r="F63">
        <f t="shared" si="0"/>
        <v>1</v>
      </c>
      <c r="G63" s="1" t="str">
        <f t="shared" si="1"/>
        <v>Jan</v>
      </c>
    </row>
    <row r="64" spans="1:7" x14ac:dyDescent="0.3">
      <c r="A64" t="s">
        <v>96</v>
      </c>
      <c r="B64" s="4">
        <v>43132</v>
      </c>
      <c r="C64" t="s">
        <v>879</v>
      </c>
      <c r="D64" t="s">
        <v>611</v>
      </c>
      <c r="E64" t="s">
        <v>610</v>
      </c>
      <c r="F64">
        <f t="shared" si="0"/>
        <v>2</v>
      </c>
      <c r="G64" s="1" t="str">
        <f t="shared" si="1"/>
        <v>Feb</v>
      </c>
    </row>
    <row r="65" spans="1:7" x14ac:dyDescent="0.3">
      <c r="A65" t="s">
        <v>322</v>
      </c>
      <c r="B65" s="4">
        <v>43133</v>
      </c>
      <c r="C65" t="s">
        <v>643</v>
      </c>
      <c r="D65" t="s">
        <v>549</v>
      </c>
      <c r="E65" t="s">
        <v>549</v>
      </c>
      <c r="F65">
        <f t="shared" si="0"/>
        <v>2</v>
      </c>
      <c r="G65" s="1" t="str">
        <f t="shared" si="1"/>
        <v>Feb</v>
      </c>
    </row>
    <row r="66" spans="1:7" x14ac:dyDescent="0.3">
      <c r="A66" t="s">
        <v>504</v>
      </c>
      <c r="B66" s="4">
        <v>43134</v>
      </c>
      <c r="C66" t="s">
        <v>588</v>
      </c>
      <c r="D66" t="s">
        <v>544</v>
      </c>
      <c r="E66" t="s">
        <v>544</v>
      </c>
      <c r="F66">
        <f t="shared" ref="F66:F129" si="2">MONTH($B66)</f>
        <v>2</v>
      </c>
      <c r="G66" s="1" t="str">
        <f t="shared" si="1"/>
        <v>Feb</v>
      </c>
    </row>
    <row r="67" spans="1:7" x14ac:dyDescent="0.3">
      <c r="A67" t="s">
        <v>475</v>
      </c>
      <c r="B67" s="4">
        <v>43137</v>
      </c>
      <c r="C67" t="s">
        <v>569</v>
      </c>
      <c r="D67" t="s">
        <v>559</v>
      </c>
      <c r="E67" t="s">
        <v>558</v>
      </c>
      <c r="F67">
        <f t="shared" si="2"/>
        <v>2</v>
      </c>
      <c r="G67" s="1" t="str">
        <f t="shared" ref="G67:G130" si="3">CHOOSE($F67, "Jan", "Feb", "Mar", "Apr", "May", "Jun", "Jul", "Aug", "Sep", "Oct", "Nov", "Dec")</f>
        <v>Feb</v>
      </c>
    </row>
    <row r="68" spans="1:7" x14ac:dyDescent="0.3">
      <c r="A68" t="s">
        <v>344</v>
      </c>
      <c r="B68" s="4">
        <v>43139</v>
      </c>
      <c r="C68" t="s">
        <v>820</v>
      </c>
      <c r="D68" t="s">
        <v>595</v>
      </c>
      <c r="E68" t="s">
        <v>565</v>
      </c>
      <c r="F68">
        <f t="shared" si="2"/>
        <v>2</v>
      </c>
      <c r="G68" s="1" t="str">
        <f t="shared" si="3"/>
        <v>Feb</v>
      </c>
    </row>
    <row r="69" spans="1:7" x14ac:dyDescent="0.3">
      <c r="A69" t="s">
        <v>249</v>
      </c>
      <c r="B69" s="4">
        <v>43140</v>
      </c>
      <c r="C69" t="s">
        <v>675</v>
      </c>
      <c r="D69" t="s">
        <v>590</v>
      </c>
      <c r="E69" t="s">
        <v>592</v>
      </c>
      <c r="F69">
        <f t="shared" si="2"/>
        <v>2</v>
      </c>
      <c r="G69" s="1" t="str">
        <f t="shared" si="3"/>
        <v>Feb</v>
      </c>
    </row>
    <row r="70" spans="1:7" x14ac:dyDescent="0.3">
      <c r="A70" t="s">
        <v>77</v>
      </c>
      <c r="B70" s="4">
        <v>43140</v>
      </c>
      <c r="C70" t="s">
        <v>863</v>
      </c>
      <c r="D70" t="s">
        <v>571</v>
      </c>
      <c r="E70" t="s">
        <v>570</v>
      </c>
      <c r="F70">
        <f t="shared" si="2"/>
        <v>2</v>
      </c>
      <c r="G70" s="1" t="str">
        <f t="shared" si="3"/>
        <v>Feb</v>
      </c>
    </row>
    <row r="71" spans="1:7" x14ac:dyDescent="0.3">
      <c r="A71" t="s">
        <v>485</v>
      </c>
      <c r="B71" s="4">
        <v>43140</v>
      </c>
      <c r="C71" t="s">
        <v>787</v>
      </c>
      <c r="D71" t="s">
        <v>539</v>
      </c>
      <c r="E71" t="s">
        <v>538</v>
      </c>
      <c r="F71">
        <f t="shared" si="2"/>
        <v>2</v>
      </c>
      <c r="G71" s="1" t="str">
        <f t="shared" si="3"/>
        <v>Feb</v>
      </c>
    </row>
    <row r="72" spans="1:7" x14ac:dyDescent="0.3">
      <c r="A72" t="s">
        <v>345</v>
      </c>
      <c r="B72" s="4">
        <v>43140</v>
      </c>
      <c r="C72" t="s">
        <v>716</v>
      </c>
      <c r="D72" t="s">
        <v>666</v>
      </c>
      <c r="E72" t="s">
        <v>665</v>
      </c>
      <c r="F72">
        <f t="shared" si="2"/>
        <v>2</v>
      </c>
      <c r="G72" s="1" t="str">
        <f t="shared" si="3"/>
        <v>Feb</v>
      </c>
    </row>
    <row r="73" spans="1:7" x14ac:dyDescent="0.3">
      <c r="A73" t="s">
        <v>51</v>
      </c>
      <c r="B73" s="4">
        <v>43142</v>
      </c>
      <c r="C73" t="s">
        <v>723</v>
      </c>
      <c r="D73" t="s">
        <v>539</v>
      </c>
      <c r="E73" t="s">
        <v>561</v>
      </c>
      <c r="F73">
        <f t="shared" si="2"/>
        <v>2</v>
      </c>
      <c r="G73" s="1" t="str">
        <f t="shared" si="3"/>
        <v>Feb</v>
      </c>
    </row>
    <row r="74" spans="1:7" x14ac:dyDescent="0.3">
      <c r="A74" t="s">
        <v>159</v>
      </c>
      <c r="B74" s="4">
        <v>43143</v>
      </c>
      <c r="C74" t="s">
        <v>828</v>
      </c>
      <c r="D74" t="s">
        <v>595</v>
      </c>
      <c r="E74" t="s">
        <v>689</v>
      </c>
      <c r="F74">
        <f t="shared" si="2"/>
        <v>2</v>
      </c>
      <c r="G74" s="1" t="str">
        <f t="shared" si="3"/>
        <v>Feb</v>
      </c>
    </row>
    <row r="75" spans="1:7" x14ac:dyDescent="0.3">
      <c r="A75" t="s">
        <v>261</v>
      </c>
      <c r="B75" s="4">
        <v>43144</v>
      </c>
      <c r="C75" t="s">
        <v>639</v>
      </c>
      <c r="D75" t="s">
        <v>533</v>
      </c>
      <c r="E75" t="s">
        <v>532</v>
      </c>
      <c r="F75">
        <f t="shared" si="2"/>
        <v>2</v>
      </c>
      <c r="G75" s="1" t="str">
        <f t="shared" si="3"/>
        <v>Feb</v>
      </c>
    </row>
    <row r="76" spans="1:7" x14ac:dyDescent="0.3">
      <c r="A76" t="s">
        <v>499</v>
      </c>
      <c r="B76" s="4">
        <v>43144</v>
      </c>
      <c r="C76" t="s">
        <v>591</v>
      </c>
      <c r="D76" t="s">
        <v>590</v>
      </c>
      <c r="E76" t="s">
        <v>589</v>
      </c>
      <c r="F76">
        <f t="shared" si="2"/>
        <v>2</v>
      </c>
      <c r="G76" s="1" t="str">
        <f t="shared" si="3"/>
        <v>Feb</v>
      </c>
    </row>
    <row r="77" spans="1:7" x14ac:dyDescent="0.3">
      <c r="A77" t="s">
        <v>455</v>
      </c>
      <c r="B77" s="4">
        <v>43144</v>
      </c>
      <c r="C77" t="s">
        <v>579</v>
      </c>
      <c r="D77" t="s">
        <v>539</v>
      </c>
      <c r="E77" t="s">
        <v>561</v>
      </c>
      <c r="F77">
        <f t="shared" si="2"/>
        <v>2</v>
      </c>
      <c r="G77" s="1" t="str">
        <f t="shared" si="3"/>
        <v>Feb</v>
      </c>
    </row>
    <row r="78" spans="1:7" x14ac:dyDescent="0.3">
      <c r="A78" t="s">
        <v>309</v>
      </c>
      <c r="B78" s="4">
        <v>43145</v>
      </c>
      <c r="C78" t="s">
        <v>776</v>
      </c>
      <c r="D78" t="s">
        <v>547</v>
      </c>
      <c r="E78" t="s">
        <v>546</v>
      </c>
      <c r="F78">
        <f t="shared" si="2"/>
        <v>2</v>
      </c>
      <c r="G78" s="1" t="str">
        <f t="shared" si="3"/>
        <v>Feb</v>
      </c>
    </row>
    <row r="79" spans="1:7" x14ac:dyDescent="0.3">
      <c r="A79" t="s">
        <v>212</v>
      </c>
      <c r="B79" s="4">
        <v>43145</v>
      </c>
      <c r="C79" t="s">
        <v>563</v>
      </c>
      <c r="D79" t="s">
        <v>556</v>
      </c>
      <c r="E79" t="s">
        <v>555</v>
      </c>
      <c r="F79">
        <f t="shared" si="2"/>
        <v>2</v>
      </c>
      <c r="G79" s="1" t="str">
        <f t="shared" si="3"/>
        <v>Feb</v>
      </c>
    </row>
    <row r="80" spans="1:7" x14ac:dyDescent="0.3">
      <c r="A80" t="s">
        <v>490</v>
      </c>
      <c r="B80" s="4">
        <v>43145</v>
      </c>
      <c r="C80" t="s">
        <v>648</v>
      </c>
      <c r="D80" t="s">
        <v>559</v>
      </c>
      <c r="E80" t="s">
        <v>558</v>
      </c>
      <c r="F80">
        <f t="shared" si="2"/>
        <v>2</v>
      </c>
      <c r="G80" s="1" t="str">
        <f t="shared" si="3"/>
        <v>Feb</v>
      </c>
    </row>
    <row r="81" spans="1:7" x14ac:dyDescent="0.3">
      <c r="A81" t="s">
        <v>410</v>
      </c>
      <c r="B81" s="4">
        <v>43145</v>
      </c>
      <c r="C81" t="s">
        <v>620</v>
      </c>
      <c r="D81" t="s">
        <v>574</v>
      </c>
      <c r="E81" t="s">
        <v>573</v>
      </c>
      <c r="F81">
        <f t="shared" si="2"/>
        <v>2</v>
      </c>
      <c r="G81" s="1" t="str">
        <f t="shared" si="3"/>
        <v>Feb</v>
      </c>
    </row>
    <row r="82" spans="1:7" x14ac:dyDescent="0.3">
      <c r="A82" t="s">
        <v>168</v>
      </c>
      <c r="B82" s="4">
        <v>43146</v>
      </c>
      <c r="C82" t="s">
        <v>667</v>
      </c>
      <c r="D82" t="s">
        <v>666</v>
      </c>
      <c r="E82" t="s">
        <v>665</v>
      </c>
      <c r="F82">
        <f t="shared" si="2"/>
        <v>2</v>
      </c>
      <c r="G82" s="1" t="str">
        <f t="shared" si="3"/>
        <v>Feb</v>
      </c>
    </row>
    <row r="83" spans="1:7" x14ac:dyDescent="0.3">
      <c r="A83" t="s">
        <v>296</v>
      </c>
      <c r="B83" s="4">
        <v>43147</v>
      </c>
      <c r="C83" t="s">
        <v>712</v>
      </c>
      <c r="D83" t="s">
        <v>571</v>
      </c>
      <c r="E83" t="s">
        <v>570</v>
      </c>
      <c r="F83">
        <f t="shared" si="2"/>
        <v>2</v>
      </c>
      <c r="G83" s="1" t="str">
        <f t="shared" si="3"/>
        <v>Feb</v>
      </c>
    </row>
    <row r="84" spans="1:7" x14ac:dyDescent="0.3">
      <c r="A84" t="s">
        <v>153</v>
      </c>
      <c r="B84" s="4">
        <v>43148</v>
      </c>
      <c r="C84" t="s">
        <v>692</v>
      </c>
      <c r="D84" t="s">
        <v>611</v>
      </c>
      <c r="E84" t="s">
        <v>610</v>
      </c>
      <c r="F84">
        <f t="shared" si="2"/>
        <v>2</v>
      </c>
      <c r="G84" s="1" t="str">
        <f t="shared" si="3"/>
        <v>Feb</v>
      </c>
    </row>
    <row r="85" spans="1:7" x14ac:dyDescent="0.3">
      <c r="A85" t="s">
        <v>58</v>
      </c>
      <c r="B85" s="4">
        <v>43149</v>
      </c>
      <c r="C85" t="s">
        <v>760</v>
      </c>
      <c r="D85" t="s">
        <v>595</v>
      </c>
      <c r="E85" t="s">
        <v>565</v>
      </c>
      <c r="F85">
        <f t="shared" si="2"/>
        <v>2</v>
      </c>
      <c r="G85" s="1" t="str">
        <f t="shared" si="3"/>
        <v>Feb</v>
      </c>
    </row>
    <row r="86" spans="1:7" x14ac:dyDescent="0.3">
      <c r="A86" t="s">
        <v>263</v>
      </c>
      <c r="B86" s="4">
        <v>43150</v>
      </c>
      <c r="C86" t="s">
        <v>543</v>
      </c>
      <c r="D86" t="s">
        <v>542</v>
      </c>
      <c r="E86" t="s">
        <v>541</v>
      </c>
      <c r="F86">
        <f t="shared" si="2"/>
        <v>2</v>
      </c>
      <c r="G86" s="1" t="str">
        <f t="shared" si="3"/>
        <v>Feb</v>
      </c>
    </row>
    <row r="87" spans="1:7" x14ac:dyDescent="0.3">
      <c r="A87" t="s">
        <v>270</v>
      </c>
      <c r="B87" s="4">
        <v>43150</v>
      </c>
      <c r="C87" t="s">
        <v>686</v>
      </c>
      <c r="D87" t="s">
        <v>544</v>
      </c>
      <c r="E87" t="s">
        <v>544</v>
      </c>
      <c r="F87">
        <f t="shared" si="2"/>
        <v>2</v>
      </c>
      <c r="G87" s="1" t="str">
        <f t="shared" si="3"/>
        <v>Feb</v>
      </c>
    </row>
    <row r="88" spans="1:7" x14ac:dyDescent="0.3">
      <c r="A88" t="s">
        <v>285</v>
      </c>
      <c r="B88" s="4">
        <v>43150</v>
      </c>
      <c r="C88" t="s">
        <v>845</v>
      </c>
      <c r="D88" t="s">
        <v>566</v>
      </c>
      <c r="E88" t="s">
        <v>565</v>
      </c>
      <c r="F88">
        <f t="shared" si="2"/>
        <v>2</v>
      </c>
      <c r="G88" s="1" t="str">
        <f t="shared" si="3"/>
        <v>Feb</v>
      </c>
    </row>
    <row r="89" spans="1:7" x14ac:dyDescent="0.3">
      <c r="A89" t="s">
        <v>428</v>
      </c>
      <c r="B89" s="4">
        <v>43150</v>
      </c>
      <c r="C89" t="s">
        <v>731</v>
      </c>
      <c r="D89" t="s">
        <v>536</v>
      </c>
      <c r="E89" t="s">
        <v>535</v>
      </c>
      <c r="F89">
        <f t="shared" si="2"/>
        <v>2</v>
      </c>
      <c r="G89" s="1" t="str">
        <f t="shared" si="3"/>
        <v>Feb</v>
      </c>
    </row>
    <row r="90" spans="1:7" x14ac:dyDescent="0.3">
      <c r="A90" t="s">
        <v>204</v>
      </c>
      <c r="B90" s="4">
        <v>43151</v>
      </c>
      <c r="C90" t="s">
        <v>724</v>
      </c>
      <c r="D90" t="s">
        <v>553</v>
      </c>
      <c r="E90" t="s">
        <v>552</v>
      </c>
      <c r="F90">
        <f t="shared" si="2"/>
        <v>2</v>
      </c>
      <c r="G90" s="1" t="str">
        <f t="shared" si="3"/>
        <v>Feb</v>
      </c>
    </row>
    <row r="91" spans="1:7" x14ac:dyDescent="0.3">
      <c r="A91" t="s">
        <v>156</v>
      </c>
      <c r="B91" s="4">
        <v>43151</v>
      </c>
      <c r="C91" t="s">
        <v>578</v>
      </c>
      <c r="D91" t="s">
        <v>577</v>
      </c>
      <c r="E91" t="s">
        <v>576</v>
      </c>
      <c r="F91">
        <f t="shared" si="2"/>
        <v>2</v>
      </c>
      <c r="G91" s="1" t="str">
        <f t="shared" si="3"/>
        <v>Feb</v>
      </c>
    </row>
    <row r="92" spans="1:7" x14ac:dyDescent="0.3">
      <c r="A92" t="s">
        <v>452</v>
      </c>
      <c r="B92" s="4">
        <v>43151</v>
      </c>
      <c r="C92" t="s">
        <v>625</v>
      </c>
      <c r="D92" t="s">
        <v>604</v>
      </c>
      <c r="E92" t="s">
        <v>603</v>
      </c>
      <c r="F92">
        <f t="shared" si="2"/>
        <v>2</v>
      </c>
      <c r="G92" s="1" t="str">
        <f t="shared" si="3"/>
        <v>Feb</v>
      </c>
    </row>
    <row r="93" spans="1:7" x14ac:dyDescent="0.3">
      <c r="A93" t="s">
        <v>254</v>
      </c>
      <c r="B93" s="4">
        <v>43152</v>
      </c>
      <c r="C93" t="s">
        <v>744</v>
      </c>
      <c r="D93" t="s">
        <v>539</v>
      </c>
      <c r="E93" t="s">
        <v>561</v>
      </c>
      <c r="F93">
        <f t="shared" si="2"/>
        <v>2</v>
      </c>
      <c r="G93" s="1" t="str">
        <f t="shared" si="3"/>
        <v>Feb</v>
      </c>
    </row>
    <row r="94" spans="1:7" x14ac:dyDescent="0.3">
      <c r="A94" t="s">
        <v>124</v>
      </c>
      <c r="B94" s="4">
        <v>43153</v>
      </c>
      <c r="C94" t="s">
        <v>726</v>
      </c>
      <c r="D94" t="s">
        <v>559</v>
      </c>
      <c r="E94" t="s">
        <v>558</v>
      </c>
      <c r="F94">
        <f t="shared" si="2"/>
        <v>2</v>
      </c>
      <c r="G94" s="1" t="str">
        <f t="shared" si="3"/>
        <v>Feb</v>
      </c>
    </row>
    <row r="95" spans="1:7" x14ac:dyDescent="0.3">
      <c r="A95" t="s">
        <v>316</v>
      </c>
      <c r="B95" s="4">
        <v>43153</v>
      </c>
      <c r="C95" t="s">
        <v>642</v>
      </c>
      <c r="D95" t="s">
        <v>590</v>
      </c>
      <c r="E95" t="s">
        <v>589</v>
      </c>
      <c r="F95">
        <f t="shared" si="2"/>
        <v>2</v>
      </c>
      <c r="G95" s="1" t="str">
        <f t="shared" si="3"/>
        <v>Feb</v>
      </c>
    </row>
    <row r="96" spans="1:7" x14ac:dyDescent="0.3">
      <c r="A96" t="s">
        <v>283</v>
      </c>
      <c r="B96" s="4">
        <v>43153</v>
      </c>
      <c r="C96" t="s">
        <v>534</v>
      </c>
      <c r="D96" t="s">
        <v>533</v>
      </c>
      <c r="E96" t="s">
        <v>532</v>
      </c>
      <c r="F96">
        <f t="shared" si="2"/>
        <v>2</v>
      </c>
      <c r="G96" s="1" t="str">
        <f t="shared" si="3"/>
        <v>Feb</v>
      </c>
    </row>
    <row r="97" spans="1:7" x14ac:dyDescent="0.3">
      <c r="A97" t="s">
        <v>477</v>
      </c>
      <c r="B97" s="4">
        <v>43154</v>
      </c>
      <c r="C97" t="s">
        <v>784</v>
      </c>
      <c r="D97" t="s">
        <v>539</v>
      </c>
      <c r="E97" t="s">
        <v>538</v>
      </c>
      <c r="F97">
        <f t="shared" si="2"/>
        <v>2</v>
      </c>
      <c r="G97" s="1" t="str">
        <f t="shared" si="3"/>
        <v>Feb</v>
      </c>
    </row>
    <row r="98" spans="1:7" x14ac:dyDescent="0.3">
      <c r="A98" t="s">
        <v>362</v>
      </c>
      <c r="B98" s="4">
        <v>43154</v>
      </c>
      <c r="C98" t="s">
        <v>629</v>
      </c>
      <c r="D98" t="s">
        <v>590</v>
      </c>
      <c r="E98" t="s">
        <v>592</v>
      </c>
      <c r="F98">
        <f t="shared" si="2"/>
        <v>2</v>
      </c>
      <c r="G98" s="1" t="str">
        <f t="shared" si="3"/>
        <v>Feb</v>
      </c>
    </row>
    <row r="99" spans="1:7" x14ac:dyDescent="0.3">
      <c r="A99" t="s">
        <v>231</v>
      </c>
      <c r="B99" s="4">
        <v>43154</v>
      </c>
      <c r="C99" t="s">
        <v>805</v>
      </c>
      <c r="D99" t="s">
        <v>574</v>
      </c>
      <c r="E99" t="s">
        <v>573</v>
      </c>
      <c r="F99">
        <f t="shared" si="2"/>
        <v>2</v>
      </c>
      <c r="G99" s="1" t="str">
        <f t="shared" si="3"/>
        <v>Feb</v>
      </c>
    </row>
    <row r="100" spans="1:7" x14ac:dyDescent="0.3">
      <c r="A100" t="s">
        <v>492</v>
      </c>
      <c r="B100" s="4">
        <v>43154</v>
      </c>
      <c r="C100" t="s">
        <v>585</v>
      </c>
      <c r="D100" t="s">
        <v>556</v>
      </c>
      <c r="E100" t="s">
        <v>555</v>
      </c>
      <c r="F100">
        <f t="shared" si="2"/>
        <v>2</v>
      </c>
      <c r="G100" s="1" t="str">
        <f t="shared" si="3"/>
        <v>Feb</v>
      </c>
    </row>
    <row r="101" spans="1:7" x14ac:dyDescent="0.3">
      <c r="A101" t="s">
        <v>260</v>
      </c>
      <c r="B101" s="4">
        <v>43155</v>
      </c>
      <c r="C101" t="s">
        <v>614</v>
      </c>
      <c r="D101" t="s">
        <v>571</v>
      </c>
      <c r="E101" t="s">
        <v>570</v>
      </c>
      <c r="F101">
        <f t="shared" si="2"/>
        <v>2</v>
      </c>
      <c r="G101" s="1" t="str">
        <f t="shared" si="3"/>
        <v>Feb</v>
      </c>
    </row>
    <row r="102" spans="1:7" x14ac:dyDescent="0.3">
      <c r="A102" t="s">
        <v>338</v>
      </c>
      <c r="B102" s="4">
        <v>43156</v>
      </c>
      <c r="C102" t="s">
        <v>655</v>
      </c>
      <c r="D102" t="s">
        <v>611</v>
      </c>
      <c r="E102" t="s">
        <v>610</v>
      </c>
      <c r="F102">
        <f t="shared" si="2"/>
        <v>2</v>
      </c>
      <c r="G102" s="1" t="str">
        <f t="shared" si="3"/>
        <v>Feb</v>
      </c>
    </row>
    <row r="103" spans="1:7" x14ac:dyDescent="0.3">
      <c r="A103" t="s">
        <v>361</v>
      </c>
      <c r="B103" s="4">
        <v>43157</v>
      </c>
      <c r="C103" t="s">
        <v>710</v>
      </c>
      <c r="D103" t="s">
        <v>595</v>
      </c>
      <c r="E103" t="s">
        <v>565</v>
      </c>
      <c r="F103">
        <f t="shared" si="2"/>
        <v>2</v>
      </c>
      <c r="G103" s="1" t="str">
        <f t="shared" si="3"/>
        <v>Feb</v>
      </c>
    </row>
    <row r="104" spans="1:7" x14ac:dyDescent="0.3">
      <c r="A104" t="s">
        <v>318</v>
      </c>
      <c r="B104" s="4">
        <v>43158</v>
      </c>
      <c r="C104" t="s">
        <v>662</v>
      </c>
      <c r="D104" t="s">
        <v>566</v>
      </c>
      <c r="E104" t="s">
        <v>565</v>
      </c>
      <c r="F104">
        <f t="shared" si="2"/>
        <v>2</v>
      </c>
      <c r="G104" s="1" t="str">
        <f t="shared" si="3"/>
        <v>Feb</v>
      </c>
    </row>
    <row r="105" spans="1:7" x14ac:dyDescent="0.3">
      <c r="A105" t="s">
        <v>331</v>
      </c>
      <c r="B105" s="4">
        <v>43159</v>
      </c>
      <c r="C105" t="s">
        <v>564</v>
      </c>
      <c r="D105" t="s">
        <v>536</v>
      </c>
      <c r="E105" t="s">
        <v>535</v>
      </c>
      <c r="F105">
        <f t="shared" si="2"/>
        <v>2</v>
      </c>
      <c r="G105" s="1" t="str">
        <f t="shared" si="3"/>
        <v>Feb</v>
      </c>
    </row>
    <row r="106" spans="1:7" x14ac:dyDescent="0.3">
      <c r="A106" t="s">
        <v>165</v>
      </c>
      <c r="B106" s="4">
        <v>43160</v>
      </c>
      <c r="C106" t="s">
        <v>819</v>
      </c>
      <c r="D106" t="s">
        <v>595</v>
      </c>
      <c r="E106" t="s">
        <v>565</v>
      </c>
      <c r="F106">
        <f t="shared" si="2"/>
        <v>3</v>
      </c>
      <c r="G106" s="1" t="str">
        <f t="shared" si="3"/>
        <v>Mar</v>
      </c>
    </row>
    <row r="107" spans="1:7" x14ac:dyDescent="0.3">
      <c r="A107" t="s">
        <v>415</v>
      </c>
      <c r="B107" s="4">
        <v>43161</v>
      </c>
      <c r="C107" t="s">
        <v>708</v>
      </c>
      <c r="D107" t="s">
        <v>533</v>
      </c>
      <c r="E107" t="s">
        <v>580</v>
      </c>
      <c r="F107">
        <f t="shared" si="2"/>
        <v>3</v>
      </c>
      <c r="G107" s="1" t="str">
        <f t="shared" si="3"/>
        <v>Mar</v>
      </c>
    </row>
    <row r="108" spans="1:7" x14ac:dyDescent="0.3">
      <c r="A108" t="s">
        <v>164</v>
      </c>
      <c r="B108" s="4">
        <v>43161</v>
      </c>
      <c r="C108" t="s">
        <v>901</v>
      </c>
      <c r="D108" t="s">
        <v>549</v>
      </c>
      <c r="E108" t="s">
        <v>549</v>
      </c>
      <c r="F108">
        <f t="shared" si="2"/>
        <v>3</v>
      </c>
      <c r="G108" s="1" t="str">
        <f t="shared" si="3"/>
        <v>Mar</v>
      </c>
    </row>
    <row r="109" spans="1:7" x14ac:dyDescent="0.3">
      <c r="A109" t="s">
        <v>69</v>
      </c>
      <c r="B109" s="4">
        <v>43161</v>
      </c>
      <c r="C109" t="s">
        <v>739</v>
      </c>
      <c r="D109" t="s">
        <v>590</v>
      </c>
      <c r="E109" t="s">
        <v>592</v>
      </c>
      <c r="F109">
        <f t="shared" si="2"/>
        <v>3</v>
      </c>
      <c r="G109" s="1" t="str">
        <f t="shared" si="3"/>
        <v>Mar</v>
      </c>
    </row>
    <row r="110" spans="1:7" x14ac:dyDescent="0.3">
      <c r="A110" t="s">
        <v>311</v>
      </c>
      <c r="B110" s="4">
        <v>43161</v>
      </c>
      <c r="C110" t="s">
        <v>745</v>
      </c>
      <c r="D110" t="s">
        <v>549</v>
      </c>
      <c r="E110" t="s">
        <v>549</v>
      </c>
      <c r="F110">
        <f t="shared" si="2"/>
        <v>3</v>
      </c>
      <c r="G110" s="1" t="str">
        <f t="shared" si="3"/>
        <v>Mar</v>
      </c>
    </row>
    <row r="111" spans="1:7" x14ac:dyDescent="0.3">
      <c r="A111" t="s">
        <v>275</v>
      </c>
      <c r="B111" s="4">
        <v>43162</v>
      </c>
      <c r="C111" t="s">
        <v>790</v>
      </c>
      <c r="D111" t="s">
        <v>604</v>
      </c>
      <c r="E111" t="s">
        <v>603</v>
      </c>
      <c r="F111">
        <f t="shared" si="2"/>
        <v>3</v>
      </c>
      <c r="G111" s="1" t="str">
        <f t="shared" si="3"/>
        <v>Mar</v>
      </c>
    </row>
    <row r="112" spans="1:7" x14ac:dyDescent="0.3">
      <c r="A112" t="s">
        <v>324</v>
      </c>
      <c r="B112" s="4">
        <v>43163</v>
      </c>
      <c r="C112" t="s">
        <v>639</v>
      </c>
      <c r="D112" t="s">
        <v>533</v>
      </c>
      <c r="E112" t="s">
        <v>532</v>
      </c>
      <c r="F112">
        <f t="shared" si="2"/>
        <v>3</v>
      </c>
      <c r="G112" s="1" t="str">
        <f t="shared" si="3"/>
        <v>Mar</v>
      </c>
    </row>
    <row r="113" spans="1:7" x14ac:dyDescent="0.3">
      <c r="A113" t="s">
        <v>149</v>
      </c>
      <c r="B113" s="4">
        <v>43163</v>
      </c>
      <c r="C113" t="s">
        <v>591</v>
      </c>
      <c r="D113" t="s">
        <v>590</v>
      </c>
      <c r="E113" t="s">
        <v>589</v>
      </c>
      <c r="F113">
        <f t="shared" si="2"/>
        <v>3</v>
      </c>
      <c r="G113" s="1" t="str">
        <f t="shared" si="3"/>
        <v>Mar</v>
      </c>
    </row>
    <row r="114" spans="1:7" x14ac:dyDescent="0.3">
      <c r="A114" t="s">
        <v>377</v>
      </c>
      <c r="B114" s="4">
        <v>43164</v>
      </c>
      <c r="C114" t="s">
        <v>612</v>
      </c>
      <c r="D114" t="s">
        <v>611</v>
      </c>
      <c r="E114" t="s">
        <v>610</v>
      </c>
      <c r="F114">
        <f t="shared" si="2"/>
        <v>3</v>
      </c>
      <c r="G114" s="1" t="str">
        <f t="shared" si="3"/>
        <v>Mar</v>
      </c>
    </row>
    <row r="115" spans="1:7" x14ac:dyDescent="0.3">
      <c r="A115" t="s">
        <v>215</v>
      </c>
      <c r="B115" s="4">
        <v>43165</v>
      </c>
      <c r="C115" t="s">
        <v>778</v>
      </c>
      <c r="D115" t="s">
        <v>556</v>
      </c>
      <c r="E115" t="s">
        <v>555</v>
      </c>
      <c r="F115">
        <f t="shared" si="2"/>
        <v>3</v>
      </c>
      <c r="G115" s="1" t="str">
        <f t="shared" si="3"/>
        <v>Mar</v>
      </c>
    </row>
    <row r="116" spans="1:7" x14ac:dyDescent="0.3">
      <c r="A116" t="s">
        <v>368</v>
      </c>
      <c r="B116" s="4">
        <v>43167</v>
      </c>
      <c r="C116" t="s">
        <v>545</v>
      </c>
      <c r="D116" t="s">
        <v>544</v>
      </c>
      <c r="E116" t="s">
        <v>544</v>
      </c>
      <c r="F116">
        <f t="shared" si="2"/>
        <v>3</v>
      </c>
      <c r="G116" s="1" t="str">
        <f t="shared" si="3"/>
        <v>Mar</v>
      </c>
    </row>
    <row r="117" spans="1:7" x14ac:dyDescent="0.3">
      <c r="A117" t="s">
        <v>353</v>
      </c>
      <c r="B117" s="4">
        <v>43167</v>
      </c>
      <c r="C117" t="s">
        <v>703</v>
      </c>
      <c r="D117" t="s">
        <v>566</v>
      </c>
      <c r="E117" t="s">
        <v>565</v>
      </c>
      <c r="F117">
        <f t="shared" si="2"/>
        <v>3</v>
      </c>
      <c r="G117" s="1" t="str">
        <f t="shared" si="3"/>
        <v>Mar</v>
      </c>
    </row>
    <row r="118" spans="1:7" x14ac:dyDescent="0.3">
      <c r="A118" t="s">
        <v>242</v>
      </c>
      <c r="B118" s="4">
        <v>43167</v>
      </c>
      <c r="C118" t="s">
        <v>803</v>
      </c>
      <c r="D118" t="s">
        <v>590</v>
      </c>
      <c r="E118" t="s">
        <v>592</v>
      </c>
      <c r="F118">
        <f t="shared" si="2"/>
        <v>3</v>
      </c>
      <c r="G118" s="1" t="str">
        <f t="shared" si="3"/>
        <v>Mar</v>
      </c>
    </row>
    <row r="119" spans="1:7" x14ac:dyDescent="0.3">
      <c r="A119" t="s">
        <v>438</v>
      </c>
      <c r="B119" s="4">
        <v>43167</v>
      </c>
      <c r="C119" t="s">
        <v>635</v>
      </c>
      <c r="D119" t="s">
        <v>539</v>
      </c>
      <c r="E119" t="s">
        <v>538</v>
      </c>
      <c r="F119">
        <f t="shared" si="2"/>
        <v>3</v>
      </c>
      <c r="G119" s="1" t="str">
        <f t="shared" si="3"/>
        <v>Mar</v>
      </c>
    </row>
    <row r="120" spans="1:7" x14ac:dyDescent="0.3">
      <c r="A120" t="s">
        <v>162</v>
      </c>
      <c r="B120" s="4">
        <v>43170</v>
      </c>
      <c r="C120" t="s">
        <v>827</v>
      </c>
      <c r="D120" t="s">
        <v>566</v>
      </c>
      <c r="E120" t="s">
        <v>565</v>
      </c>
      <c r="F120">
        <f t="shared" si="2"/>
        <v>3</v>
      </c>
      <c r="G120" s="1" t="str">
        <f t="shared" si="3"/>
        <v>Mar</v>
      </c>
    </row>
    <row r="121" spans="1:7" x14ac:dyDescent="0.3">
      <c r="A121" t="s">
        <v>241</v>
      </c>
      <c r="B121" s="4">
        <v>43170</v>
      </c>
      <c r="C121" t="s">
        <v>758</v>
      </c>
      <c r="D121" t="s">
        <v>539</v>
      </c>
      <c r="E121" t="s">
        <v>538</v>
      </c>
      <c r="F121">
        <f t="shared" si="2"/>
        <v>3</v>
      </c>
      <c r="G121" s="1" t="str">
        <f t="shared" si="3"/>
        <v>Mar</v>
      </c>
    </row>
    <row r="122" spans="1:7" x14ac:dyDescent="0.3">
      <c r="A122" t="s">
        <v>214</v>
      </c>
      <c r="B122" s="4">
        <v>43170</v>
      </c>
      <c r="C122" t="s">
        <v>828</v>
      </c>
      <c r="D122" t="s">
        <v>536</v>
      </c>
      <c r="E122" t="s">
        <v>535</v>
      </c>
      <c r="F122">
        <f t="shared" si="2"/>
        <v>3</v>
      </c>
      <c r="G122" s="1" t="str">
        <f t="shared" si="3"/>
        <v>Mar</v>
      </c>
    </row>
    <row r="123" spans="1:7" x14ac:dyDescent="0.3">
      <c r="A123" t="s">
        <v>48</v>
      </c>
      <c r="B123" s="4">
        <v>43170</v>
      </c>
      <c r="C123" t="s">
        <v>844</v>
      </c>
      <c r="D123" t="s">
        <v>611</v>
      </c>
      <c r="E123" t="s">
        <v>610</v>
      </c>
      <c r="F123">
        <f t="shared" si="2"/>
        <v>3</v>
      </c>
      <c r="G123" s="1" t="str">
        <f t="shared" si="3"/>
        <v>Mar</v>
      </c>
    </row>
    <row r="124" spans="1:7" x14ac:dyDescent="0.3">
      <c r="A124" t="s">
        <v>251</v>
      </c>
      <c r="B124" s="4">
        <v>43170</v>
      </c>
      <c r="C124" t="s">
        <v>663</v>
      </c>
      <c r="D124" t="s">
        <v>595</v>
      </c>
      <c r="E124" t="s">
        <v>565</v>
      </c>
      <c r="F124">
        <f t="shared" si="2"/>
        <v>3</v>
      </c>
      <c r="G124" s="1" t="str">
        <f t="shared" si="3"/>
        <v>Mar</v>
      </c>
    </row>
    <row r="125" spans="1:7" x14ac:dyDescent="0.3">
      <c r="A125" t="s">
        <v>347</v>
      </c>
      <c r="B125" s="4">
        <v>43170</v>
      </c>
      <c r="C125" t="s">
        <v>659</v>
      </c>
      <c r="D125" t="s">
        <v>590</v>
      </c>
      <c r="E125" t="s">
        <v>592</v>
      </c>
      <c r="F125">
        <f t="shared" si="2"/>
        <v>3</v>
      </c>
      <c r="G125" s="1" t="str">
        <f t="shared" si="3"/>
        <v>Mar</v>
      </c>
    </row>
    <row r="126" spans="1:7" x14ac:dyDescent="0.3">
      <c r="A126" t="s">
        <v>386</v>
      </c>
      <c r="B126" s="4">
        <v>43171</v>
      </c>
      <c r="C126" t="s">
        <v>647</v>
      </c>
      <c r="D126" t="s">
        <v>577</v>
      </c>
      <c r="E126" t="s">
        <v>622</v>
      </c>
      <c r="F126">
        <f t="shared" si="2"/>
        <v>3</v>
      </c>
      <c r="G126" s="1" t="str">
        <f t="shared" si="3"/>
        <v>Mar</v>
      </c>
    </row>
    <row r="127" spans="1:7" x14ac:dyDescent="0.3">
      <c r="A127" t="s">
        <v>233</v>
      </c>
      <c r="B127" s="4">
        <v>43172</v>
      </c>
      <c r="C127" t="s">
        <v>791</v>
      </c>
      <c r="D127" t="s">
        <v>539</v>
      </c>
      <c r="E127" t="s">
        <v>538</v>
      </c>
      <c r="F127">
        <f t="shared" si="2"/>
        <v>3</v>
      </c>
      <c r="G127" s="1" t="str">
        <f t="shared" si="3"/>
        <v>Mar</v>
      </c>
    </row>
    <row r="128" spans="1:7" x14ac:dyDescent="0.3">
      <c r="A128" t="s">
        <v>106</v>
      </c>
      <c r="B128" s="4">
        <v>43173</v>
      </c>
      <c r="C128" t="s">
        <v>853</v>
      </c>
      <c r="D128" t="s">
        <v>590</v>
      </c>
      <c r="E128" t="s">
        <v>592</v>
      </c>
      <c r="F128">
        <f t="shared" si="2"/>
        <v>3</v>
      </c>
      <c r="G128" s="1" t="str">
        <f t="shared" si="3"/>
        <v>Mar</v>
      </c>
    </row>
    <row r="129" spans="1:7" x14ac:dyDescent="0.3">
      <c r="A129" t="s">
        <v>282</v>
      </c>
      <c r="B129" s="4">
        <v>43174</v>
      </c>
      <c r="C129" t="s">
        <v>753</v>
      </c>
      <c r="D129" t="s">
        <v>604</v>
      </c>
      <c r="E129" t="s">
        <v>603</v>
      </c>
      <c r="F129">
        <f t="shared" si="2"/>
        <v>3</v>
      </c>
      <c r="G129" s="1" t="str">
        <f t="shared" si="3"/>
        <v>Mar</v>
      </c>
    </row>
    <row r="130" spans="1:7" x14ac:dyDescent="0.3">
      <c r="A130" t="s">
        <v>137</v>
      </c>
      <c r="B130" s="4">
        <v>43174</v>
      </c>
      <c r="C130" t="s">
        <v>617</v>
      </c>
      <c r="D130" t="s">
        <v>544</v>
      </c>
      <c r="E130" t="s">
        <v>544</v>
      </c>
      <c r="F130">
        <f t="shared" ref="F130:F193" si="4">MONTH($B130)</f>
        <v>3</v>
      </c>
      <c r="G130" s="1" t="str">
        <f t="shared" si="3"/>
        <v>Mar</v>
      </c>
    </row>
    <row r="131" spans="1:7" x14ac:dyDescent="0.3">
      <c r="A131" t="s">
        <v>228</v>
      </c>
      <c r="B131" s="4">
        <v>43175</v>
      </c>
      <c r="C131" t="s">
        <v>691</v>
      </c>
      <c r="D131" t="s">
        <v>539</v>
      </c>
      <c r="E131" t="s">
        <v>538</v>
      </c>
      <c r="F131">
        <f t="shared" si="4"/>
        <v>3</v>
      </c>
      <c r="G131" s="1" t="str">
        <f t="shared" ref="G131:G194" si="5">CHOOSE($F131, "Jan", "Feb", "Mar", "Apr", "May", "Jun", "Jul", "Aug", "Sep", "Oct", "Nov", "Dec")</f>
        <v>Mar</v>
      </c>
    </row>
    <row r="132" spans="1:7" x14ac:dyDescent="0.3">
      <c r="A132" t="s">
        <v>348</v>
      </c>
      <c r="B132" s="4">
        <v>43175</v>
      </c>
      <c r="C132" t="s">
        <v>713</v>
      </c>
      <c r="D132" t="s">
        <v>590</v>
      </c>
      <c r="E132" t="s">
        <v>592</v>
      </c>
      <c r="F132">
        <f t="shared" si="4"/>
        <v>3</v>
      </c>
      <c r="G132" s="1" t="str">
        <f t="shared" si="5"/>
        <v>Mar</v>
      </c>
    </row>
    <row r="133" spans="1:7" x14ac:dyDescent="0.3">
      <c r="A133" t="s">
        <v>342</v>
      </c>
      <c r="B133" s="4">
        <v>43175</v>
      </c>
      <c r="C133" t="s">
        <v>657</v>
      </c>
      <c r="D133" t="s">
        <v>539</v>
      </c>
      <c r="E133" t="s">
        <v>561</v>
      </c>
      <c r="F133">
        <f t="shared" si="4"/>
        <v>3</v>
      </c>
      <c r="G133" s="1" t="str">
        <f t="shared" si="5"/>
        <v>Mar</v>
      </c>
    </row>
    <row r="134" spans="1:7" x14ac:dyDescent="0.3">
      <c r="A134" t="s">
        <v>453</v>
      </c>
      <c r="B134" s="4">
        <v>43175</v>
      </c>
      <c r="C134" t="s">
        <v>587</v>
      </c>
      <c r="D134" t="s">
        <v>533</v>
      </c>
      <c r="E134" t="s">
        <v>532</v>
      </c>
      <c r="F134">
        <f t="shared" si="4"/>
        <v>3</v>
      </c>
      <c r="G134" s="1" t="str">
        <f t="shared" si="5"/>
        <v>Mar</v>
      </c>
    </row>
    <row r="135" spans="1:7" x14ac:dyDescent="0.3">
      <c r="A135" t="s">
        <v>129</v>
      </c>
      <c r="B135" s="4">
        <v>43175</v>
      </c>
      <c r="C135" t="s">
        <v>864</v>
      </c>
      <c r="D135" t="s">
        <v>590</v>
      </c>
      <c r="E135" t="s">
        <v>589</v>
      </c>
      <c r="F135">
        <f t="shared" si="4"/>
        <v>3</v>
      </c>
      <c r="G135" s="1" t="str">
        <f t="shared" si="5"/>
        <v>Mar</v>
      </c>
    </row>
    <row r="136" spans="1:7" x14ac:dyDescent="0.3">
      <c r="A136" t="s">
        <v>450</v>
      </c>
      <c r="B136" s="4">
        <v>43176</v>
      </c>
      <c r="C136" t="s">
        <v>626</v>
      </c>
      <c r="D136" t="s">
        <v>559</v>
      </c>
      <c r="E136" t="s">
        <v>558</v>
      </c>
      <c r="F136">
        <f t="shared" si="4"/>
        <v>3</v>
      </c>
      <c r="G136" s="1" t="str">
        <f t="shared" si="5"/>
        <v>Mar</v>
      </c>
    </row>
    <row r="137" spans="1:7" x14ac:dyDescent="0.3">
      <c r="A137" t="s">
        <v>169</v>
      </c>
      <c r="B137" s="4">
        <v>43177</v>
      </c>
      <c r="C137" t="s">
        <v>756</v>
      </c>
      <c r="D137" t="s">
        <v>556</v>
      </c>
      <c r="E137" t="s">
        <v>555</v>
      </c>
      <c r="F137">
        <f t="shared" si="4"/>
        <v>3</v>
      </c>
      <c r="G137" s="1" t="str">
        <f t="shared" si="5"/>
        <v>Mar</v>
      </c>
    </row>
    <row r="138" spans="1:7" x14ac:dyDescent="0.3">
      <c r="A138" t="s">
        <v>520</v>
      </c>
      <c r="B138" s="4">
        <v>43178</v>
      </c>
      <c r="C138" t="s">
        <v>575</v>
      </c>
      <c r="D138" t="s">
        <v>574</v>
      </c>
      <c r="E138" t="s">
        <v>573</v>
      </c>
      <c r="F138">
        <f t="shared" si="4"/>
        <v>3</v>
      </c>
      <c r="G138" s="1" t="str">
        <f t="shared" si="5"/>
        <v>Mar</v>
      </c>
    </row>
    <row r="139" spans="1:7" x14ac:dyDescent="0.3">
      <c r="A139" t="s">
        <v>463</v>
      </c>
      <c r="B139" s="4">
        <v>43179</v>
      </c>
      <c r="C139" t="s">
        <v>773</v>
      </c>
      <c r="D139" t="s">
        <v>539</v>
      </c>
      <c r="E139" t="s">
        <v>538</v>
      </c>
      <c r="F139">
        <f t="shared" si="4"/>
        <v>3</v>
      </c>
      <c r="G139" s="1" t="str">
        <f t="shared" si="5"/>
        <v>Mar</v>
      </c>
    </row>
    <row r="140" spans="1:7" x14ac:dyDescent="0.3">
      <c r="A140" t="s">
        <v>443</v>
      </c>
      <c r="B140" s="4">
        <v>43180</v>
      </c>
      <c r="C140" t="s">
        <v>630</v>
      </c>
      <c r="D140" t="s">
        <v>577</v>
      </c>
      <c r="E140" t="s">
        <v>576</v>
      </c>
      <c r="F140">
        <f t="shared" si="4"/>
        <v>3</v>
      </c>
      <c r="G140" s="1" t="str">
        <f t="shared" si="5"/>
        <v>Mar</v>
      </c>
    </row>
    <row r="141" spans="1:7" x14ac:dyDescent="0.3">
      <c r="A141" t="s">
        <v>294</v>
      </c>
      <c r="B141" s="4">
        <v>43180</v>
      </c>
      <c r="C141" t="s">
        <v>591</v>
      </c>
      <c r="D141" t="s">
        <v>590</v>
      </c>
      <c r="E141" t="s">
        <v>589</v>
      </c>
      <c r="F141">
        <f t="shared" si="4"/>
        <v>3</v>
      </c>
      <c r="G141" s="1" t="str">
        <f t="shared" si="5"/>
        <v>Mar</v>
      </c>
    </row>
    <row r="142" spans="1:7" x14ac:dyDescent="0.3">
      <c r="A142" t="s">
        <v>488</v>
      </c>
      <c r="B142" s="4">
        <v>43180</v>
      </c>
      <c r="C142" t="s">
        <v>579</v>
      </c>
      <c r="D142" t="s">
        <v>539</v>
      </c>
      <c r="E142" t="s">
        <v>561</v>
      </c>
      <c r="F142">
        <f t="shared" si="4"/>
        <v>3</v>
      </c>
      <c r="G142" s="1" t="str">
        <f t="shared" si="5"/>
        <v>Mar</v>
      </c>
    </row>
    <row r="143" spans="1:7" x14ac:dyDescent="0.3">
      <c r="A143" t="s">
        <v>253</v>
      </c>
      <c r="B143" s="4">
        <v>43180</v>
      </c>
      <c r="C143" t="s">
        <v>768</v>
      </c>
      <c r="D143" t="s">
        <v>590</v>
      </c>
      <c r="E143" t="s">
        <v>592</v>
      </c>
      <c r="F143">
        <f t="shared" si="4"/>
        <v>3</v>
      </c>
      <c r="G143" s="1" t="str">
        <f t="shared" si="5"/>
        <v>Mar</v>
      </c>
    </row>
    <row r="144" spans="1:7" x14ac:dyDescent="0.3">
      <c r="A144" t="s">
        <v>200</v>
      </c>
      <c r="B144" s="4">
        <v>43181</v>
      </c>
      <c r="C144" t="s">
        <v>776</v>
      </c>
      <c r="D144" t="s">
        <v>547</v>
      </c>
      <c r="E144" t="s">
        <v>546</v>
      </c>
      <c r="F144">
        <f t="shared" si="4"/>
        <v>3</v>
      </c>
      <c r="G144" s="1" t="str">
        <f t="shared" si="5"/>
        <v>Mar</v>
      </c>
    </row>
    <row r="145" spans="1:7" x14ac:dyDescent="0.3">
      <c r="A145" t="s">
        <v>479</v>
      </c>
      <c r="B145" s="4">
        <v>43181</v>
      </c>
      <c r="C145" t="s">
        <v>639</v>
      </c>
      <c r="D145" t="s">
        <v>533</v>
      </c>
      <c r="E145" t="s">
        <v>532</v>
      </c>
      <c r="F145">
        <f t="shared" si="4"/>
        <v>3</v>
      </c>
      <c r="G145" s="1" t="str">
        <f t="shared" si="5"/>
        <v>Mar</v>
      </c>
    </row>
    <row r="146" spans="1:7" x14ac:dyDescent="0.3">
      <c r="A146" t="s">
        <v>110</v>
      </c>
      <c r="B146" s="4">
        <v>43181</v>
      </c>
      <c r="C146" t="s">
        <v>563</v>
      </c>
      <c r="D146" t="s">
        <v>556</v>
      </c>
      <c r="E146" t="s">
        <v>555</v>
      </c>
      <c r="F146">
        <f t="shared" si="4"/>
        <v>3</v>
      </c>
      <c r="G146" s="1" t="str">
        <f t="shared" si="5"/>
        <v>Mar</v>
      </c>
    </row>
    <row r="147" spans="1:7" x14ac:dyDescent="0.3">
      <c r="A147" t="s">
        <v>174</v>
      </c>
      <c r="B147" s="4">
        <v>43181</v>
      </c>
      <c r="C147" t="s">
        <v>648</v>
      </c>
      <c r="D147" t="s">
        <v>559</v>
      </c>
      <c r="E147" t="s">
        <v>558</v>
      </c>
      <c r="F147">
        <f t="shared" si="4"/>
        <v>3</v>
      </c>
      <c r="G147" s="1" t="str">
        <f t="shared" si="5"/>
        <v>Mar</v>
      </c>
    </row>
    <row r="148" spans="1:7" x14ac:dyDescent="0.3">
      <c r="A148" t="s">
        <v>454</v>
      </c>
      <c r="B148" s="4">
        <v>43181</v>
      </c>
      <c r="C148" t="s">
        <v>620</v>
      </c>
      <c r="D148" t="s">
        <v>574</v>
      </c>
      <c r="E148" t="s">
        <v>573</v>
      </c>
      <c r="F148">
        <f t="shared" si="4"/>
        <v>3</v>
      </c>
      <c r="G148" s="1" t="str">
        <f t="shared" si="5"/>
        <v>Mar</v>
      </c>
    </row>
    <row r="149" spans="1:7" x14ac:dyDescent="0.3">
      <c r="A149" t="s">
        <v>354</v>
      </c>
      <c r="B149" s="4">
        <v>43182</v>
      </c>
      <c r="C149" t="s">
        <v>667</v>
      </c>
      <c r="D149" t="s">
        <v>666</v>
      </c>
      <c r="E149" t="s">
        <v>665</v>
      </c>
      <c r="F149">
        <f t="shared" si="4"/>
        <v>3</v>
      </c>
      <c r="G149" s="1" t="str">
        <f t="shared" si="5"/>
        <v>Mar</v>
      </c>
    </row>
    <row r="150" spans="1:7" x14ac:dyDescent="0.3">
      <c r="A150" t="s">
        <v>297</v>
      </c>
      <c r="B150" s="4">
        <v>43183</v>
      </c>
      <c r="C150" t="s">
        <v>712</v>
      </c>
      <c r="D150" t="s">
        <v>571</v>
      </c>
      <c r="E150" t="s">
        <v>570</v>
      </c>
      <c r="F150">
        <f t="shared" si="4"/>
        <v>3</v>
      </c>
      <c r="G150" s="1" t="str">
        <f t="shared" si="5"/>
        <v>Mar</v>
      </c>
    </row>
    <row r="151" spans="1:7" x14ac:dyDescent="0.3">
      <c r="A151" t="s">
        <v>302</v>
      </c>
      <c r="B151" s="4">
        <v>43184</v>
      </c>
      <c r="C151" t="s">
        <v>692</v>
      </c>
      <c r="D151" t="s">
        <v>611</v>
      </c>
      <c r="E151" t="s">
        <v>610</v>
      </c>
      <c r="F151">
        <f t="shared" si="4"/>
        <v>3</v>
      </c>
      <c r="G151" s="1" t="str">
        <f t="shared" si="5"/>
        <v>Mar</v>
      </c>
    </row>
    <row r="152" spans="1:7" x14ac:dyDescent="0.3">
      <c r="A152" t="s">
        <v>245</v>
      </c>
      <c r="B152" s="4">
        <v>43185</v>
      </c>
      <c r="C152" t="s">
        <v>543</v>
      </c>
      <c r="D152" t="s">
        <v>542</v>
      </c>
      <c r="E152" t="s">
        <v>541</v>
      </c>
      <c r="F152">
        <f t="shared" si="4"/>
        <v>3</v>
      </c>
      <c r="G152" s="1" t="str">
        <f t="shared" si="5"/>
        <v>Mar</v>
      </c>
    </row>
    <row r="153" spans="1:7" x14ac:dyDescent="0.3">
      <c r="A153" t="s">
        <v>238</v>
      </c>
      <c r="B153" s="4">
        <v>43185</v>
      </c>
      <c r="C153" t="s">
        <v>686</v>
      </c>
      <c r="D153" t="s">
        <v>544</v>
      </c>
      <c r="E153" t="s">
        <v>544</v>
      </c>
      <c r="F153">
        <f t="shared" si="4"/>
        <v>3</v>
      </c>
      <c r="G153" s="1" t="str">
        <f t="shared" si="5"/>
        <v>Mar</v>
      </c>
    </row>
    <row r="154" spans="1:7" x14ac:dyDescent="0.3">
      <c r="A154" t="s">
        <v>126</v>
      </c>
      <c r="B154" s="4">
        <v>43185</v>
      </c>
      <c r="C154" t="s">
        <v>845</v>
      </c>
      <c r="D154" t="s">
        <v>566</v>
      </c>
      <c r="E154" t="s">
        <v>565</v>
      </c>
      <c r="F154">
        <f t="shared" si="4"/>
        <v>3</v>
      </c>
      <c r="G154" s="1" t="str">
        <f t="shared" si="5"/>
        <v>Mar</v>
      </c>
    </row>
    <row r="155" spans="1:7" x14ac:dyDescent="0.3">
      <c r="A155" t="s">
        <v>83</v>
      </c>
      <c r="B155" s="4">
        <v>43185</v>
      </c>
      <c r="C155" t="s">
        <v>760</v>
      </c>
      <c r="D155" t="s">
        <v>595</v>
      </c>
      <c r="E155" t="s">
        <v>565</v>
      </c>
      <c r="F155">
        <f t="shared" si="4"/>
        <v>3</v>
      </c>
      <c r="G155" s="1" t="str">
        <f t="shared" si="5"/>
        <v>Mar</v>
      </c>
    </row>
    <row r="156" spans="1:7" x14ac:dyDescent="0.3">
      <c r="A156" t="s">
        <v>194</v>
      </c>
      <c r="B156" s="4">
        <v>43185</v>
      </c>
      <c r="C156" t="s">
        <v>731</v>
      </c>
      <c r="D156" t="s">
        <v>536</v>
      </c>
      <c r="E156" t="s">
        <v>535</v>
      </c>
      <c r="F156">
        <f t="shared" si="4"/>
        <v>3</v>
      </c>
      <c r="G156" s="1" t="str">
        <f t="shared" si="5"/>
        <v>Mar</v>
      </c>
    </row>
    <row r="157" spans="1:7" x14ac:dyDescent="0.3">
      <c r="A157" t="s">
        <v>335</v>
      </c>
      <c r="B157" s="4">
        <v>43186</v>
      </c>
      <c r="C157" t="s">
        <v>642</v>
      </c>
      <c r="D157" t="s">
        <v>590</v>
      </c>
      <c r="E157" t="s">
        <v>589</v>
      </c>
      <c r="F157">
        <f t="shared" si="4"/>
        <v>3</v>
      </c>
      <c r="G157" s="1" t="str">
        <f t="shared" si="5"/>
        <v>Mar</v>
      </c>
    </row>
    <row r="158" spans="1:7" x14ac:dyDescent="0.3">
      <c r="A158" t="s">
        <v>323</v>
      </c>
      <c r="B158" s="4">
        <v>43186</v>
      </c>
      <c r="C158" t="s">
        <v>724</v>
      </c>
      <c r="D158" t="s">
        <v>553</v>
      </c>
      <c r="E158" t="s">
        <v>552</v>
      </c>
      <c r="F158">
        <f t="shared" si="4"/>
        <v>3</v>
      </c>
      <c r="G158" s="1" t="str">
        <f t="shared" si="5"/>
        <v>Mar</v>
      </c>
    </row>
    <row r="159" spans="1:7" x14ac:dyDescent="0.3">
      <c r="A159" t="s">
        <v>441</v>
      </c>
      <c r="B159" s="4">
        <v>43186</v>
      </c>
      <c r="C159" t="s">
        <v>578</v>
      </c>
      <c r="D159" t="s">
        <v>577</v>
      </c>
      <c r="E159" t="s">
        <v>576</v>
      </c>
      <c r="F159">
        <f t="shared" si="4"/>
        <v>3</v>
      </c>
      <c r="G159" s="1" t="str">
        <f t="shared" si="5"/>
        <v>Mar</v>
      </c>
    </row>
    <row r="160" spans="1:7" x14ac:dyDescent="0.3">
      <c r="A160" t="s">
        <v>462</v>
      </c>
      <c r="B160" s="4">
        <v>43186</v>
      </c>
      <c r="C160" t="s">
        <v>625</v>
      </c>
      <c r="D160" t="s">
        <v>604</v>
      </c>
      <c r="E160" t="s">
        <v>603</v>
      </c>
      <c r="F160">
        <f t="shared" si="4"/>
        <v>3</v>
      </c>
      <c r="G160" s="1" t="str">
        <f t="shared" si="5"/>
        <v>Mar</v>
      </c>
    </row>
    <row r="161" spans="1:7" x14ac:dyDescent="0.3">
      <c r="A161" t="s">
        <v>17</v>
      </c>
      <c r="B161" s="4">
        <v>43186</v>
      </c>
      <c r="C161" t="s">
        <v>744</v>
      </c>
      <c r="D161" t="s">
        <v>539</v>
      </c>
      <c r="E161" t="s">
        <v>561</v>
      </c>
      <c r="F161">
        <f t="shared" si="4"/>
        <v>3</v>
      </c>
      <c r="G161" s="1" t="str">
        <f t="shared" si="5"/>
        <v>Mar</v>
      </c>
    </row>
    <row r="162" spans="1:7" x14ac:dyDescent="0.3">
      <c r="A162" t="s">
        <v>243</v>
      </c>
      <c r="B162" s="4">
        <v>43187</v>
      </c>
      <c r="C162" t="s">
        <v>726</v>
      </c>
      <c r="D162" t="s">
        <v>559</v>
      </c>
      <c r="E162" t="s">
        <v>558</v>
      </c>
      <c r="F162">
        <f t="shared" si="4"/>
        <v>3</v>
      </c>
      <c r="G162" s="1" t="str">
        <f t="shared" si="5"/>
        <v>Mar</v>
      </c>
    </row>
    <row r="163" spans="1:7" x14ac:dyDescent="0.3">
      <c r="A163" t="s">
        <v>40</v>
      </c>
      <c r="B163" s="4">
        <v>43187</v>
      </c>
      <c r="C163" t="s">
        <v>534</v>
      </c>
      <c r="D163" t="s">
        <v>533</v>
      </c>
      <c r="E163" t="s">
        <v>532</v>
      </c>
      <c r="F163">
        <f t="shared" si="4"/>
        <v>3</v>
      </c>
      <c r="G163" s="1" t="str">
        <f t="shared" si="5"/>
        <v>Mar</v>
      </c>
    </row>
    <row r="164" spans="1:7" x14ac:dyDescent="0.3">
      <c r="A164" t="s">
        <v>61</v>
      </c>
      <c r="B164" s="4">
        <v>43187</v>
      </c>
      <c r="C164" t="s">
        <v>585</v>
      </c>
      <c r="D164" t="s">
        <v>556</v>
      </c>
      <c r="E164" t="s">
        <v>555</v>
      </c>
      <c r="F164">
        <f t="shared" si="4"/>
        <v>3</v>
      </c>
      <c r="G164" s="1" t="str">
        <f t="shared" si="5"/>
        <v>Mar</v>
      </c>
    </row>
    <row r="165" spans="1:7" x14ac:dyDescent="0.3">
      <c r="A165" t="s">
        <v>128</v>
      </c>
      <c r="B165" s="4">
        <v>43188</v>
      </c>
      <c r="C165" t="s">
        <v>805</v>
      </c>
      <c r="D165" t="s">
        <v>574</v>
      </c>
      <c r="E165" t="s">
        <v>573</v>
      </c>
      <c r="F165">
        <f t="shared" si="4"/>
        <v>3</v>
      </c>
      <c r="G165" s="1" t="str">
        <f t="shared" si="5"/>
        <v>Mar</v>
      </c>
    </row>
    <row r="166" spans="1:7" x14ac:dyDescent="0.3">
      <c r="A166" t="s">
        <v>458</v>
      </c>
      <c r="B166" s="4">
        <v>43189</v>
      </c>
      <c r="C166" t="s">
        <v>784</v>
      </c>
      <c r="D166" t="s">
        <v>539</v>
      </c>
      <c r="E166" t="s">
        <v>538</v>
      </c>
      <c r="F166">
        <f t="shared" si="4"/>
        <v>3</v>
      </c>
      <c r="G166" s="1" t="str">
        <f t="shared" si="5"/>
        <v>Mar</v>
      </c>
    </row>
    <row r="167" spans="1:7" x14ac:dyDescent="0.3">
      <c r="A167" t="s">
        <v>116</v>
      </c>
      <c r="B167" s="4">
        <v>43190</v>
      </c>
      <c r="C167" t="s">
        <v>629</v>
      </c>
      <c r="D167" t="s">
        <v>590</v>
      </c>
      <c r="E167" t="s">
        <v>592</v>
      </c>
      <c r="F167">
        <f t="shared" si="4"/>
        <v>3</v>
      </c>
      <c r="G167" s="1" t="str">
        <f t="shared" si="5"/>
        <v>Mar</v>
      </c>
    </row>
    <row r="168" spans="1:7" x14ac:dyDescent="0.3">
      <c r="A168" t="s">
        <v>419</v>
      </c>
      <c r="B168" s="4">
        <v>43191</v>
      </c>
      <c r="C168" t="s">
        <v>644</v>
      </c>
      <c r="D168" t="s">
        <v>590</v>
      </c>
      <c r="E168" t="s">
        <v>592</v>
      </c>
      <c r="F168">
        <f t="shared" si="4"/>
        <v>4</v>
      </c>
      <c r="G168" s="1" t="str">
        <f t="shared" si="5"/>
        <v>Apr</v>
      </c>
    </row>
    <row r="169" spans="1:7" x14ac:dyDescent="0.3">
      <c r="A169" t="s">
        <v>375</v>
      </c>
      <c r="B169" s="4">
        <v>43191</v>
      </c>
      <c r="C169" t="s">
        <v>679</v>
      </c>
      <c r="D169" t="s">
        <v>590</v>
      </c>
      <c r="E169" t="s">
        <v>592</v>
      </c>
      <c r="F169">
        <f t="shared" si="4"/>
        <v>4</v>
      </c>
      <c r="G169" s="1" t="str">
        <f t="shared" si="5"/>
        <v>Apr</v>
      </c>
    </row>
    <row r="170" spans="1:7" x14ac:dyDescent="0.3">
      <c r="A170" t="s">
        <v>219</v>
      </c>
      <c r="B170" s="4">
        <v>43191</v>
      </c>
      <c r="C170" t="s">
        <v>637</v>
      </c>
      <c r="D170" t="s">
        <v>539</v>
      </c>
      <c r="E170" t="s">
        <v>538</v>
      </c>
      <c r="F170">
        <f t="shared" si="4"/>
        <v>4</v>
      </c>
      <c r="G170" s="1" t="str">
        <f t="shared" si="5"/>
        <v>Apr</v>
      </c>
    </row>
    <row r="171" spans="1:7" x14ac:dyDescent="0.3">
      <c r="A171" t="s">
        <v>473</v>
      </c>
      <c r="B171" s="4">
        <v>43191</v>
      </c>
      <c r="C171" t="s">
        <v>645</v>
      </c>
      <c r="D171" t="s">
        <v>539</v>
      </c>
      <c r="E171" t="s">
        <v>538</v>
      </c>
      <c r="F171">
        <f t="shared" si="4"/>
        <v>4</v>
      </c>
      <c r="G171" s="1" t="str">
        <f t="shared" si="5"/>
        <v>Apr</v>
      </c>
    </row>
    <row r="172" spans="1:7" x14ac:dyDescent="0.3">
      <c r="A172" t="s">
        <v>74</v>
      </c>
      <c r="B172" s="4">
        <v>43191</v>
      </c>
      <c r="C172" t="s">
        <v>893</v>
      </c>
      <c r="D172" t="s">
        <v>604</v>
      </c>
      <c r="E172" t="s">
        <v>603</v>
      </c>
      <c r="F172">
        <f t="shared" si="4"/>
        <v>4</v>
      </c>
      <c r="G172" s="1" t="str">
        <f t="shared" si="5"/>
        <v>Apr</v>
      </c>
    </row>
    <row r="173" spans="1:7" x14ac:dyDescent="0.3">
      <c r="A173" t="s">
        <v>303</v>
      </c>
      <c r="B173" s="4">
        <v>43192</v>
      </c>
      <c r="C173" t="s">
        <v>618</v>
      </c>
      <c r="D173" t="s">
        <v>533</v>
      </c>
      <c r="E173" t="s">
        <v>580</v>
      </c>
      <c r="F173">
        <f t="shared" si="4"/>
        <v>4</v>
      </c>
      <c r="G173" s="1" t="str">
        <f t="shared" si="5"/>
        <v>Apr</v>
      </c>
    </row>
    <row r="174" spans="1:7" x14ac:dyDescent="0.3">
      <c r="A174" t="s">
        <v>173</v>
      </c>
      <c r="B174" s="4">
        <v>43192</v>
      </c>
      <c r="C174" t="s">
        <v>779</v>
      </c>
      <c r="D174" t="s">
        <v>549</v>
      </c>
      <c r="E174" t="s">
        <v>549</v>
      </c>
      <c r="F174">
        <f t="shared" si="4"/>
        <v>4</v>
      </c>
      <c r="G174" s="1" t="str">
        <f t="shared" si="5"/>
        <v>Apr</v>
      </c>
    </row>
    <row r="175" spans="1:7" x14ac:dyDescent="0.3">
      <c r="A175" t="s">
        <v>321</v>
      </c>
      <c r="B175" s="4">
        <v>43192</v>
      </c>
      <c r="C175" t="s">
        <v>712</v>
      </c>
      <c r="D175" t="s">
        <v>539</v>
      </c>
      <c r="E175" t="s">
        <v>561</v>
      </c>
      <c r="F175">
        <f t="shared" si="4"/>
        <v>4</v>
      </c>
      <c r="G175" s="1" t="str">
        <f t="shared" si="5"/>
        <v>Apr</v>
      </c>
    </row>
    <row r="176" spans="1:7" x14ac:dyDescent="0.3">
      <c r="A176" t="s">
        <v>92</v>
      </c>
      <c r="B176" s="4">
        <v>43192</v>
      </c>
      <c r="C176" t="s">
        <v>880</v>
      </c>
      <c r="D176" t="s">
        <v>549</v>
      </c>
      <c r="E176" t="s">
        <v>549</v>
      </c>
      <c r="F176">
        <f t="shared" si="4"/>
        <v>4</v>
      </c>
      <c r="G176" s="1" t="str">
        <f t="shared" si="5"/>
        <v>Apr</v>
      </c>
    </row>
    <row r="177" spans="1:7" x14ac:dyDescent="0.3">
      <c r="A177" t="s">
        <v>447</v>
      </c>
      <c r="B177" s="4">
        <v>43193</v>
      </c>
      <c r="C177" t="s">
        <v>627</v>
      </c>
      <c r="D177" t="s">
        <v>590</v>
      </c>
      <c r="E177" t="s">
        <v>592</v>
      </c>
      <c r="F177">
        <f t="shared" si="4"/>
        <v>4</v>
      </c>
      <c r="G177" s="1" t="str">
        <f t="shared" si="5"/>
        <v>Apr</v>
      </c>
    </row>
    <row r="178" spans="1:7" x14ac:dyDescent="0.3">
      <c r="A178" t="s">
        <v>494</v>
      </c>
      <c r="B178" s="4">
        <v>43193</v>
      </c>
      <c r="C178" t="s">
        <v>600</v>
      </c>
      <c r="D178" t="s">
        <v>539</v>
      </c>
      <c r="E178" t="s">
        <v>538</v>
      </c>
      <c r="F178">
        <f t="shared" si="4"/>
        <v>4</v>
      </c>
      <c r="G178" s="1" t="str">
        <f t="shared" si="5"/>
        <v>Apr</v>
      </c>
    </row>
    <row r="179" spans="1:7" x14ac:dyDescent="0.3">
      <c r="A179" t="s">
        <v>55</v>
      </c>
      <c r="B179" s="4">
        <v>43193</v>
      </c>
      <c r="C179" t="s">
        <v>857</v>
      </c>
      <c r="D179" t="s">
        <v>539</v>
      </c>
      <c r="E179" t="s">
        <v>561</v>
      </c>
      <c r="F179">
        <f t="shared" si="4"/>
        <v>4</v>
      </c>
      <c r="G179" s="1" t="str">
        <f t="shared" si="5"/>
        <v>Apr</v>
      </c>
    </row>
    <row r="180" spans="1:7" x14ac:dyDescent="0.3">
      <c r="A180" t="s">
        <v>218</v>
      </c>
      <c r="B180" s="4">
        <v>43195</v>
      </c>
      <c r="C180" t="s">
        <v>701</v>
      </c>
      <c r="D180" t="s">
        <v>595</v>
      </c>
      <c r="E180" t="s">
        <v>565</v>
      </c>
      <c r="F180">
        <f t="shared" si="4"/>
        <v>4</v>
      </c>
      <c r="G180" s="1" t="str">
        <f t="shared" si="5"/>
        <v>Apr</v>
      </c>
    </row>
    <row r="181" spans="1:7" x14ac:dyDescent="0.3">
      <c r="A181" t="s">
        <v>313</v>
      </c>
      <c r="B181" s="4">
        <v>43196</v>
      </c>
      <c r="C181" t="s">
        <v>646</v>
      </c>
      <c r="D181" t="s">
        <v>590</v>
      </c>
      <c r="E181" t="s">
        <v>592</v>
      </c>
      <c r="F181">
        <f t="shared" si="4"/>
        <v>4</v>
      </c>
      <c r="G181" s="1" t="str">
        <f t="shared" si="5"/>
        <v>Apr</v>
      </c>
    </row>
    <row r="182" spans="1:7" x14ac:dyDescent="0.3">
      <c r="A182" t="s">
        <v>412</v>
      </c>
      <c r="B182" s="4">
        <v>43196</v>
      </c>
      <c r="C182" t="s">
        <v>650</v>
      </c>
      <c r="D182" t="s">
        <v>539</v>
      </c>
      <c r="E182" t="s">
        <v>538</v>
      </c>
      <c r="F182">
        <f t="shared" si="4"/>
        <v>4</v>
      </c>
      <c r="G182" s="1" t="str">
        <f t="shared" si="5"/>
        <v>Apr</v>
      </c>
    </row>
    <row r="183" spans="1:7" x14ac:dyDescent="0.3">
      <c r="A183" t="s">
        <v>7</v>
      </c>
      <c r="B183" s="4">
        <v>43196</v>
      </c>
      <c r="C183" t="s">
        <v>891</v>
      </c>
      <c r="D183" t="s">
        <v>590</v>
      </c>
      <c r="E183" t="s">
        <v>592</v>
      </c>
      <c r="F183">
        <f t="shared" si="4"/>
        <v>4</v>
      </c>
      <c r="G183" s="1" t="str">
        <f t="shared" si="5"/>
        <v>Apr</v>
      </c>
    </row>
    <row r="184" spans="1:7" x14ac:dyDescent="0.3">
      <c r="A184" t="s">
        <v>404</v>
      </c>
      <c r="B184" s="4">
        <v>43201</v>
      </c>
      <c r="C184" t="s">
        <v>781</v>
      </c>
      <c r="D184" t="s">
        <v>542</v>
      </c>
      <c r="E184" t="s">
        <v>541</v>
      </c>
      <c r="F184">
        <f t="shared" si="4"/>
        <v>4</v>
      </c>
      <c r="G184" s="1" t="str">
        <f t="shared" si="5"/>
        <v>Apr</v>
      </c>
    </row>
    <row r="185" spans="1:7" x14ac:dyDescent="0.3">
      <c r="A185" t="s">
        <v>406</v>
      </c>
      <c r="B185" s="4">
        <v>43202</v>
      </c>
      <c r="C185" t="s">
        <v>706</v>
      </c>
      <c r="D185" t="s">
        <v>533</v>
      </c>
      <c r="E185" t="s">
        <v>580</v>
      </c>
      <c r="F185">
        <f t="shared" si="4"/>
        <v>4</v>
      </c>
      <c r="G185" s="1" t="str">
        <f t="shared" si="5"/>
        <v>Apr</v>
      </c>
    </row>
    <row r="186" spans="1:7" x14ac:dyDescent="0.3">
      <c r="A186" t="s">
        <v>522</v>
      </c>
      <c r="B186" s="4">
        <v>43202</v>
      </c>
      <c r="C186" t="s">
        <v>800</v>
      </c>
      <c r="D186" t="s">
        <v>539</v>
      </c>
      <c r="E186" t="s">
        <v>538</v>
      </c>
      <c r="F186">
        <f t="shared" si="4"/>
        <v>4</v>
      </c>
      <c r="G186" s="1" t="str">
        <f t="shared" si="5"/>
        <v>Apr</v>
      </c>
    </row>
    <row r="187" spans="1:7" x14ac:dyDescent="0.3">
      <c r="A187" t="s">
        <v>527</v>
      </c>
      <c r="B187" s="4">
        <v>43202</v>
      </c>
      <c r="C187" t="s">
        <v>871</v>
      </c>
      <c r="D187" t="s">
        <v>595</v>
      </c>
      <c r="E187" t="s">
        <v>689</v>
      </c>
      <c r="F187">
        <f t="shared" si="4"/>
        <v>4</v>
      </c>
      <c r="G187" s="1" t="str">
        <f t="shared" si="5"/>
        <v>Apr</v>
      </c>
    </row>
    <row r="188" spans="1:7" x14ac:dyDescent="0.3">
      <c r="A188" t="s">
        <v>226</v>
      </c>
      <c r="B188" s="4">
        <v>43202</v>
      </c>
      <c r="C188" t="s">
        <v>793</v>
      </c>
      <c r="D188" t="s">
        <v>577</v>
      </c>
      <c r="E188" t="s">
        <v>622</v>
      </c>
      <c r="F188">
        <f t="shared" si="4"/>
        <v>4</v>
      </c>
      <c r="G188" s="1" t="str">
        <f t="shared" si="5"/>
        <v>Apr</v>
      </c>
    </row>
    <row r="189" spans="1:7" x14ac:dyDescent="0.3">
      <c r="A189" t="s">
        <v>237</v>
      </c>
      <c r="B189" s="4">
        <v>43202</v>
      </c>
      <c r="C189" t="s">
        <v>540</v>
      </c>
      <c r="D189" t="s">
        <v>590</v>
      </c>
      <c r="E189" t="s">
        <v>592</v>
      </c>
      <c r="F189">
        <f t="shared" si="4"/>
        <v>4</v>
      </c>
      <c r="G189" s="1" t="str">
        <f t="shared" si="5"/>
        <v>Apr</v>
      </c>
    </row>
    <row r="190" spans="1:7" x14ac:dyDescent="0.3">
      <c r="A190" t="s">
        <v>202</v>
      </c>
      <c r="B190" s="4">
        <v>43202</v>
      </c>
      <c r="C190" t="s">
        <v>834</v>
      </c>
      <c r="D190" t="s">
        <v>666</v>
      </c>
      <c r="E190" t="s">
        <v>833</v>
      </c>
      <c r="F190">
        <f t="shared" si="4"/>
        <v>4</v>
      </c>
      <c r="G190" s="1" t="str">
        <f t="shared" si="5"/>
        <v>Apr</v>
      </c>
    </row>
    <row r="191" spans="1:7" x14ac:dyDescent="0.3">
      <c r="A191" t="s">
        <v>440</v>
      </c>
      <c r="B191" s="4">
        <v>43203</v>
      </c>
      <c r="C191" t="s">
        <v>731</v>
      </c>
      <c r="D191" t="s">
        <v>536</v>
      </c>
      <c r="E191" t="s">
        <v>535</v>
      </c>
      <c r="F191">
        <f t="shared" si="4"/>
        <v>4</v>
      </c>
      <c r="G191" s="1" t="str">
        <f t="shared" si="5"/>
        <v>Apr</v>
      </c>
    </row>
    <row r="192" spans="1:7" x14ac:dyDescent="0.3">
      <c r="A192" t="s">
        <v>320</v>
      </c>
      <c r="B192" s="4">
        <v>43205</v>
      </c>
      <c r="C192" t="s">
        <v>543</v>
      </c>
      <c r="D192" t="s">
        <v>542</v>
      </c>
      <c r="E192" t="s">
        <v>541</v>
      </c>
      <c r="F192">
        <f t="shared" si="4"/>
        <v>4</v>
      </c>
      <c r="G192" s="1" t="str">
        <f t="shared" si="5"/>
        <v>Apr</v>
      </c>
    </row>
    <row r="193" spans="1:7" x14ac:dyDescent="0.3">
      <c r="A193" t="s">
        <v>107</v>
      </c>
      <c r="B193" s="4">
        <v>43205</v>
      </c>
      <c r="C193" t="s">
        <v>686</v>
      </c>
      <c r="D193" t="s">
        <v>544</v>
      </c>
      <c r="E193" t="s">
        <v>544</v>
      </c>
      <c r="F193">
        <f t="shared" si="4"/>
        <v>4</v>
      </c>
      <c r="G193" s="1" t="str">
        <f t="shared" si="5"/>
        <v>Apr</v>
      </c>
    </row>
    <row r="194" spans="1:7" x14ac:dyDescent="0.3">
      <c r="A194" t="s">
        <v>476</v>
      </c>
      <c r="B194" s="4">
        <v>43207</v>
      </c>
      <c r="C194" t="s">
        <v>625</v>
      </c>
      <c r="D194" t="s">
        <v>604</v>
      </c>
      <c r="E194" t="s">
        <v>603</v>
      </c>
      <c r="F194">
        <f t="shared" ref="F194:F257" si="6">MONTH($B194)</f>
        <v>4</v>
      </c>
      <c r="G194" s="1" t="str">
        <f t="shared" si="5"/>
        <v>Apr</v>
      </c>
    </row>
    <row r="195" spans="1:7" x14ac:dyDescent="0.3">
      <c r="A195" t="s">
        <v>65</v>
      </c>
      <c r="B195" s="4">
        <v>43208</v>
      </c>
      <c r="C195" t="s">
        <v>724</v>
      </c>
      <c r="D195" t="s">
        <v>553</v>
      </c>
      <c r="E195" t="s">
        <v>552</v>
      </c>
      <c r="F195">
        <f t="shared" si="6"/>
        <v>4</v>
      </c>
      <c r="G195" s="1" t="str">
        <f t="shared" ref="G195:G258" si="7">CHOOSE($F195, "Jan", "Feb", "Mar", "Apr", "May", "Jun", "Jul", "Aug", "Sep", "Oct", "Nov", "Dec")</f>
        <v>Apr</v>
      </c>
    </row>
    <row r="196" spans="1:7" x14ac:dyDescent="0.3">
      <c r="A196" t="s">
        <v>502</v>
      </c>
      <c r="B196" s="4">
        <v>43208</v>
      </c>
      <c r="C196" t="s">
        <v>578</v>
      </c>
      <c r="D196" t="s">
        <v>577</v>
      </c>
      <c r="E196" t="s">
        <v>576</v>
      </c>
      <c r="F196">
        <f t="shared" si="6"/>
        <v>4</v>
      </c>
      <c r="G196" s="1" t="str">
        <f t="shared" si="7"/>
        <v>Apr</v>
      </c>
    </row>
    <row r="197" spans="1:7" x14ac:dyDescent="0.3">
      <c r="A197" t="s">
        <v>239</v>
      </c>
      <c r="B197" s="4">
        <v>43210</v>
      </c>
      <c r="C197" t="s">
        <v>642</v>
      </c>
      <c r="D197" t="s">
        <v>590</v>
      </c>
      <c r="E197" t="s">
        <v>589</v>
      </c>
      <c r="F197">
        <f t="shared" si="6"/>
        <v>4</v>
      </c>
      <c r="G197" s="1" t="str">
        <f t="shared" si="7"/>
        <v>Apr</v>
      </c>
    </row>
    <row r="198" spans="1:7" x14ac:dyDescent="0.3">
      <c r="A198" t="s">
        <v>339</v>
      </c>
      <c r="B198" s="4">
        <v>43210</v>
      </c>
      <c r="C198" t="s">
        <v>744</v>
      </c>
      <c r="D198" t="s">
        <v>539</v>
      </c>
      <c r="E198" t="s">
        <v>561</v>
      </c>
      <c r="F198">
        <f t="shared" si="6"/>
        <v>4</v>
      </c>
      <c r="G198" s="1" t="str">
        <f t="shared" si="7"/>
        <v>Apr</v>
      </c>
    </row>
    <row r="199" spans="1:7" x14ac:dyDescent="0.3">
      <c r="A199" t="s">
        <v>336</v>
      </c>
      <c r="B199" s="4">
        <v>43212</v>
      </c>
      <c r="C199" t="s">
        <v>726</v>
      </c>
      <c r="D199" t="s">
        <v>559</v>
      </c>
      <c r="E199" t="s">
        <v>558</v>
      </c>
      <c r="F199">
        <f t="shared" si="6"/>
        <v>4</v>
      </c>
      <c r="G199" s="1" t="str">
        <f t="shared" si="7"/>
        <v>Apr</v>
      </c>
    </row>
    <row r="200" spans="1:7" x14ac:dyDescent="0.3">
      <c r="A200" t="s">
        <v>495</v>
      </c>
      <c r="B200" s="4">
        <v>43212</v>
      </c>
      <c r="C200" t="s">
        <v>534</v>
      </c>
      <c r="D200" t="s">
        <v>533</v>
      </c>
      <c r="E200" t="s">
        <v>532</v>
      </c>
      <c r="F200">
        <f t="shared" si="6"/>
        <v>4</v>
      </c>
      <c r="G200" s="1" t="str">
        <f t="shared" si="7"/>
        <v>Apr</v>
      </c>
    </row>
    <row r="201" spans="1:7" x14ac:dyDescent="0.3">
      <c r="A201" t="s">
        <v>509</v>
      </c>
      <c r="B201" s="4">
        <v>43212</v>
      </c>
      <c r="C201" t="s">
        <v>585</v>
      </c>
      <c r="D201" t="s">
        <v>556</v>
      </c>
      <c r="E201" t="s">
        <v>555</v>
      </c>
      <c r="F201">
        <f t="shared" si="6"/>
        <v>4</v>
      </c>
      <c r="G201" s="1" t="str">
        <f t="shared" si="7"/>
        <v>Apr</v>
      </c>
    </row>
    <row r="202" spans="1:7" x14ac:dyDescent="0.3">
      <c r="A202" t="s">
        <v>470</v>
      </c>
      <c r="B202" s="4">
        <v>43213</v>
      </c>
      <c r="C202" t="s">
        <v>784</v>
      </c>
      <c r="D202" t="s">
        <v>539</v>
      </c>
      <c r="E202" t="s">
        <v>538</v>
      </c>
      <c r="F202">
        <f t="shared" si="6"/>
        <v>4</v>
      </c>
      <c r="G202" s="1" t="str">
        <f t="shared" si="7"/>
        <v>Apr</v>
      </c>
    </row>
    <row r="203" spans="1:7" x14ac:dyDescent="0.3">
      <c r="A203" t="s">
        <v>451</v>
      </c>
      <c r="B203" s="4">
        <v>43213</v>
      </c>
      <c r="C203" t="s">
        <v>629</v>
      </c>
      <c r="D203" t="s">
        <v>590</v>
      </c>
      <c r="E203" t="s">
        <v>592</v>
      </c>
      <c r="F203">
        <f t="shared" si="6"/>
        <v>4</v>
      </c>
      <c r="G203" s="1" t="str">
        <f t="shared" si="7"/>
        <v>Apr</v>
      </c>
    </row>
    <row r="204" spans="1:7" x14ac:dyDescent="0.3">
      <c r="A204" t="s">
        <v>298</v>
      </c>
      <c r="B204" s="4">
        <v>43213</v>
      </c>
      <c r="C204" t="s">
        <v>805</v>
      </c>
      <c r="D204" t="s">
        <v>574</v>
      </c>
      <c r="E204" t="s">
        <v>573</v>
      </c>
      <c r="F204">
        <f t="shared" si="6"/>
        <v>4</v>
      </c>
      <c r="G204" s="1" t="str">
        <f t="shared" si="7"/>
        <v>Apr</v>
      </c>
    </row>
    <row r="205" spans="1:7" x14ac:dyDescent="0.3">
      <c r="A205" t="s">
        <v>529</v>
      </c>
      <c r="B205" s="4">
        <v>43214</v>
      </c>
      <c r="C205" t="s">
        <v>655</v>
      </c>
      <c r="D205" t="s">
        <v>611</v>
      </c>
      <c r="E205" t="s">
        <v>610</v>
      </c>
      <c r="F205">
        <f t="shared" si="6"/>
        <v>4</v>
      </c>
      <c r="G205" s="1" t="str">
        <f t="shared" si="7"/>
        <v>Apr</v>
      </c>
    </row>
    <row r="206" spans="1:7" x14ac:dyDescent="0.3">
      <c r="A206" t="s">
        <v>236</v>
      </c>
      <c r="B206" s="4">
        <v>43214</v>
      </c>
      <c r="C206" t="s">
        <v>614</v>
      </c>
      <c r="D206" t="s">
        <v>571</v>
      </c>
      <c r="E206" t="s">
        <v>570</v>
      </c>
      <c r="F206">
        <f t="shared" si="6"/>
        <v>4</v>
      </c>
      <c r="G206" s="1" t="str">
        <f t="shared" si="7"/>
        <v>Apr</v>
      </c>
    </row>
    <row r="207" spans="1:7" x14ac:dyDescent="0.3">
      <c r="A207" t="s">
        <v>393</v>
      </c>
      <c r="B207" s="4">
        <v>43214</v>
      </c>
      <c r="C207" t="s">
        <v>662</v>
      </c>
      <c r="D207" t="s">
        <v>566</v>
      </c>
      <c r="E207" t="s">
        <v>565</v>
      </c>
      <c r="F207">
        <f t="shared" si="6"/>
        <v>4</v>
      </c>
      <c r="G207" s="1" t="str">
        <f t="shared" si="7"/>
        <v>Apr</v>
      </c>
    </row>
    <row r="208" spans="1:7" x14ac:dyDescent="0.3">
      <c r="A208" t="s">
        <v>229</v>
      </c>
      <c r="B208" s="4">
        <v>43214</v>
      </c>
      <c r="C208" t="s">
        <v>710</v>
      </c>
      <c r="D208" t="s">
        <v>595</v>
      </c>
      <c r="E208" t="s">
        <v>565</v>
      </c>
      <c r="F208">
        <f t="shared" si="6"/>
        <v>4</v>
      </c>
      <c r="G208" s="1" t="str">
        <f t="shared" si="7"/>
        <v>Apr</v>
      </c>
    </row>
    <row r="209" spans="1:7" x14ac:dyDescent="0.3">
      <c r="A209" t="s">
        <v>138</v>
      </c>
      <c r="B209" s="4">
        <v>43215</v>
      </c>
      <c r="C209" t="s">
        <v>564</v>
      </c>
      <c r="D209" t="s">
        <v>536</v>
      </c>
      <c r="E209" t="s">
        <v>535</v>
      </c>
      <c r="F209">
        <f t="shared" si="6"/>
        <v>4</v>
      </c>
      <c r="G209" s="1" t="str">
        <f t="shared" si="7"/>
        <v>Apr</v>
      </c>
    </row>
    <row r="210" spans="1:7" x14ac:dyDescent="0.3">
      <c r="A210" t="s">
        <v>189</v>
      </c>
      <c r="B210" s="4">
        <v>43216</v>
      </c>
      <c r="C210" t="s">
        <v>738</v>
      </c>
      <c r="D210" t="s">
        <v>542</v>
      </c>
      <c r="E210" t="s">
        <v>541</v>
      </c>
      <c r="F210">
        <f t="shared" si="6"/>
        <v>4</v>
      </c>
      <c r="G210" s="1" t="str">
        <f t="shared" si="7"/>
        <v>Apr</v>
      </c>
    </row>
    <row r="211" spans="1:7" x14ac:dyDescent="0.3">
      <c r="A211" t="s">
        <v>387</v>
      </c>
      <c r="B211" s="4">
        <v>43216</v>
      </c>
      <c r="C211" t="s">
        <v>627</v>
      </c>
      <c r="D211" t="s">
        <v>590</v>
      </c>
      <c r="E211" t="s">
        <v>592</v>
      </c>
      <c r="F211">
        <f t="shared" si="6"/>
        <v>4</v>
      </c>
      <c r="G211" s="1" t="str">
        <f t="shared" si="7"/>
        <v>Apr</v>
      </c>
    </row>
    <row r="212" spans="1:7" x14ac:dyDescent="0.3">
      <c r="A212" t="s">
        <v>259</v>
      </c>
      <c r="B212" s="4">
        <v>43216</v>
      </c>
      <c r="C212" t="s">
        <v>790</v>
      </c>
      <c r="D212" t="s">
        <v>604</v>
      </c>
      <c r="E212" t="s">
        <v>603</v>
      </c>
      <c r="F212">
        <f t="shared" si="6"/>
        <v>4</v>
      </c>
      <c r="G212" s="1" t="str">
        <f t="shared" si="7"/>
        <v>Apr</v>
      </c>
    </row>
    <row r="213" spans="1:7" x14ac:dyDescent="0.3">
      <c r="A213" t="s">
        <v>505</v>
      </c>
      <c r="B213" s="4">
        <v>43216</v>
      </c>
      <c r="C213" t="s">
        <v>600</v>
      </c>
      <c r="D213" t="s">
        <v>539</v>
      </c>
      <c r="E213" t="s">
        <v>538</v>
      </c>
      <c r="F213">
        <f t="shared" si="6"/>
        <v>4</v>
      </c>
      <c r="G213" s="1" t="str">
        <f t="shared" si="7"/>
        <v>Apr</v>
      </c>
    </row>
    <row r="214" spans="1:7" x14ac:dyDescent="0.3">
      <c r="A214" t="s">
        <v>359</v>
      </c>
      <c r="B214" s="4">
        <v>43216</v>
      </c>
      <c r="C214" t="s">
        <v>857</v>
      </c>
      <c r="D214" t="s">
        <v>539</v>
      </c>
      <c r="E214" t="s">
        <v>561</v>
      </c>
      <c r="F214">
        <f t="shared" si="6"/>
        <v>4</v>
      </c>
      <c r="G214" s="1" t="str">
        <f t="shared" si="7"/>
        <v>Apr</v>
      </c>
    </row>
    <row r="215" spans="1:7" x14ac:dyDescent="0.3">
      <c r="A215" t="s">
        <v>489</v>
      </c>
      <c r="B215" s="4">
        <v>43216</v>
      </c>
      <c r="C215" t="s">
        <v>588</v>
      </c>
      <c r="D215" t="s">
        <v>544</v>
      </c>
      <c r="E215" t="s">
        <v>544</v>
      </c>
      <c r="F215">
        <f t="shared" si="6"/>
        <v>4</v>
      </c>
      <c r="G215" s="1" t="str">
        <f t="shared" si="7"/>
        <v>Apr</v>
      </c>
    </row>
    <row r="216" spans="1:7" x14ac:dyDescent="0.3">
      <c r="A216" t="s">
        <v>526</v>
      </c>
      <c r="B216" s="4">
        <v>43217</v>
      </c>
      <c r="C216" t="s">
        <v>673</v>
      </c>
      <c r="D216" t="s">
        <v>590</v>
      </c>
      <c r="E216" t="s">
        <v>589</v>
      </c>
      <c r="F216">
        <f t="shared" si="6"/>
        <v>4</v>
      </c>
      <c r="G216" s="1" t="str">
        <f t="shared" si="7"/>
        <v>Apr</v>
      </c>
    </row>
    <row r="217" spans="1:7" x14ac:dyDescent="0.3">
      <c r="A217" t="s">
        <v>78</v>
      </c>
      <c r="B217" s="4">
        <v>43217</v>
      </c>
      <c r="C217" t="s">
        <v>774</v>
      </c>
      <c r="D217" t="s">
        <v>533</v>
      </c>
      <c r="E217" t="s">
        <v>532</v>
      </c>
      <c r="F217">
        <f t="shared" si="6"/>
        <v>4</v>
      </c>
      <c r="G217" s="1" t="str">
        <f t="shared" si="7"/>
        <v>Apr</v>
      </c>
    </row>
    <row r="218" spans="1:7" x14ac:dyDescent="0.3">
      <c r="A218" t="s">
        <v>369</v>
      </c>
      <c r="B218" s="4">
        <v>43217</v>
      </c>
      <c r="C218" t="s">
        <v>583</v>
      </c>
      <c r="D218" t="s">
        <v>559</v>
      </c>
      <c r="E218" t="s">
        <v>558</v>
      </c>
      <c r="F218">
        <f t="shared" si="6"/>
        <v>4</v>
      </c>
      <c r="G218" s="1" t="str">
        <f t="shared" si="7"/>
        <v>Apr</v>
      </c>
    </row>
    <row r="219" spans="1:7" x14ac:dyDescent="0.3">
      <c r="A219" t="s">
        <v>247</v>
      </c>
      <c r="B219" s="4">
        <v>43218</v>
      </c>
      <c r="C219" t="s">
        <v>697</v>
      </c>
      <c r="D219" t="s">
        <v>556</v>
      </c>
      <c r="E219" t="s">
        <v>555</v>
      </c>
      <c r="F219">
        <f t="shared" si="6"/>
        <v>4</v>
      </c>
      <c r="G219" s="1" t="str">
        <f t="shared" si="7"/>
        <v>Apr</v>
      </c>
    </row>
    <row r="220" spans="1:7" x14ac:dyDescent="0.3">
      <c r="A220" t="s">
        <v>29</v>
      </c>
      <c r="B220" s="4">
        <v>43219</v>
      </c>
      <c r="C220" t="s">
        <v>818</v>
      </c>
      <c r="D220" t="s">
        <v>574</v>
      </c>
      <c r="E220" t="s">
        <v>573</v>
      </c>
      <c r="F220">
        <f t="shared" si="6"/>
        <v>4</v>
      </c>
      <c r="G220" s="1" t="str">
        <f t="shared" si="7"/>
        <v>Apr</v>
      </c>
    </row>
    <row r="221" spans="1:7" x14ac:dyDescent="0.3">
      <c r="A221" t="s">
        <v>411</v>
      </c>
      <c r="B221" s="4">
        <v>43220</v>
      </c>
      <c r="C221" t="s">
        <v>651</v>
      </c>
      <c r="D221" t="s">
        <v>539</v>
      </c>
      <c r="E221" t="s">
        <v>538</v>
      </c>
      <c r="F221">
        <f t="shared" si="6"/>
        <v>4</v>
      </c>
      <c r="G221" s="1" t="str">
        <f t="shared" si="7"/>
        <v>Apr</v>
      </c>
    </row>
    <row r="222" spans="1:7" x14ac:dyDescent="0.3">
      <c r="A222" t="s">
        <v>524</v>
      </c>
      <c r="B222" s="4">
        <v>43221</v>
      </c>
      <c r="C222" t="s">
        <v>684</v>
      </c>
      <c r="D222" t="s">
        <v>566</v>
      </c>
      <c r="E222" t="s">
        <v>565</v>
      </c>
      <c r="F222">
        <f t="shared" si="6"/>
        <v>5</v>
      </c>
      <c r="G222" s="1" t="str">
        <f t="shared" si="7"/>
        <v>May</v>
      </c>
    </row>
    <row r="223" spans="1:7" x14ac:dyDescent="0.3">
      <c r="A223" t="s">
        <v>483</v>
      </c>
      <c r="B223" s="4">
        <v>43221</v>
      </c>
      <c r="C223" t="s">
        <v>638</v>
      </c>
      <c r="D223" t="s">
        <v>595</v>
      </c>
      <c r="E223" t="s">
        <v>565</v>
      </c>
      <c r="F223">
        <f t="shared" si="6"/>
        <v>5</v>
      </c>
      <c r="G223" s="1" t="str">
        <f t="shared" si="7"/>
        <v>May</v>
      </c>
    </row>
    <row r="224" spans="1:7" x14ac:dyDescent="0.3">
      <c r="A224" t="s">
        <v>389</v>
      </c>
      <c r="B224" s="4">
        <v>43221</v>
      </c>
      <c r="C224" t="s">
        <v>637</v>
      </c>
      <c r="D224" t="s">
        <v>536</v>
      </c>
      <c r="E224" t="s">
        <v>535</v>
      </c>
      <c r="F224">
        <f t="shared" si="6"/>
        <v>5</v>
      </c>
      <c r="G224" s="1" t="str">
        <f t="shared" si="7"/>
        <v>May</v>
      </c>
    </row>
    <row r="225" spans="1:7" x14ac:dyDescent="0.3">
      <c r="A225" t="s">
        <v>408</v>
      </c>
      <c r="B225" s="4">
        <v>43221</v>
      </c>
      <c r="C225" t="s">
        <v>801</v>
      </c>
      <c r="D225" t="s">
        <v>542</v>
      </c>
      <c r="E225" t="s">
        <v>541</v>
      </c>
      <c r="F225">
        <f t="shared" si="6"/>
        <v>5</v>
      </c>
      <c r="G225" s="1" t="str">
        <f t="shared" si="7"/>
        <v>May</v>
      </c>
    </row>
    <row r="226" spans="1:7" x14ac:dyDescent="0.3">
      <c r="A226" t="s">
        <v>292</v>
      </c>
      <c r="B226" s="4">
        <v>43222</v>
      </c>
      <c r="C226" t="s">
        <v>850</v>
      </c>
      <c r="D226" t="s">
        <v>549</v>
      </c>
      <c r="E226" t="s">
        <v>549</v>
      </c>
      <c r="F226">
        <f t="shared" si="6"/>
        <v>5</v>
      </c>
      <c r="G226" s="1" t="str">
        <f t="shared" si="7"/>
        <v>May</v>
      </c>
    </row>
    <row r="227" spans="1:7" x14ac:dyDescent="0.3">
      <c r="A227" t="s">
        <v>446</v>
      </c>
      <c r="B227" s="4">
        <v>43223</v>
      </c>
      <c r="C227" t="s">
        <v>673</v>
      </c>
      <c r="D227" t="s">
        <v>590</v>
      </c>
      <c r="E227" t="s">
        <v>589</v>
      </c>
      <c r="F227">
        <f t="shared" si="6"/>
        <v>5</v>
      </c>
      <c r="G227" s="1" t="str">
        <f t="shared" si="7"/>
        <v>May</v>
      </c>
    </row>
    <row r="228" spans="1:7" x14ac:dyDescent="0.3">
      <c r="A228" t="s">
        <v>468</v>
      </c>
      <c r="B228" s="4">
        <v>43224</v>
      </c>
      <c r="C228" t="s">
        <v>648</v>
      </c>
      <c r="D228" t="s">
        <v>559</v>
      </c>
      <c r="E228" t="s">
        <v>558</v>
      </c>
      <c r="F228">
        <f t="shared" si="6"/>
        <v>5</v>
      </c>
      <c r="G228" s="1" t="str">
        <f t="shared" si="7"/>
        <v>May</v>
      </c>
    </row>
    <row r="229" spans="1:7" x14ac:dyDescent="0.3">
      <c r="A229" t="s">
        <v>506</v>
      </c>
      <c r="B229" s="4">
        <v>43225</v>
      </c>
      <c r="C229" t="s">
        <v>567</v>
      </c>
      <c r="D229" t="s">
        <v>566</v>
      </c>
      <c r="E229" t="s">
        <v>565</v>
      </c>
      <c r="F229">
        <f t="shared" si="6"/>
        <v>5</v>
      </c>
      <c r="G229" s="1" t="str">
        <f t="shared" si="7"/>
        <v>May</v>
      </c>
    </row>
    <row r="230" spans="1:7" x14ac:dyDescent="0.3">
      <c r="A230" t="s">
        <v>62</v>
      </c>
      <c r="B230" s="4">
        <v>43227</v>
      </c>
      <c r="C230" t="s">
        <v>696</v>
      </c>
      <c r="D230" t="s">
        <v>539</v>
      </c>
      <c r="E230" t="s">
        <v>561</v>
      </c>
      <c r="F230">
        <f t="shared" si="6"/>
        <v>5</v>
      </c>
      <c r="G230" s="1" t="str">
        <f t="shared" si="7"/>
        <v>May</v>
      </c>
    </row>
    <row r="231" spans="1:7" x14ac:dyDescent="0.3">
      <c r="A231" t="s">
        <v>384</v>
      </c>
      <c r="B231" s="4">
        <v>43230</v>
      </c>
      <c r="C231" t="s">
        <v>684</v>
      </c>
      <c r="D231" t="s">
        <v>539</v>
      </c>
      <c r="E231" t="s">
        <v>538</v>
      </c>
      <c r="F231">
        <f t="shared" si="6"/>
        <v>5</v>
      </c>
      <c r="G231" s="1" t="str">
        <f t="shared" si="7"/>
        <v>May</v>
      </c>
    </row>
    <row r="232" spans="1:7" x14ac:dyDescent="0.3">
      <c r="A232" t="s">
        <v>172</v>
      </c>
      <c r="B232" s="4">
        <v>43230</v>
      </c>
      <c r="C232" t="s">
        <v>847</v>
      </c>
      <c r="D232" t="s">
        <v>590</v>
      </c>
      <c r="E232" t="s">
        <v>592</v>
      </c>
      <c r="F232">
        <f t="shared" si="6"/>
        <v>5</v>
      </c>
      <c r="G232" s="1" t="str">
        <f t="shared" si="7"/>
        <v>May</v>
      </c>
    </row>
    <row r="233" spans="1:7" x14ac:dyDescent="0.3">
      <c r="A233" t="s">
        <v>379</v>
      </c>
      <c r="B233" s="4">
        <v>43230</v>
      </c>
      <c r="C233" t="s">
        <v>775</v>
      </c>
      <c r="D233" t="s">
        <v>556</v>
      </c>
      <c r="E233" t="s">
        <v>555</v>
      </c>
      <c r="F233">
        <f t="shared" si="6"/>
        <v>5</v>
      </c>
      <c r="G233" s="1" t="str">
        <f t="shared" si="7"/>
        <v>May</v>
      </c>
    </row>
    <row r="234" spans="1:7" x14ac:dyDescent="0.3">
      <c r="A234" t="s">
        <v>371</v>
      </c>
      <c r="B234" s="4">
        <v>43230</v>
      </c>
      <c r="C234" t="s">
        <v>825</v>
      </c>
      <c r="D234" t="s">
        <v>539</v>
      </c>
      <c r="E234" t="s">
        <v>538</v>
      </c>
      <c r="F234">
        <f t="shared" si="6"/>
        <v>5</v>
      </c>
      <c r="G234" s="1" t="str">
        <f t="shared" si="7"/>
        <v>May</v>
      </c>
    </row>
    <row r="235" spans="1:7" x14ac:dyDescent="0.3">
      <c r="A235" t="s">
        <v>111</v>
      </c>
      <c r="B235" s="4">
        <v>43231</v>
      </c>
      <c r="C235" t="s">
        <v>647</v>
      </c>
      <c r="D235" t="s">
        <v>544</v>
      </c>
      <c r="E235" t="s">
        <v>544</v>
      </c>
      <c r="F235">
        <f t="shared" si="6"/>
        <v>5</v>
      </c>
      <c r="G235" s="1" t="str">
        <f t="shared" si="7"/>
        <v>May</v>
      </c>
    </row>
    <row r="236" spans="1:7" x14ac:dyDescent="0.3">
      <c r="A236" t="s">
        <v>191</v>
      </c>
      <c r="B236" s="4">
        <v>43232</v>
      </c>
      <c r="C236" t="s">
        <v>766</v>
      </c>
      <c r="D236" t="s">
        <v>539</v>
      </c>
      <c r="E236" t="s">
        <v>538</v>
      </c>
      <c r="F236">
        <f t="shared" si="6"/>
        <v>5</v>
      </c>
      <c r="G236" s="1" t="str">
        <f t="shared" si="7"/>
        <v>May</v>
      </c>
    </row>
    <row r="237" spans="1:7" x14ac:dyDescent="0.3">
      <c r="A237" t="s">
        <v>143</v>
      </c>
      <c r="B237" s="4">
        <v>43233</v>
      </c>
      <c r="C237" t="s">
        <v>864</v>
      </c>
      <c r="D237" t="s">
        <v>590</v>
      </c>
      <c r="E237" t="s">
        <v>589</v>
      </c>
      <c r="F237">
        <f t="shared" si="6"/>
        <v>5</v>
      </c>
      <c r="G237" s="1" t="str">
        <f t="shared" si="7"/>
        <v>May</v>
      </c>
    </row>
    <row r="238" spans="1:7" x14ac:dyDescent="0.3">
      <c r="A238" t="s">
        <v>181</v>
      </c>
      <c r="B238" s="4">
        <v>43234</v>
      </c>
      <c r="C238" t="s">
        <v>587</v>
      </c>
      <c r="D238" t="s">
        <v>533</v>
      </c>
      <c r="E238" t="s">
        <v>532</v>
      </c>
      <c r="F238">
        <f t="shared" si="6"/>
        <v>5</v>
      </c>
      <c r="G238" s="1" t="str">
        <f t="shared" si="7"/>
        <v>May</v>
      </c>
    </row>
    <row r="239" spans="1:7" x14ac:dyDescent="0.3">
      <c r="A239" t="s">
        <v>416</v>
      </c>
      <c r="B239" s="4">
        <v>43235</v>
      </c>
      <c r="C239" t="s">
        <v>626</v>
      </c>
      <c r="D239" t="s">
        <v>559</v>
      </c>
      <c r="E239" t="s">
        <v>558</v>
      </c>
      <c r="F239">
        <f t="shared" si="6"/>
        <v>5</v>
      </c>
      <c r="G239" s="1" t="str">
        <f t="shared" si="7"/>
        <v>May</v>
      </c>
    </row>
    <row r="240" spans="1:7" x14ac:dyDescent="0.3">
      <c r="A240" t="s">
        <v>274</v>
      </c>
      <c r="B240" s="4">
        <v>43236</v>
      </c>
      <c r="C240" t="s">
        <v>756</v>
      </c>
      <c r="D240" t="s">
        <v>556</v>
      </c>
      <c r="E240" t="s">
        <v>555</v>
      </c>
      <c r="F240">
        <f t="shared" si="6"/>
        <v>5</v>
      </c>
      <c r="G240" s="1" t="str">
        <f t="shared" si="7"/>
        <v>May</v>
      </c>
    </row>
    <row r="241" spans="1:7" x14ac:dyDescent="0.3">
      <c r="A241" t="s">
        <v>290</v>
      </c>
      <c r="B241" s="4">
        <v>43237</v>
      </c>
      <c r="C241" t="s">
        <v>575</v>
      </c>
      <c r="D241" t="s">
        <v>574</v>
      </c>
      <c r="E241" t="s">
        <v>573</v>
      </c>
      <c r="F241">
        <f t="shared" si="6"/>
        <v>5</v>
      </c>
      <c r="G241" s="1" t="str">
        <f t="shared" si="7"/>
        <v>May</v>
      </c>
    </row>
    <row r="242" spans="1:7" x14ac:dyDescent="0.3">
      <c r="A242" t="s">
        <v>161</v>
      </c>
      <c r="B242" s="4">
        <v>43237</v>
      </c>
      <c r="C242" t="s">
        <v>773</v>
      </c>
      <c r="D242" t="s">
        <v>539</v>
      </c>
      <c r="E242" t="s">
        <v>538</v>
      </c>
      <c r="F242">
        <f t="shared" si="6"/>
        <v>5</v>
      </c>
      <c r="G242" s="1" t="str">
        <f t="shared" si="7"/>
        <v>May</v>
      </c>
    </row>
    <row r="243" spans="1:7" x14ac:dyDescent="0.3">
      <c r="A243" t="s">
        <v>474</v>
      </c>
      <c r="B243" s="4">
        <v>43239</v>
      </c>
      <c r="C243" t="s">
        <v>768</v>
      </c>
      <c r="D243" t="s">
        <v>590</v>
      </c>
      <c r="E243" t="s">
        <v>592</v>
      </c>
      <c r="F243">
        <f t="shared" si="6"/>
        <v>5</v>
      </c>
      <c r="G243" s="1" t="str">
        <f t="shared" si="7"/>
        <v>May</v>
      </c>
    </row>
    <row r="244" spans="1:7" x14ac:dyDescent="0.3">
      <c r="A244" t="s">
        <v>246</v>
      </c>
      <c r="B244" s="4">
        <v>43240</v>
      </c>
      <c r="C244" t="s">
        <v>851</v>
      </c>
      <c r="D244" t="s">
        <v>571</v>
      </c>
      <c r="E244" t="s">
        <v>570</v>
      </c>
      <c r="F244">
        <f t="shared" si="6"/>
        <v>5</v>
      </c>
      <c r="G244" s="1" t="str">
        <f t="shared" si="7"/>
        <v>May</v>
      </c>
    </row>
    <row r="245" spans="1:7" x14ac:dyDescent="0.3">
      <c r="A245" t="s">
        <v>425</v>
      </c>
      <c r="B245" s="4">
        <v>43241</v>
      </c>
      <c r="C245" t="s">
        <v>729</v>
      </c>
      <c r="D245" t="s">
        <v>611</v>
      </c>
      <c r="E245" t="s">
        <v>610</v>
      </c>
      <c r="F245">
        <f t="shared" si="6"/>
        <v>5</v>
      </c>
      <c r="G245" s="1" t="str">
        <f t="shared" si="7"/>
        <v>May</v>
      </c>
    </row>
    <row r="246" spans="1:7" x14ac:dyDescent="0.3">
      <c r="A246" t="s">
        <v>108</v>
      </c>
      <c r="B246" s="4">
        <v>43242</v>
      </c>
      <c r="C246" t="s">
        <v>861</v>
      </c>
      <c r="D246" t="s">
        <v>595</v>
      </c>
      <c r="E246" t="s">
        <v>565</v>
      </c>
      <c r="F246">
        <f t="shared" si="6"/>
        <v>5</v>
      </c>
      <c r="G246" s="1" t="str">
        <f t="shared" si="7"/>
        <v>May</v>
      </c>
    </row>
    <row r="247" spans="1:7" x14ac:dyDescent="0.3">
      <c r="A247" t="s">
        <v>100</v>
      </c>
      <c r="B247" s="4">
        <v>43243</v>
      </c>
      <c r="C247" t="s">
        <v>782</v>
      </c>
      <c r="D247" t="s">
        <v>566</v>
      </c>
      <c r="E247" t="s">
        <v>565</v>
      </c>
      <c r="F247">
        <f t="shared" si="6"/>
        <v>5</v>
      </c>
      <c r="G247" s="1" t="str">
        <f t="shared" si="7"/>
        <v>May</v>
      </c>
    </row>
    <row r="248" spans="1:7" x14ac:dyDescent="0.3">
      <c r="A248" t="s">
        <v>427</v>
      </c>
      <c r="B248" s="4">
        <v>43244</v>
      </c>
      <c r="C248" t="s">
        <v>695</v>
      </c>
      <c r="D248" t="s">
        <v>536</v>
      </c>
      <c r="E248" t="s">
        <v>535</v>
      </c>
      <c r="F248">
        <f t="shared" si="6"/>
        <v>5</v>
      </c>
      <c r="G248" s="1" t="str">
        <f t="shared" si="7"/>
        <v>May</v>
      </c>
    </row>
    <row r="249" spans="1:7" x14ac:dyDescent="0.3">
      <c r="A249" t="s">
        <v>155</v>
      </c>
      <c r="B249" s="4">
        <v>43245</v>
      </c>
      <c r="C249" t="s">
        <v>829</v>
      </c>
      <c r="D249" t="s">
        <v>544</v>
      </c>
      <c r="E249" t="s">
        <v>544</v>
      </c>
      <c r="F249">
        <f t="shared" si="6"/>
        <v>5</v>
      </c>
      <c r="G249" s="1" t="str">
        <f t="shared" si="7"/>
        <v>May</v>
      </c>
    </row>
    <row r="250" spans="1:7" x14ac:dyDescent="0.3">
      <c r="A250" t="s">
        <v>518</v>
      </c>
      <c r="B250" s="4">
        <v>43245</v>
      </c>
      <c r="C250" t="s">
        <v>821</v>
      </c>
      <c r="D250" t="s">
        <v>542</v>
      </c>
      <c r="E250" t="s">
        <v>541</v>
      </c>
      <c r="F250">
        <f t="shared" si="6"/>
        <v>5</v>
      </c>
      <c r="G250" s="1" t="str">
        <f t="shared" si="7"/>
        <v>May</v>
      </c>
    </row>
    <row r="251" spans="1:7" x14ac:dyDescent="0.3">
      <c r="A251" t="s">
        <v>516</v>
      </c>
      <c r="B251" s="4">
        <v>43247</v>
      </c>
      <c r="C251" t="s">
        <v>754</v>
      </c>
      <c r="D251" t="s">
        <v>604</v>
      </c>
      <c r="E251" t="s">
        <v>603</v>
      </c>
      <c r="F251">
        <f t="shared" si="6"/>
        <v>5</v>
      </c>
      <c r="G251" s="1" t="str">
        <f t="shared" si="7"/>
        <v>May</v>
      </c>
    </row>
    <row r="252" spans="1:7" x14ac:dyDescent="0.3">
      <c r="A252" t="s">
        <v>512</v>
      </c>
      <c r="B252" s="4">
        <v>43248</v>
      </c>
      <c r="C252" t="s">
        <v>586</v>
      </c>
      <c r="D252" t="s">
        <v>553</v>
      </c>
      <c r="E252" t="s">
        <v>552</v>
      </c>
      <c r="F252">
        <f t="shared" si="6"/>
        <v>5</v>
      </c>
      <c r="G252" s="1" t="str">
        <f t="shared" si="7"/>
        <v>May</v>
      </c>
    </row>
    <row r="253" spans="1:7" x14ac:dyDescent="0.3">
      <c r="A253" t="s">
        <v>221</v>
      </c>
      <c r="B253" s="4">
        <v>43248</v>
      </c>
      <c r="C253" t="s">
        <v>709</v>
      </c>
      <c r="D253" t="s">
        <v>577</v>
      </c>
      <c r="E253" t="s">
        <v>576</v>
      </c>
      <c r="F253">
        <f t="shared" si="6"/>
        <v>5</v>
      </c>
      <c r="G253" s="1" t="str">
        <f t="shared" si="7"/>
        <v>May</v>
      </c>
    </row>
    <row r="254" spans="1:7" x14ac:dyDescent="0.3">
      <c r="A254" t="s">
        <v>95</v>
      </c>
      <c r="B254" s="4">
        <v>43248</v>
      </c>
      <c r="C254" t="s">
        <v>562</v>
      </c>
      <c r="D254" t="s">
        <v>539</v>
      </c>
      <c r="E254" t="s">
        <v>561</v>
      </c>
      <c r="F254">
        <f t="shared" si="6"/>
        <v>5</v>
      </c>
      <c r="G254" s="1" t="str">
        <f t="shared" si="7"/>
        <v>May</v>
      </c>
    </row>
    <row r="255" spans="1:7" x14ac:dyDescent="0.3">
      <c r="A255" t="s">
        <v>109</v>
      </c>
      <c r="B255" s="4">
        <v>43251</v>
      </c>
      <c r="C255" t="s">
        <v>734</v>
      </c>
      <c r="D255" t="s">
        <v>590</v>
      </c>
      <c r="E255" t="s">
        <v>589</v>
      </c>
      <c r="F255">
        <f t="shared" si="6"/>
        <v>5</v>
      </c>
      <c r="G255" s="1" t="str">
        <f t="shared" si="7"/>
        <v>May</v>
      </c>
    </row>
    <row r="256" spans="1:7" x14ac:dyDescent="0.3">
      <c r="A256" t="s">
        <v>193</v>
      </c>
      <c r="B256" s="4">
        <v>43252</v>
      </c>
      <c r="C256" t="s">
        <v>628</v>
      </c>
      <c r="D256" t="s">
        <v>544</v>
      </c>
      <c r="E256" t="s">
        <v>544</v>
      </c>
      <c r="F256">
        <f t="shared" si="6"/>
        <v>6</v>
      </c>
      <c r="G256" s="1" t="str">
        <f t="shared" si="7"/>
        <v>Jun</v>
      </c>
    </row>
    <row r="257" spans="1:7" x14ac:dyDescent="0.3">
      <c r="A257" t="s">
        <v>192</v>
      </c>
      <c r="B257" s="4">
        <v>43253</v>
      </c>
      <c r="C257" t="s">
        <v>537</v>
      </c>
      <c r="D257" t="s">
        <v>549</v>
      </c>
      <c r="E257" t="s">
        <v>549</v>
      </c>
      <c r="F257">
        <f t="shared" si="6"/>
        <v>6</v>
      </c>
      <c r="G257" s="1" t="str">
        <f t="shared" si="7"/>
        <v>Jun</v>
      </c>
    </row>
    <row r="258" spans="1:7" x14ac:dyDescent="0.3">
      <c r="A258" t="s">
        <v>230</v>
      </c>
      <c r="B258" s="4">
        <v>43254</v>
      </c>
      <c r="C258" t="s">
        <v>774</v>
      </c>
      <c r="D258" t="s">
        <v>533</v>
      </c>
      <c r="E258" t="s">
        <v>532</v>
      </c>
      <c r="F258">
        <f t="shared" ref="F258:F321" si="8">MONTH($B258)</f>
        <v>6</v>
      </c>
      <c r="G258" s="1" t="str">
        <f t="shared" si="7"/>
        <v>Jun</v>
      </c>
    </row>
    <row r="259" spans="1:7" x14ac:dyDescent="0.3">
      <c r="A259" t="s">
        <v>396</v>
      </c>
      <c r="B259" s="4">
        <v>43255</v>
      </c>
      <c r="C259" t="s">
        <v>563</v>
      </c>
      <c r="D259" t="s">
        <v>556</v>
      </c>
      <c r="E259" t="s">
        <v>555</v>
      </c>
      <c r="F259">
        <f t="shared" si="8"/>
        <v>6</v>
      </c>
      <c r="G259" s="1" t="str">
        <f t="shared" ref="G259:G322" si="9">CHOOSE($F259, "Jan", "Feb", "Mar", "Apr", "May", "Jun", "Jul", "Aug", "Sep", "Oct", "Nov", "Dec")</f>
        <v>Jun</v>
      </c>
    </row>
    <row r="260" spans="1:7" x14ac:dyDescent="0.3">
      <c r="A260" t="s">
        <v>151</v>
      </c>
      <c r="B260" s="4">
        <v>43255</v>
      </c>
      <c r="C260" t="s">
        <v>620</v>
      </c>
      <c r="D260" t="s">
        <v>574</v>
      </c>
      <c r="E260" t="s">
        <v>573</v>
      </c>
      <c r="F260">
        <f t="shared" si="8"/>
        <v>6</v>
      </c>
      <c r="G260" s="1" t="str">
        <f t="shared" si="9"/>
        <v>Jun</v>
      </c>
    </row>
    <row r="261" spans="1:7" x14ac:dyDescent="0.3">
      <c r="A261" t="s">
        <v>135</v>
      </c>
      <c r="B261" s="4">
        <v>43256</v>
      </c>
      <c r="C261" t="s">
        <v>791</v>
      </c>
      <c r="D261" t="s">
        <v>539</v>
      </c>
      <c r="E261" t="s">
        <v>538</v>
      </c>
      <c r="F261">
        <f t="shared" si="8"/>
        <v>6</v>
      </c>
      <c r="G261" s="1" t="str">
        <f t="shared" si="9"/>
        <v>Jun</v>
      </c>
    </row>
    <row r="262" spans="1:7" x14ac:dyDescent="0.3">
      <c r="A262" t="s">
        <v>381</v>
      </c>
      <c r="B262" s="4">
        <v>43258</v>
      </c>
      <c r="C262" t="s">
        <v>675</v>
      </c>
      <c r="D262" t="s">
        <v>590</v>
      </c>
      <c r="E262" t="s">
        <v>589</v>
      </c>
      <c r="F262">
        <f t="shared" si="8"/>
        <v>6</v>
      </c>
      <c r="G262" s="1" t="str">
        <f t="shared" si="9"/>
        <v>Jun</v>
      </c>
    </row>
    <row r="263" spans="1:7" x14ac:dyDescent="0.3">
      <c r="A263" t="s">
        <v>289</v>
      </c>
      <c r="B263" s="4">
        <v>43260</v>
      </c>
      <c r="C263" t="s">
        <v>734</v>
      </c>
      <c r="D263" t="s">
        <v>611</v>
      </c>
      <c r="E263" t="s">
        <v>610</v>
      </c>
      <c r="F263">
        <f t="shared" si="8"/>
        <v>6</v>
      </c>
      <c r="G263" s="1" t="str">
        <f t="shared" si="9"/>
        <v>Jun</v>
      </c>
    </row>
    <row r="264" spans="1:7" x14ac:dyDescent="0.3">
      <c r="A264" t="s">
        <v>507</v>
      </c>
      <c r="B264" s="4">
        <v>43261</v>
      </c>
      <c r="C264" t="s">
        <v>822</v>
      </c>
      <c r="D264" t="s">
        <v>590</v>
      </c>
      <c r="E264" t="s">
        <v>592</v>
      </c>
      <c r="F264">
        <f t="shared" si="8"/>
        <v>6</v>
      </c>
      <c r="G264" s="1" t="str">
        <f t="shared" si="9"/>
        <v>Jun</v>
      </c>
    </row>
    <row r="265" spans="1:7" x14ac:dyDescent="0.3">
      <c r="A265" t="s">
        <v>31</v>
      </c>
      <c r="B265" s="4">
        <v>43262</v>
      </c>
      <c r="C265" t="s">
        <v>780</v>
      </c>
      <c r="D265" t="s">
        <v>604</v>
      </c>
      <c r="E265" t="s">
        <v>603</v>
      </c>
      <c r="F265">
        <f t="shared" si="8"/>
        <v>6</v>
      </c>
      <c r="G265" s="1" t="str">
        <f t="shared" si="9"/>
        <v>Jun</v>
      </c>
    </row>
    <row r="266" spans="1:7" x14ac:dyDescent="0.3">
      <c r="A266" t="s">
        <v>185</v>
      </c>
      <c r="B266" s="4">
        <v>43263</v>
      </c>
      <c r="C266" t="s">
        <v>828</v>
      </c>
      <c r="D266" t="s">
        <v>590</v>
      </c>
      <c r="E266" t="s">
        <v>592</v>
      </c>
      <c r="F266">
        <f t="shared" si="8"/>
        <v>6</v>
      </c>
      <c r="G266" s="1" t="str">
        <f t="shared" si="9"/>
        <v>Jun</v>
      </c>
    </row>
    <row r="267" spans="1:7" x14ac:dyDescent="0.3">
      <c r="A267" t="s">
        <v>203</v>
      </c>
      <c r="B267" s="4">
        <v>43265</v>
      </c>
      <c r="C267" t="s">
        <v>802</v>
      </c>
      <c r="D267" t="s">
        <v>539</v>
      </c>
      <c r="E267" t="s">
        <v>538</v>
      </c>
      <c r="F267">
        <f t="shared" si="8"/>
        <v>6</v>
      </c>
      <c r="G267" s="1" t="str">
        <f t="shared" si="9"/>
        <v>Jun</v>
      </c>
    </row>
    <row r="268" spans="1:7" x14ac:dyDescent="0.3">
      <c r="A268" t="s">
        <v>496</v>
      </c>
      <c r="B268" s="4">
        <v>43266</v>
      </c>
      <c r="C268" t="s">
        <v>599</v>
      </c>
      <c r="D268" t="s">
        <v>590</v>
      </c>
      <c r="E268" t="s">
        <v>592</v>
      </c>
      <c r="F268">
        <f t="shared" si="8"/>
        <v>6</v>
      </c>
      <c r="G268" s="1" t="str">
        <f t="shared" si="9"/>
        <v>Jun</v>
      </c>
    </row>
    <row r="269" spans="1:7" x14ac:dyDescent="0.3">
      <c r="A269" t="s">
        <v>150</v>
      </c>
      <c r="B269" s="4">
        <v>43267</v>
      </c>
      <c r="C269" t="s">
        <v>837</v>
      </c>
      <c r="D269" t="s">
        <v>539</v>
      </c>
      <c r="E269" t="s">
        <v>538</v>
      </c>
      <c r="F269">
        <f t="shared" si="8"/>
        <v>6</v>
      </c>
      <c r="G269" s="1" t="str">
        <f t="shared" si="9"/>
        <v>Jun</v>
      </c>
    </row>
    <row r="270" spans="1:7" x14ac:dyDescent="0.3">
      <c r="A270" t="s">
        <v>493</v>
      </c>
      <c r="B270" s="4">
        <v>43268</v>
      </c>
      <c r="C270" t="s">
        <v>593</v>
      </c>
      <c r="D270" t="s">
        <v>590</v>
      </c>
      <c r="E270" t="s">
        <v>592</v>
      </c>
      <c r="F270">
        <f t="shared" si="8"/>
        <v>6</v>
      </c>
      <c r="G270" s="1" t="str">
        <f t="shared" si="9"/>
        <v>Jun</v>
      </c>
    </row>
    <row r="271" spans="1:7" x14ac:dyDescent="0.3">
      <c r="A271" t="s">
        <v>112</v>
      </c>
      <c r="B271" s="4">
        <v>43269</v>
      </c>
      <c r="C271" t="s">
        <v>824</v>
      </c>
      <c r="D271" t="s">
        <v>590</v>
      </c>
      <c r="E271" t="s">
        <v>589</v>
      </c>
      <c r="F271">
        <f t="shared" si="8"/>
        <v>6</v>
      </c>
      <c r="G271" s="1" t="str">
        <f t="shared" si="9"/>
        <v>Jun</v>
      </c>
    </row>
    <row r="272" spans="1:7" x14ac:dyDescent="0.3">
      <c r="A272" t="s">
        <v>426</v>
      </c>
      <c r="B272" s="4">
        <v>43269</v>
      </c>
      <c r="C272" t="s">
        <v>730</v>
      </c>
      <c r="D272" t="s">
        <v>533</v>
      </c>
      <c r="E272" t="s">
        <v>532</v>
      </c>
      <c r="F272">
        <f t="shared" si="8"/>
        <v>6</v>
      </c>
      <c r="G272" s="1" t="str">
        <f t="shared" si="9"/>
        <v>Jun</v>
      </c>
    </row>
    <row r="273" spans="1:7" x14ac:dyDescent="0.3">
      <c r="A273" t="s">
        <v>432</v>
      </c>
      <c r="B273" s="4">
        <v>43269</v>
      </c>
      <c r="C273" t="s">
        <v>735</v>
      </c>
      <c r="D273" t="s">
        <v>559</v>
      </c>
      <c r="E273" t="s">
        <v>558</v>
      </c>
      <c r="F273">
        <f t="shared" si="8"/>
        <v>6</v>
      </c>
      <c r="G273" s="1" t="str">
        <f t="shared" si="9"/>
        <v>Jun</v>
      </c>
    </row>
    <row r="274" spans="1:7" x14ac:dyDescent="0.3">
      <c r="A274" t="s">
        <v>25</v>
      </c>
      <c r="B274" s="4">
        <v>43272</v>
      </c>
      <c r="C274" t="s">
        <v>858</v>
      </c>
      <c r="D274" t="s">
        <v>556</v>
      </c>
      <c r="E274" t="s">
        <v>555</v>
      </c>
      <c r="F274">
        <f t="shared" si="8"/>
        <v>6</v>
      </c>
      <c r="G274" s="1" t="str">
        <f t="shared" si="9"/>
        <v>Jun</v>
      </c>
    </row>
    <row r="275" spans="1:7" x14ac:dyDescent="0.3">
      <c r="A275" t="s">
        <v>99</v>
      </c>
      <c r="B275" s="4">
        <v>43273</v>
      </c>
      <c r="C275" t="s">
        <v>877</v>
      </c>
      <c r="D275" t="s">
        <v>574</v>
      </c>
      <c r="E275" t="s">
        <v>573</v>
      </c>
      <c r="F275">
        <f t="shared" si="8"/>
        <v>6</v>
      </c>
      <c r="G275" s="1" t="str">
        <f t="shared" si="9"/>
        <v>Jun</v>
      </c>
    </row>
    <row r="276" spans="1:7" x14ac:dyDescent="0.3">
      <c r="A276" t="s">
        <v>182</v>
      </c>
      <c r="B276" s="4">
        <v>43274</v>
      </c>
      <c r="C276" t="s">
        <v>808</v>
      </c>
      <c r="D276" t="s">
        <v>547</v>
      </c>
      <c r="E276" t="s">
        <v>546</v>
      </c>
      <c r="F276">
        <f t="shared" si="8"/>
        <v>6</v>
      </c>
      <c r="G276" s="1" t="str">
        <f t="shared" si="9"/>
        <v>Jun</v>
      </c>
    </row>
    <row r="277" spans="1:7" x14ac:dyDescent="0.3">
      <c r="A277" t="s">
        <v>279</v>
      </c>
      <c r="B277" s="4">
        <v>43275</v>
      </c>
      <c r="C277" t="s">
        <v>670</v>
      </c>
      <c r="D277" t="s">
        <v>666</v>
      </c>
      <c r="E277" t="s">
        <v>665</v>
      </c>
      <c r="F277">
        <f t="shared" si="8"/>
        <v>6</v>
      </c>
      <c r="G277" s="1" t="str">
        <f t="shared" si="9"/>
        <v>Jun</v>
      </c>
    </row>
    <row r="278" spans="1:7" x14ac:dyDescent="0.3">
      <c r="A278" t="s">
        <v>268</v>
      </c>
      <c r="B278" s="4">
        <v>43276</v>
      </c>
      <c r="C278" t="s">
        <v>700</v>
      </c>
      <c r="D278" t="s">
        <v>539</v>
      </c>
      <c r="E278" t="s">
        <v>538</v>
      </c>
      <c r="F278">
        <f t="shared" si="8"/>
        <v>6</v>
      </c>
      <c r="G278" s="1" t="str">
        <f t="shared" si="9"/>
        <v>Jun</v>
      </c>
    </row>
    <row r="279" spans="1:7" x14ac:dyDescent="0.3">
      <c r="A279" t="s">
        <v>210</v>
      </c>
      <c r="B279" s="4">
        <v>43277</v>
      </c>
      <c r="C279" t="s">
        <v>668</v>
      </c>
      <c r="D279" t="s">
        <v>590</v>
      </c>
      <c r="E279" t="s">
        <v>592</v>
      </c>
      <c r="F279">
        <f t="shared" si="8"/>
        <v>6</v>
      </c>
      <c r="G279" s="1" t="str">
        <f t="shared" si="9"/>
        <v>Jun</v>
      </c>
    </row>
    <row r="280" spans="1:7" x14ac:dyDescent="0.3">
      <c r="A280" t="s">
        <v>469</v>
      </c>
      <c r="B280" s="4">
        <v>43278</v>
      </c>
      <c r="C280" t="s">
        <v>862</v>
      </c>
      <c r="D280" t="s">
        <v>539</v>
      </c>
      <c r="E280" t="s">
        <v>538</v>
      </c>
      <c r="F280">
        <f t="shared" si="8"/>
        <v>6</v>
      </c>
      <c r="G280" s="1" t="str">
        <f t="shared" si="9"/>
        <v>Jun</v>
      </c>
    </row>
    <row r="281" spans="1:7" x14ac:dyDescent="0.3">
      <c r="A281" t="s">
        <v>33</v>
      </c>
      <c r="B281" s="4">
        <v>43279</v>
      </c>
      <c r="C281" t="s">
        <v>569</v>
      </c>
      <c r="D281" t="s">
        <v>590</v>
      </c>
      <c r="E281" t="s">
        <v>592</v>
      </c>
      <c r="F281">
        <f t="shared" si="8"/>
        <v>6</v>
      </c>
      <c r="G281" s="1" t="str">
        <f t="shared" si="9"/>
        <v>Jun</v>
      </c>
    </row>
    <row r="282" spans="1:7" x14ac:dyDescent="0.3">
      <c r="A282" t="s">
        <v>120</v>
      </c>
      <c r="B282" s="4">
        <v>43280</v>
      </c>
      <c r="C282" t="s">
        <v>699</v>
      </c>
      <c r="D282" t="s">
        <v>539</v>
      </c>
      <c r="E282" t="s">
        <v>538</v>
      </c>
      <c r="F282">
        <f t="shared" si="8"/>
        <v>6</v>
      </c>
      <c r="G282" s="1" t="str">
        <f t="shared" si="9"/>
        <v>Jun</v>
      </c>
    </row>
    <row r="283" spans="1:7" x14ac:dyDescent="0.3">
      <c r="A283" t="s">
        <v>482</v>
      </c>
      <c r="B283" s="4">
        <v>43281</v>
      </c>
      <c r="C283" t="s">
        <v>581</v>
      </c>
      <c r="D283" t="s">
        <v>590</v>
      </c>
      <c r="E283" t="s">
        <v>592</v>
      </c>
      <c r="F283">
        <f t="shared" si="8"/>
        <v>6</v>
      </c>
      <c r="G283" s="1" t="str">
        <f t="shared" si="9"/>
        <v>Jun</v>
      </c>
    </row>
    <row r="284" spans="1:7" x14ac:dyDescent="0.3">
      <c r="A284" t="s">
        <v>434</v>
      </c>
      <c r="B284" s="4">
        <v>43282</v>
      </c>
      <c r="C284" t="s">
        <v>736</v>
      </c>
      <c r="D284" t="s">
        <v>604</v>
      </c>
      <c r="E284" t="s">
        <v>603</v>
      </c>
      <c r="F284">
        <f t="shared" si="8"/>
        <v>7</v>
      </c>
      <c r="G284" s="1" t="str">
        <f t="shared" si="9"/>
        <v>Jul</v>
      </c>
    </row>
    <row r="285" spans="1:7" x14ac:dyDescent="0.3">
      <c r="A285" t="s">
        <v>49</v>
      </c>
      <c r="B285" s="4">
        <v>43283</v>
      </c>
      <c r="C285" t="s">
        <v>717</v>
      </c>
      <c r="D285" t="s">
        <v>549</v>
      </c>
      <c r="E285" t="s">
        <v>549</v>
      </c>
      <c r="F285">
        <f t="shared" si="8"/>
        <v>7</v>
      </c>
      <c r="G285" s="1" t="str">
        <f t="shared" si="9"/>
        <v>Jul</v>
      </c>
    </row>
    <row r="286" spans="1:7" x14ac:dyDescent="0.3">
      <c r="A286" t="s">
        <v>88</v>
      </c>
      <c r="B286" s="4">
        <v>43284</v>
      </c>
      <c r="C286" t="s">
        <v>583</v>
      </c>
      <c r="D286" t="s">
        <v>559</v>
      </c>
      <c r="E286" t="s">
        <v>558</v>
      </c>
      <c r="F286">
        <f t="shared" si="8"/>
        <v>7</v>
      </c>
      <c r="G286" s="1" t="str">
        <f t="shared" si="9"/>
        <v>Jul</v>
      </c>
    </row>
    <row r="287" spans="1:7" x14ac:dyDescent="0.3">
      <c r="A287" t="s">
        <v>119</v>
      </c>
      <c r="B287" s="4">
        <v>43286</v>
      </c>
      <c r="C287" t="s">
        <v>853</v>
      </c>
      <c r="D287" t="s">
        <v>590</v>
      </c>
      <c r="E287" t="s">
        <v>592</v>
      </c>
      <c r="F287">
        <f t="shared" si="8"/>
        <v>7</v>
      </c>
      <c r="G287" s="1" t="str">
        <f t="shared" si="9"/>
        <v>Jul</v>
      </c>
    </row>
    <row r="288" spans="1:7" x14ac:dyDescent="0.3">
      <c r="A288" t="s">
        <v>175</v>
      </c>
      <c r="B288" s="4">
        <v>43287</v>
      </c>
      <c r="C288" t="s">
        <v>814</v>
      </c>
      <c r="D288" t="s">
        <v>571</v>
      </c>
      <c r="E288" t="s">
        <v>570</v>
      </c>
      <c r="F288">
        <f t="shared" si="8"/>
        <v>7</v>
      </c>
      <c r="G288" s="1" t="str">
        <f t="shared" si="9"/>
        <v>Jul</v>
      </c>
    </row>
    <row r="289" spans="1:7" x14ac:dyDescent="0.3">
      <c r="A289" t="s">
        <v>343</v>
      </c>
      <c r="B289" s="4">
        <v>43288</v>
      </c>
      <c r="C289" t="s">
        <v>743</v>
      </c>
      <c r="D289" t="s">
        <v>533</v>
      </c>
      <c r="E289" t="s">
        <v>532</v>
      </c>
      <c r="F289">
        <f t="shared" si="8"/>
        <v>7</v>
      </c>
      <c r="G289" s="1" t="str">
        <f t="shared" si="9"/>
        <v>Jul</v>
      </c>
    </row>
    <row r="290" spans="1:7" x14ac:dyDescent="0.3">
      <c r="A290" t="s">
        <v>224</v>
      </c>
      <c r="B290" s="4">
        <v>43289</v>
      </c>
      <c r="C290" t="s">
        <v>766</v>
      </c>
      <c r="D290" t="s">
        <v>604</v>
      </c>
      <c r="E290" t="s">
        <v>603</v>
      </c>
      <c r="F290">
        <f t="shared" si="8"/>
        <v>7</v>
      </c>
      <c r="G290" s="1" t="str">
        <f t="shared" si="9"/>
        <v>Jul</v>
      </c>
    </row>
    <row r="291" spans="1:7" x14ac:dyDescent="0.3">
      <c r="A291" t="s">
        <v>373</v>
      </c>
      <c r="B291" s="4">
        <v>43290</v>
      </c>
      <c r="C291" t="s">
        <v>606</v>
      </c>
      <c r="D291" t="s">
        <v>595</v>
      </c>
      <c r="E291" t="s">
        <v>565</v>
      </c>
      <c r="F291">
        <f t="shared" si="8"/>
        <v>7</v>
      </c>
      <c r="G291" s="1" t="str">
        <f t="shared" si="9"/>
        <v>Jul</v>
      </c>
    </row>
    <row r="292" spans="1:7" x14ac:dyDescent="0.3">
      <c r="A292" t="s">
        <v>523</v>
      </c>
      <c r="B292" s="4">
        <v>43291</v>
      </c>
      <c r="C292" t="s">
        <v>682</v>
      </c>
      <c r="D292" t="s">
        <v>666</v>
      </c>
      <c r="E292" t="s">
        <v>665</v>
      </c>
      <c r="F292">
        <f t="shared" si="8"/>
        <v>7</v>
      </c>
      <c r="G292" s="1" t="str">
        <f t="shared" si="9"/>
        <v>Jul</v>
      </c>
    </row>
    <row r="293" spans="1:7" x14ac:dyDescent="0.3">
      <c r="A293" t="s">
        <v>113</v>
      </c>
      <c r="B293" s="4">
        <v>43292</v>
      </c>
      <c r="C293" t="s">
        <v>856</v>
      </c>
      <c r="D293" t="s">
        <v>553</v>
      </c>
      <c r="E293" t="s">
        <v>552</v>
      </c>
      <c r="F293">
        <f t="shared" si="8"/>
        <v>7</v>
      </c>
      <c r="G293" s="1" t="str">
        <f t="shared" si="9"/>
        <v>Jul</v>
      </c>
    </row>
    <row r="294" spans="1:7" x14ac:dyDescent="0.3">
      <c r="A294" t="s">
        <v>115</v>
      </c>
      <c r="B294" s="4">
        <v>43293</v>
      </c>
      <c r="C294" t="s">
        <v>647</v>
      </c>
      <c r="D294" t="s">
        <v>533</v>
      </c>
      <c r="E294" t="s">
        <v>580</v>
      </c>
      <c r="F294">
        <f t="shared" si="8"/>
        <v>7</v>
      </c>
      <c r="G294" s="1" t="str">
        <f t="shared" si="9"/>
        <v>Jul</v>
      </c>
    </row>
    <row r="295" spans="1:7" x14ac:dyDescent="0.3">
      <c r="A295" t="s">
        <v>206</v>
      </c>
      <c r="B295" s="4">
        <v>43296</v>
      </c>
      <c r="C295" t="s">
        <v>596</v>
      </c>
      <c r="D295" t="s">
        <v>595</v>
      </c>
      <c r="E295" t="s">
        <v>565</v>
      </c>
      <c r="F295">
        <f t="shared" si="8"/>
        <v>7</v>
      </c>
      <c r="G295" s="1" t="str">
        <f t="shared" si="9"/>
        <v>Jul</v>
      </c>
    </row>
    <row r="296" spans="1:7" x14ac:dyDescent="0.3">
      <c r="A296" t="s">
        <v>340</v>
      </c>
      <c r="B296" s="4">
        <v>43297</v>
      </c>
      <c r="C296" t="s">
        <v>741</v>
      </c>
      <c r="D296" t="s">
        <v>566</v>
      </c>
      <c r="E296" t="s">
        <v>565</v>
      </c>
      <c r="F296">
        <f t="shared" si="8"/>
        <v>7</v>
      </c>
      <c r="G296" s="1" t="str">
        <f t="shared" si="9"/>
        <v>Jul</v>
      </c>
    </row>
    <row r="297" spans="1:7" x14ac:dyDescent="0.3">
      <c r="A297" t="s">
        <v>465</v>
      </c>
      <c r="B297" s="4">
        <v>43298</v>
      </c>
      <c r="C297" t="s">
        <v>616</v>
      </c>
      <c r="D297" t="s">
        <v>536</v>
      </c>
      <c r="E297" t="s">
        <v>535</v>
      </c>
      <c r="F297">
        <f t="shared" si="8"/>
        <v>7</v>
      </c>
      <c r="G297" s="1" t="str">
        <f t="shared" si="9"/>
        <v>Jul</v>
      </c>
    </row>
    <row r="298" spans="1:7" x14ac:dyDescent="0.3">
      <c r="A298" t="s">
        <v>66</v>
      </c>
      <c r="B298" s="4">
        <v>43299</v>
      </c>
      <c r="C298" t="s">
        <v>649</v>
      </c>
      <c r="D298" t="s">
        <v>539</v>
      </c>
      <c r="E298" t="s">
        <v>538</v>
      </c>
      <c r="F298">
        <f t="shared" si="8"/>
        <v>7</v>
      </c>
      <c r="G298" s="1" t="str">
        <f t="shared" si="9"/>
        <v>Jul</v>
      </c>
    </row>
    <row r="299" spans="1:7" x14ac:dyDescent="0.3">
      <c r="A299" t="s">
        <v>325</v>
      </c>
      <c r="B299" s="4">
        <v>43300</v>
      </c>
      <c r="C299" t="s">
        <v>723</v>
      </c>
      <c r="D299" t="s">
        <v>590</v>
      </c>
      <c r="E299" t="s">
        <v>592</v>
      </c>
      <c r="F299">
        <f t="shared" si="8"/>
        <v>7</v>
      </c>
      <c r="G299" s="1" t="str">
        <f t="shared" si="9"/>
        <v>Jul</v>
      </c>
    </row>
    <row r="300" spans="1:7" x14ac:dyDescent="0.3">
      <c r="A300" t="s">
        <v>418</v>
      </c>
      <c r="B300" s="4">
        <v>43301</v>
      </c>
      <c r="C300" t="s">
        <v>711</v>
      </c>
      <c r="D300" t="s">
        <v>604</v>
      </c>
      <c r="E300" t="s">
        <v>603</v>
      </c>
      <c r="F300">
        <f t="shared" si="8"/>
        <v>7</v>
      </c>
      <c r="G300" s="1" t="str">
        <f t="shared" si="9"/>
        <v>Jul</v>
      </c>
    </row>
    <row r="301" spans="1:7" x14ac:dyDescent="0.3">
      <c r="A301" t="s">
        <v>497</v>
      </c>
      <c r="B301" s="4">
        <v>43302</v>
      </c>
      <c r="C301" t="s">
        <v>804</v>
      </c>
      <c r="D301" t="s">
        <v>539</v>
      </c>
      <c r="E301" t="s">
        <v>538</v>
      </c>
      <c r="F301">
        <f t="shared" si="8"/>
        <v>7</v>
      </c>
      <c r="G301" s="1" t="str">
        <f t="shared" si="9"/>
        <v>Jul</v>
      </c>
    </row>
    <row r="302" spans="1:7" x14ac:dyDescent="0.3">
      <c r="A302" t="s">
        <v>103</v>
      </c>
      <c r="B302" s="4">
        <v>43303</v>
      </c>
      <c r="C302" t="s">
        <v>865</v>
      </c>
      <c r="D302" t="s">
        <v>539</v>
      </c>
      <c r="E302" t="s">
        <v>561</v>
      </c>
      <c r="F302">
        <f t="shared" si="8"/>
        <v>7</v>
      </c>
      <c r="G302" s="1" t="str">
        <f t="shared" si="9"/>
        <v>Jul</v>
      </c>
    </row>
    <row r="303" spans="1:7" x14ac:dyDescent="0.3">
      <c r="A303" t="s">
        <v>76</v>
      </c>
      <c r="B303" s="4">
        <v>43303</v>
      </c>
      <c r="C303" t="s">
        <v>886</v>
      </c>
      <c r="D303" t="s">
        <v>590</v>
      </c>
      <c r="E303" t="s">
        <v>589</v>
      </c>
      <c r="F303">
        <f t="shared" si="8"/>
        <v>7</v>
      </c>
      <c r="G303" s="1" t="str">
        <f t="shared" si="9"/>
        <v>Jul</v>
      </c>
    </row>
    <row r="304" spans="1:7" x14ac:dyDescent="0.3">
      <c r="A304" t="s">
        <v>121</v>
      </c>
      <c r="B304" s="4">
        <v>43303</v>
      </c>
      <c r="C304" t="s">
        <v>870</v>
      </c>
      <c r="D304" t="s">
        <v>533</v>
      </c>
      <c r="E304" t="s">
        <v>532</v>
      </c>
      <c r="F304">
        <f t="shared" si="8"/>
        <v>7</v>
      </c>
      <c r="G304" s="1" t="str">
        <f t="shared" si="9"/>
        <v>Jul</v>
      </c>
    </row>
    <row r="305" spans="1:7" x14ac:dyDescent="0.3">
      <c r="A305" t="s">
        <v>240</v>
      </c>
      <c r="B305" s="4">
        <v>43303</v>
      </c>
      <c r="C305" t="s">
        <v>777</v>
      </c>
      <c r="D305" t="s">
        <v>590</v>
      </c>
      <c r="E305" t="s">
        <v>592</v>
      </c>
      <c r="F305">
        <f t="shared" si="8"/>
        <v>7</v>
      </c>
      <c r="G305" s="1" t="str">
        <f t="shared" si="9"/>
        <v>Jul</v>
      </c>
    </row>
    <row r="306" spans="1:7" x14ac:dyDescent="0.3">
      <c r="A306" t="s">
        <v>355</v>
      </c>
      <c r="B306" s="4">
        <v>43307</v>
      </c>
      <c r="C306" t="s">
        <v>702</v>
      </c>
      <c r="D306" t="s">
        <v>559</v>
      </c>
      <c r="E306" t="s">
        <v>558</v>
      </c>
      <c r="F306">
        <f t="shared" si="8"/>
        <v>7</v>
      </c>
      <c r="G306" s="1" t="str">
        <f t="shared" si="9"/>
        <v>Jul</v>
      </c>
    </row>
    <row r="307" spans="1:7" x14ac:dyDescent="0.3">
      <c r="A307" t="s">
        <v>421</v>
      </c>
      <c r="B307" s="4">
        <v>43308</v>
      </c>
      <c r="C307" t="s">
        <v>557</v>
      </c>
      <c r="D307" t="s">
        <v>556</v>
      </c>
      <c r="E307" t="s">
        <v>555</v>
      </c>
      <c r="F307">
        <f t="shared" si="8"/>
        <v>7</v>
      </c>
      <c r="G307" s="1" t="str">
        <f t="shared" si="9"/>
        <v>Jul</v>
      </c>
    </row>
    <row r="308" spans="1:7" x14ac:dyDescent="0.3">
      <c r="A308" t="s">
        <v>266</v>
      </c>
      <c r="B308" s="4">
        <v>43309</v>
      </c>
      <c r="C308" t="s">
        <v>613</v>
      </c>
      <c r="D308" t="s">
        <v>539</v>
      </c>
      <c r="E308" t="s">
        <v>538</v>
      </c>
      <c r="F308">
        <f t="shared" si="8"/>
        <v>7</v>
      </c>
      <c r="G308" s="1" t="str">
        <f t="shared" si="9"/>
        <v>Jul</v>
      </c>
    </row>
    <row r="309" spans="1:7" x14ac:dyDescent="0.3">
      <c r="A309" t="s">
        <v>380</v>
      </c>
      <c r="B309" s="4">
        <v>43310</v>
      </c>
      <c r="C309" t="s">
        <v>681</v>
      </c>
      <c r="D309" t="s">
        <v>590</v>
      </c>
      <c r="E309" t="s">
        <v>592</v>
      </c>
      <c r="F309">
        <f t="shared" si="8"/>
        <v>7</v>
      </c>
      <c r="G309" s="1" t="str">
        <f t="shared" si="9"/>
        <v>Jul</v>
      </c>
    </row>
    <row r="310" spans="1:7" x14ac:dyDescent="0.3">
      <c r="A310" t="s">
        <v>42</v>
      </c>
      <c r="B310" s="4">
        <v>43311</v>
      </c>
      <c r="C310" t="s">
        <v>669</v>
      </c>
      <c r="D310" t="s">
        <v>666</v>
      </c>
      <c r="E310" t="s">
        <v>665</v>
      </c>
      <c r="F310">
        <f t="shared" si="8"/>
        <v>7</v>
      </c>
      <c r="G310" s="1" t="str">
        <f t="shared" si="9"/>
        <v>Jul</v>
      </c>
    </row>
    <row r="311" spans="1:7" x14ac:dyDescent="0.3">
      <c r="A311" t="s">
        <v>367</v>
      </c>
      <c r="B311" s="4">
        <v>43312</v>
      </c>
      <c r="C311" t="s">
        <v>597</v>
      </c>
      <c r="D311" t="s">
        <v>539</v>
      </c>
      <c r="E311" t="s">
        <v>538</v>
      </c>
      <c r="F311">
        <f t="shared" si="8"/>
        <v>7</v>
      </c>
      <c r="G311" s="1" t="str">
        <f t="shared" si="9"/>
        <v>Jul</v>
      </c>
    </row>
    <row r="312" spans="1:7" x14ac:dyDescent="0.3">
      <c r="A312" t="s">
        <v>220</v>
      </c>
      <c r="B312" s="4">
        <v>43313</v>
      </c>
      <c r="C312" t="s">
        <v>796</v>
      </c>
      <c r="D312" t="s">
        <v>553</v>
      </c>
      <c r="E312" t="s">
        <v>552</v>
      </c>
      <c r="F312">
        <f t="shared" si="8"/>
        <v>8</v>
      </c>
      <c r="G312" s="1" t="str">
        <f t="shared" si="9"/>
        <v>Aug</v>
      </c>
    </row>
    <row r="313" spans="1:7" x14ac:dyDescent="0.3">
      <c r="A313" t="s">
        <v>301</v>
      </c>
      <c r="B313" s="4">
        <v>43314</v>
      </c>
      <c r="C313" t="s">
        <v>605</v>
      </c>
      <c r="D313" t="s">
        <v>549</v>
      </c>
      <c r="E313" t="s">
        <v>549</v>
      </c>
      <c r="F313">
        <f t="shared" si="8"/>
        <v>8</v>
      </c>
      <c r="G313" s="1" t="str">
        <f t="shared" si="9"/>
        <v>Aug</v>
      </c>
    </row>
    <row r="314" spans="1:7" x14ac:dyDescent="0.3">
      <c r="A314" t="s">
        <v>60</v>
      </c>
      <c r="B314" s="4">
        <v>43314</v>
      </c>
      <c r="C314" t="s">
        <v>896</v>
      </c>
      <c r="D314" t="s">
        <v>590</v>
      </c>
      <c r="E314" t="s">
        <v>589</v>
      </c>
      <c r="F314">
        <f t="shared" si="8"/>
        <v>8</v>
      </c>
      <c r="G314" s="1" t="str">
        <f t="shared" si="9"/>
        <v>Aug</v>
      </c>
    </row>
    <row r="315" spans="1:7" x14ac:dyDescent="0.3">
      <c r="A315" t="s">
        <v>327</v>
      </c>
      <c r="B315" s="4">
        <v>43314</v>
      </c>
      <c r="C315" t="s">
        <v>728</v>
      </c>
      <c r="D315" t="s">
        <v>533</v>
      </c>
      <c r="E315" t="s">
        <v>532</v>
      </c>
      <c r="F315">
        <f t="shared" si="8"/>
        <v>8</v>
      </c>
      <c r="G315" s="1" t="str">
        <f t="shared" si="9"/>
        <v>Aug</v>
      </c>
    </row>
    <row r="316" spans="1:7" x14ac:dyDescent="0.3">
      <c r="A316" t="s">
        <v>398</v>
      </c>
      <c r="B316" s="4">
        <v>43314</v>
      </c>
      <c r="C316" t="s">
        <v>660</v>
      </c>
      <c r="D316" t="s">
        <v>559</v>
      </c>
      <c r="E316" t="s">
        <v>558</v>
      </c>
      <c r="F316">
        <f t="shared" si="8"/>
        <v>8</v>
      </c>
      <c r="G316" s="1" t="str">
        <f t="shared" si="9"/>
        <v>Aug</v>
      </c>
    </row>
    <row r="317" spans="1:7" x14ac:dyDescent="0.3">
      <c r="A317" t="s">
        <v>122</v>
      </c>
      <c r="B317" s="4">
        <v>43315</v>
      </c>
      <c r="C317" t="s">
        <v>697</v>
      </c>
      <c r="D317" t="s">
        <v>556</v>
      </c>
      <c r="E317" t="s">
        <v>555</v>
      </c>
      <c r="F317">
        <f t="shared" si="8"/>
        <v>8</v>
      </c>
      <c r="G317" s="1" t="str">
        <f t="shared" si="9"/>
        <v>Aug</v>
      </c>
    </row>
    <row r="318" spans="1:7" x14ac:dyDescent="0.3">
      <c r="A318" t="s">
        <v>87</v>
      </c>
      <c r="B318" s="4">
        <v>43316</v>
      </c>
      <c r="C318" t="s">
        <v>776</v>
      </c>
      <c r="D318" t="s">
        <v>547</v>
      </c>
      <c r="E318" t="s">
        <v>546</v>
      </c>
      <c r="F318">
        <f t="shared" si="8"/>
        <v>8</v>
      </c>
      <c r="G318" s="1" t="str">
        <f t="shared" si="9"/>
        <v>Aug</v>
      </c>
    </row>
    <row r="319" spans="1:7" x14ac:dyDescent="0.3">
      <c r="A319" t="s">
        <v>117</v>
      </c>
      <c r="B319" s="4">
        <v>43317</v>
      </c>
      <c r="C319" t="s">
        <v>753</v>
      </c>
      <c r="D319" t="s">
        <v>604</v>
      </c>
      <c r="E319" t="s">
        <v>603</v>
      </c>
      <c r="F319">
        <f t="shared" si="8"/>
        <v>8</v>
      </c>
      <c r="G319" s="1" t="str">
        <f t="shared" si="9"/>
        <v>Aug</v>
      </c>
    </row>
    <row r="320" spans="1:7" x14ac:dyDescent="0.3">
      <c r="A320" t="s">
        <v>308</v>
      </c>
      <c r="B320" s="4">
        <v>43317</v>
      </c>
      <c r="C320" t="s">
        <v>617</v>
      </c>
      <c r="D320" t="s">
        <v>544</v>
      </c>
      <c r="E320" t="s">
        <v>544</v>
      </c>
      <c r="F320">
        <f t="shared" si="8"/>
        <v>8</v>
      </c>
      <c r="G320" s="1" t="str">
        <f t="shared" si="9"/>
        <v>Aug</v>
      </c>
    </row>
    <row r="321" spans="1:7" x14ac:dyDescent="0.3">
      <c r="A321" t="s">
        <v>400</v>
      </c>
      <c r="B321" s="4">
        <v>43318</v>
      </c>
      <c r="C321" t="s">
        <v>734</v>
      </c>
      <c r="D321" t="s">
        <v>611</v>
      </c>
      <c r="E321" t="s">
        <v>610</v>
      </c>
      <c r="F321">
        <f t="shared" si="8"/>
        <v>8</v>
      </c>
      <c r="G321" s="1" t="str">
        <f t="shared" si="9"/>
        <v>Aug</v>
      </c>
    </row>
    <row r="322" spans="1:7" x14ac:dyDescent="0.3">
      <c r="A322" t="s">
        <v>430</v>
      </c>
      <c r="B322" s="4">
        <v>43319</v>
      </c>
      <c r="C322" t="s">
        <v>725</v>
      </c>
      <c r="D322" t="s">
        <v>559</v>
      </c>
      <c r="E322" t="s">
        <v>558</v>
      </c>
      <c r="F322">
        <f t="shared" ref="F322:F385" si="10">MONTH($B322)</f>
        <v>8</v>
      </c>
      <c r="G322" s="1" t="str">
        <f t="shared" si="9"/>
        <v>Aug</v>
      </c>
    </row>
    <row r="323" spans="1:7" x14ac:dyDescent="0.3">
      <c r="A323" t="s">
        <v>47</v>
      </c>
      <c r="B323" s="4">
        <v>43320</v>
      </c>
      <c r="C323" t="s">
        <v>789</v>
      </c>
      <c r="D323" t="s">
        <v>553</v>
      </c>
      <c r="E323" t="s">
        <v>552</v>
      </c>
      <c r="F323">
        <f t="shared" si="10"/>
        <v>8</v>
      </c>
      <c r="G323" s="1" t="str">
        <f t="shared" ref="G323:G386" si="11">CHOOSE($F323, "Jan", "Feb", "Mar", "Apr", "May", "Jun", "Jul", "Aug", "Sep", "Oct", "Nov", "Dec")</f>
        <v>Aug</v>
      </c>
    </row>
    <row r="324" spans="1:7" x14ac:dyDescent="0.3">
      <c r="A324" t="s">
        <v>460</v>
      </c>
      <c r="B324" s="4">
        <v>43321</v>
      </c>
      <c r="C324" t="s">
        <v>619</v>
      </c>
      <c r="D324" t="s">
        <v>566</v>
      </c>
      <c r="E324" t="s">
        <v>565</v>
      </c>
      <c r="F324">
        <f t="shared" si="10"/>
        <v>8</v>
      </c>
      <c r="G324" s="1" t="str">
        <f t="shared" si="11"/>
        <v>Aug</v>
      </c>
    </row>
    <row r="325" spans="1:7" x14ac:dyDescent="0.3">
      <c r="A325" t="s">
        <v>145</v>
      </c>
      <c r="B325" s="4">
        <v>43322</v>
      </c>
      <c r="C325" t="s">
        <v>750</v>
      </c>
      <c r="D325" t="s">
        <v>571</v>
      </c>
      <c r="E325" t="s">
        <v>570</v>
      </c>
      <c r="F325">
        <f t="shared" si="10"/>
        <v>8</v>
      </c>
      <c r="G325" s="1" t="str">
        <f t="shared" si="11"/>
        <v>Aug</v>
      </c>
    </row>
    <row r="326" spans="1:7" x14ac:dyDescent="0.3">
      <c r="A326" t="s">
        <v>171</v>
      </c>
      <c r="B326" s="4">
        <v>43323</v>
      </c>
      <c r="C326" t="s">
        <v>835</v>
      </c>
      <c r="D326" t="s">
        <v>590</v>
      </c>
      <c r="E326" t="s">
        <v>589</v>
      </c>
      <c r="F326">
        <f t="shared" si="10"/>
        <v>8</v>
      </c>
      <c r="G326" s="1" t="str">
        <f t="shared" si="11"/>
        <v>Aug</v>
      </c>
    </row>
    <row r="327" spans="1:7" x14ac:dyDescent="0.3">
      <c r="A327" t="s">
        <v>41</v>
      </c>
      <c r="B327" s="4">
        <v>43323</v>
      </c>
      <c r="C327" t="s">
        <v>708</v>
      </c>
      <c r="D327" t="s">
        <v>577</v>
      </c>
      <c r="E327" t="s">
        <v>576</v>
      </c>
      <c r="F327">
        <f t="shared" si="10"/>
        <v>8</v>
      </c>
      <c r="G327" s="1" t="str">
        <f t="shared" si="11"/>
        <v>Aug</v>
      </c>
    </row>
    <row r="328" spans="1:7" x14ac:dyDescent="0.3">
      <c r="A328" t="s">
        <v>234</v>
      </c>
      <c r="B328" s="4">
        <v>43323</v>
      </c>
      <c r="C328" t="s">
        <v>537</v>
      </c>
      <c r="D328" t="s">
        <v>539</v>
      </c>
      <c r="E328" t="s">
        <v>561</v>
      </c>
      <c r="F328">
        <f t="shared" si="10"/>
        <v>8</v>
      </c>
      <c r="G328" s="1" t="str">
        <f t="shared" si="11"/>
        <v>Aug</v>
      </c>
    </row>
    <row r="329" spans="1:7" x14ac:dyDescent="0.3">
      <c r="A329" t="s">
        <v>178</v>
      </c>
      <c r="B329" s="4">
        <v>43324</v>
      </c>
      <c r="C329" t="s">
        <v>854</v>
      </c>
      <c r="D329" t="s">
        <v>666</v>
      </c>
      <c r="E329" t="s">
        <v>671</v>
      </c>
      <c r="F329">
        <f t="shared" si="10"/>
        <v>8</v>
      </c>
      <c r="G329" s="1" t="str">
        <f t="shared" si="11"/>
        <v>Aug</v>
      </c>
    </row>
    <row r="330" spans="1:7" x14ac:dyDescent="0.3">
      <c r="A330" t="s">
        <v>176</v>
      </c>
      <c r="B330" s="4">
        <v>43325</v>
      </c>
      <c r="C330" t="s">
        <v>820</v>
      </c>
      <c r="D330" t="s">
        <v>539</v>
      </c>
      <c r="E330" t="s">
        <v>538</v>
      </c>
      <c r="F330">
        <f t="shared" si="10"/>
        <v>8</v>
      </c>
      <c r="G330" s="1" t="str">
        <f t="shared" si="11"/>
        <v>Aug</v>
      </c>
    </row>
    <row r="331" spans="1:7" x14ac:dyDescent="0.3">
      <c r="A331" t="s">
        <v>262</v>
      </c>
      <c r="B331" s="4">
        <v>43326</v>
      </c>
      <c r="C331" t="s">
        <v>810</v>
      </c>
      <c r="D331" t="s">
        <v>539</v>
      </c>
      <c r="E331" t="s">
        <v>538</v>
      </c>
      <c r="F331">
        <f t="shared" si="10"/>
        <v>8</v>
      </c>
      <c r="G331" s="1" t="str">
        <f t="shared" si="11"/>
        <v>Aug</v>
      </c>
    </row>
    <row r="332" spans="1:7" x14ac:dyDescent="0.3">
      <c r="A332" t="s">
        <v>141</v>
      </c>
      <c r="B332" s="4">
        <v>43326</v>
      </c>
      <c r="C332" t="s">
        <v>812</v>
      </c>
      <c r="D332" t="s">
        <v>590</v>
      </c>
      <c r="E332" t="s">
        <v>592</v>
      </c>
      <c r="F332">
        <f t="shared" si="10"/>
        <v>8</v>
      </c>
      <c r="G332" s="1" t="str">
        <f t="shared" si="11"/>
        <v>Aug</v>
      </c>
    </row>
    <row r="333" spans="1:7" x14ac:dyDescent="0.3">
      <c r="A333" t="s">
        <v>127</v>
      </c>
      <c r="B333" s="4">
        <v>43326</v>
      </c>
      <c r="C333" t="s">
        <v>883</v>
      </c>
      <c r="D333" t="s">
        <v>590</v>
      </c>
      <c r="E333" t="s">
        <v>592</v>
      </c>
      <c r="F333">
        <f t="shared" si="10"/>
        <v>8</v>
      </c>
      <c r="G333" s="1" t="str">
        <f t="shared" si="11"/>
        <v>Aug</v>
      </c>
    </row>
    <row r="334" spans="1:7" x14ac:dyDescent="0.3">
      <c r="A334" t="s">
        <v>288</v>
      </c>
      <c r="B334" s="4">
        <v>43329</v>
      </c>
      <c r="C334" t="s">
        <v>661</v>
      </c>
      <c r="D334" t="s">
        <v>666</v>
      </c>
      <c r="E334" t="s">
        <v>665</v>
      </c>
      <c r="F334">
        <f t="shared" si="10"/>
        <v>8</v>
      </c>
      <c r="G334" s="1" t="str">
        <f t="shared" si="11"/>
        <v>Aug</v>
      </c>
    </row>
    <row r="335" spans="1:7" x14ac:dyDescent="0.3">
      <c r="A335" t="s">
        <v>54</v>
      </c>
      <c r="B335" s="4">
        <v>43330</v>
      </c>
      <c r="C335" t="s">
        <v>683</v>
      </c>
      <c r="D335" t="s">
        <v>571</v>
      </c>
      <c r="E335" t="s">
        <v>570</v>
      </c>
      <c r="F335">
        <f t="shared" si="10"/>
        <v>8</v>
      </c>
      <c r="G335" s="1" t="str">
        <f t="shared" si="11"/>
        <v>Aug</v>
      </c>
    </row>
    <row r="336" spans="1:7" x14ac:dyDescent="0.3">
      <c r="A336" t="s">
        <v>67</v>
      </c>
      <c r="B336" s="4">
        <v>43331</v>
      </c>
      <c r="C336" t="s">
        <v>895</v>
      </c>
      <c r="D336" t="s">
        <v>611</v>
      </c>
      <c r="E336" t="s">
        <v>610</v>
      </c>
      <c r="F336">
        <f t="shared" si="10"/>
        <v>8</v>
      </c>
      <c r="G336" s="1" t="str">
        <f t="shared" si="11"/>
        <v>Aug</v>
      </c>
    </row>
    <row r="337" spans="1:7" x14ac:dyDescent="0.3">
      <c r="A337" t="s">
        <v>36</v>
      </c>
      <c r="B337" s="4">
        <v>43332</v>
      </c>
      <c r="C337" t="s">
        <v>839</v>
      </c>
      <c r="D337" t="s">
        <v>539</v>
      </c>
      <c r="E337" t="s">
        <v>538</v>
      </c>
      <c r="F337">
        <f t="shared" si="10"/>
        <v>8</v>
      </c>
      <c r="G337" s="1" t="str">
        <f t="shared" si="11"/>
        <v>Aug</v>
      </c>
    </row>
    <row r="338" spans="1:7" x14ac:dyDescent="0.3">
      <c r="A338" t="s">
        <v>104</v>
      </c>
      <c r="B338" s="4">
        <v>43333</v>
      </c>
      <c r="C338" t="s">
        <v>900</v>
      </c>
      <c r="D338" t="s">
        <v>590</v>
      </c>
      <c r="E338" t="s">
        <v>592</v>
      </c>
      <c r="F338">
        <f t="shared" si="10"/>
        <v>8</v>
      </c>
      <c r="G338" s="1" t="str">
        <f t="shared" si="11"/>
        <v>Aug</v>
      </c>
    </row>
    <row r="339" spans="1:7" x14ac:dyDescent="0.3">
      <c r="A339" t="s">
        <v>530</v>
      </c>
      <c r="B339" s="4">
        <v>43334</v>
      </c>
      <c r="C339" t="s">
        <v>537</v>
      </c>
      <c r="D339" t="s">
        <v>536</v>
      </c>
      <c r="E339" t="s">
        <v>535</v>
      </c>
      <c r="F339">
        <f t="shared" si="10"/>
        <v>8</v>
      </c>
      <c r="G339" s="1" t="str">
        <f t="shared" si="11"/>
        <v>Aug</v>
      </c>
    </row>
    <row r="340" spans="1:7" x14ac:dyDescent="0.3">
      <c r="A340" t="s">
        <v>147</v>
      </c>
      <c r="B340" s="4">
        <v>43335</v>
      </c>
      <c r="C340" t="s">
        <v>568</v>
      </c>
      <c r="D340" t="s">
        <v>542</v>
      </c>
      <c r="E340" t="s">
        <v>541</v>
      </c>
      <c r="F340">
        <f t="shared" si="10"/>
        <v>8</v>
      </c>
      <c r="G340" s="1" t="str">
        <f t="shared" si="11"/>
        <v>Aug</v>
      </c>
    </row>
    <row r="341" spans="1:7" x14ac:dyDescent="0.3">
      <c r="A341" t="s">
        <v>90</v>
      </c>
      <c r="B341" s="4">
        <v>43336</v>
      </c>
      <c r="C341" t="s">
        <v>614</v>
      </c>
      <c r="D341" t="s">
        <v>544</v>
      </c>
      <c r="E341" t="s">
        <v>544</v>
      </c>
      <c r="F341">
        <f t="shared" si="10"/>
        <v>8</v>
      </c>
      <c r="G341" s="1" t="str">
        <f t="shared" si="11"/>
        <v>Aug</v>
      </c>
    </row>
    <row r="342" spans="1:7" x14ac:dyDescent="0.3">
      <c r="A342" t="s">
        <v>37</v>
      </c>
      <c r="B342" s="4">
        <v>43337</v>
      </c>
      <c r="C342" t="s">
        <v>901</v>
      </c>
      <c r="D342" t="s">
        <v>666</v>
      </c>
      <c r="E342" t="s">
        <v>833</v>
      </c>
      <c r="F342">
        <f t="shared" si="10"/>
        <v>8</v>
      </c>
      <c r="G342" s="1" t="str">
        <f t="shared" si="11"/>
        <v>Aug</v>
      </c>
    </row>
    <row r="343" spans="1:7" x14ac:dyDescent="0.3">
      <c r="A343" t="s">
        <v>91</v>
      </c>
      <c r="B343" s="4">
        <v>43338</v>
      </c>
      <c r="C343" t="s">
        <v>881</v>
      </c>
      <c r="D343" t="s">
        <v>590</v>
      </c>
      <c r="E343" t="s">
        <v>592</v>
      </c>
      <c r="F343">
        <f t="shared" si="10"/>
        <v>8</v>
      </c>
      <c r="G343" s="1" t="str">
        <f t="shared" si="11"/>
        <v>Aug</v>
      </c>
    </row>
    <row r="344" spans="1:7" x14ac:dyDescent="0.3">
      <c r="A344" t="s">
        <v>437</v>
      </c>
      <c r="B344" s="4">
        <v>43339</v>
      </c>
      <c r="C344" t="s">
        <v>634</v>
      </c>
      <c r="D344" t="s">
        <v>577</v>
      </c>
      <c r="E344" t="s">
        <v>576</v>
      </c>
      <c r="F344">
        <f t="shared" si="10"/>
        <v>8</v>
      </c>
      <c r="G344" s="1" t="str">
        <f t="shared" si="11"/>
        <v>Aug</v>
      </c>
    </row>
    <row r="345" spans="1:7" x14ac:dyDescent="0.3">
      <c r="A345" t="s">
        <v>341</v>
      </c>
      <c r="B345" s="4">
        <v>43340</v>
      </c>
      <c r="C345" t="s">
        <v>848</v>
      </c>
      <c r="D345" t="s">
        <v>539</v>
      </c>
      <c r="E345" t="s">
        <v>561</v>
      </c>
      <c r="F345">
        <f t="shared" si="10"/>
        <v>8</v>
      </c>
      <c r="G345" s="1" t="str">
        <f t="shared" si="11"/>
        <v>Aug</v>
      </c>
    </row>
    <row r="346" spans="1:7" x14ac:dyDescent="0.3">
      <c r="A346" t="s">
        <v>350</v>
      </c>
      <c r="B346" s="4">
        <v>43341</v>
      </c>
      <c r="C346" t="s">
        <v>707</v>
      </c>
      <c r="D346" t="s">
        <v>590</v>
      </c>
      <c r="E346" t="s">
        <v>589</v>
      </c>
      <c r="F346">
        <f t="shared" si="10"/>
        <v>8</v>
      </c>
      <c r="G346" s="1" t="str">
        <f t="shared" si="11"/>
        <v>Aug</v>
      </c>
    </row>
    <row r="347" spans="1:7" x14ac:dyDescent="0.3">
      <c r="A347" t="s">
        <v>448</v>
      </c>
      <c r="B347" s="4">
        <v>43342</v>
      </c>
      <c r="C347" t="s">
        <v>636</v>
      </c>
      <c r="D347" t="s">
        <v>533</v>
      </c>
      <c r="E347" t="s">
        <v>532</v>
      </c>
      <c r="F347">
        <f t="shared" si="10"/>
        <v>8</v>
      </c>
      <c r="G347" s="1" t="str">
        <f t="shared" si="11"/>
        <v>Aug</v>
      </c>
    </row>
    <row r="348" spans="1:7" x14ac:dyDescent="0.3">
      <c r="A348" t="s">
        <v>284</v>
      </c>
      <c r="B348" s="4">
        <v>43343</v>
      </c>
      <c r="C348" t="s">
        <v>771</v>
      </c>
      <c r="D348" t="s">
        <v>559</v>
      </c>
      <c r="E348" t="s">
        <v>558</v>
      </c>
      <c r="F348">
        <f t="shared" si="10"/>
        <v>8</v>
      </c>
      <c r="G348" s="1" t="str">
        <f t="shared" si="11"/>
        <v>Aug</v>
      </c>
    </row>
    <row r="349" spans="1:7" x14ac:dyDescent="0.3">
      <c r="A349" t="s">
        <v>72</v>
      </c>
      <c r="B349" s="4">
        <v>43344</v>
      </c>
      <c r="C349" t="s">
        <v>885</v>
      </c>
      <c r="D349" t="s">
        <v>577</v>
      </c>
      <c r="E349" t="s">
        <v>576</v>
      </c>
      <c r="F349">
        <f t="shared" si="10"/>
        <v>9</v>
      </c>
      <c r="G349" s="1" t="str">
        <f t="shared" si="11"/>
        <v>Sep</v>
      </c>
    </row>
    <row r="350" spans="1:7" x14ac:dyDescent="0.3">
      <c r="A350" t="s">
        <v>98</v>
      </c>
      <c r="B350" s="4">
        <v>43345</v>
      </c>
      <c r="C350" t="s">
        <v>878</v>
      </c>
      <c r="D350" t="s">
        <v>556</v>
      </c>
      <c r="E350" t="s">
        <v>555</v>
      </c>
      <c r="F350">
        <f t="shared" si="10"/>
        <v>9</v>
      </c>
      <c r="G350" s="1" t="str">
        <f t="shared" si="11"/>
        <v>Sep</v>
      </c>
    </row>
    <row r="351" spans="1:7" x14ac:dyDescent="0.3">
      <c r="A351" t="s">
        <v>332</v>
      </c>
      <c r="B351" s="4">
        <v>43345</v>
      </c>
      <c r="C351" t="s">
        <v>748</v>
      </c>
      <c r="D351" t="s">
        <v>547</v>
      </c>
      <c r="E351" t="s">
        <v>546</v>
      </c>
      <c r="F351">
        <f t="shared" si="10"/>
        <v>9</v>
      </c>
      <c r="G351" s="1" t="str">
        <f t="shared" si="11"/>
        <v>Sep</v>
      </c>
    </row>
    <row r="352" spans="1:7" x14ac:dyDescent="0.3">
      <c r="A352" t="s">
        <v>244</v>
      </c>
      <c r="B352" s="4">
        <v>43345</v>
      </c>
      <c r="C352" t="s">
        <v>537</v>
      </c>
      <c r="D352" t="s">
        <v>574</v>
      </c>
      <c r="E352" t="s">
        <v>573</v>
      </c>
      <c r="F352">
        <f t="shared" si="10"/>
        <v>9</v>
      </c>
      <c r="G352" s="1" t="str">
        <f t="shared" si="11"/>
        <v>Sep</v>
      </c>
    </row>
    <row r="353" spans="1:7" x14ac:dyDescent="0.3">
      <c r="A353" t="s">
        <v>167</v>
      </c>
      <c r="B353" s="4">
        <v>43346</v>
      </c>
      <c r="C353" t="s">
        <v>818</v>
      </c>
      <c r="D353" t="s">
        <v>574</v>
      </c>
      <c r="E353" t="s">
        <v>573</v>
      </c>
      <c r="F353">
        <f t="shared" si="10"/>
        <v>9</v>
      </c>
      <c r="G353" s="1" t="str">
        <f t="shared" si="11"/>
        <v>Sep</v>
      </c>
    </row>
    <row r="354" spans="1:7" x14ac:dyDescent="0.3">
      <c r="A354" t="s">
        <v>190</v>
      </c>
      <c r="B354" s="4">
        <v>43347</v>
      </c>
      <c r="C354" t="s">
        <v>667</v>
      </c>
      <c r="D354" t="s">
        <v>666</v>
      </c>
      <c r="E354" t="s">
        <v>665</v>
      </c>
      <c r="F354">
        <f t="shared" si="10"/>
        <v>9</v>
      </c>
      <c r="G354" s="1" t="str">
        <f t="shared" si="11"/>
        <v>Sep</v>
      </c>
    </row>
    <row r="355" spans="1:7" x14ac:dyDescent="0.3">
      <c r="A355" t="s">
        <v>265</v>
      </c>
      <c r="B355" s="4">
        <v>43347</v>
      </c>
      <c r="C355" t="s">
        <v>712</v>
      </c>
      <c r="D355" t="s">
        <v>571</v>
      </c>
      <c r="E355" t="s">
        <v>570</v>
      </c>
      <c r="F355">
        <f t="shared" si="10"/>
        <v>9</v>
      </c>
      <c r="G355" s="1" t="str">
        <f t="shared" si="11"/>
        <v>Sep</v>
      </c>
    </row>
    <row r="356" spans="1:7" x14ac:dyDescent="0.3">
      <c r="A356" t="s">
        <v>352</v>
      </c>
      <c r="B356" s="4">
        <v>43349</v>
      </c>
      <c r="C356" t="s">
        <v>704</v>
      </c>
      <c r="D356" t="s">
        <v>539</v>
      </c>
      <c r="E356" t="s">
        <v>538</v>
      </c>
      <c r="F356">
        <f t="shared" si="10"/>
        <v>9</v>
      </c>
      <c r="G356" s="1" t="str">
        <f t="shared" si="11"/>
        <v>Sep</v>
      </c>
    </row>
    <row r="357" spans="1:7" x14ac:dyDescent="0.3">
      <c r="A357" t="s">
        <v>85</v>
      </c>
      <c r="B357" s="4">
        <v>43350</v>
      </c>
      <c r="C357" t="s">
        <v>783</v>
      </c>
      <c r="D357" t="s">
        <v>556</v>
      </c>
      <c r="E357" t="s">
        <v>555</v>
      </c>
      <c r="F357">
        <f t="shared" si="10"/>
        <v>9</v>
      </c>
      <c r="G357" s="1" t="str">
        <f t="shared" si="11"/>
        <v>Sep</v>
      </c>
    </row>
    <row r="358" spans="1:7" x14ac:dyDescent="0.3">
      <c r="A358" t="s">
        <v>252</v>
      </c>
      <c r="B358" s="4">
        <v>43351</v>
      </c>
      <c r="C358" t="s">
        <v>831</v>
      </c>
      <c r="D358" t="s">
        <v>577</v>
      </c>
      <c r="E358" t="s">
        <v>576</v>
      </c>
      <c r="F358">
        <f t="shared" si="10"/>
        <v>9</v>
      </c>
      <c r="G358" s="1" t="str">
        <f t="shared" si="11"/>
        <v>Sep</v>
      </c>
    </row>
    <row r="359" spans="1:7" x14ac:dyDescent="0.3">
      <c r="A359" t="s">
        <v>280</v>
      </c>
      <c r="B359" s="4">
        <v>43352</v>
      </c>
      <c r="C359" t="s">
        <v>615</v>
      </c>
      <c r="D359" t="s">
        <v>539</v>
      </c>
      <c r="E359" t="s">
        <v>538</v>
      </c>
      <c r="F359">
        <f t="shared" si="10"/>
        <v>9</v>
      </c>
      <c r="G359" s="1" t="str">
        <f t="shared" si="11"/>
        <v>Sep</v>
      </c>
    </row>
    <row r="360" spans="1:7" x14ac:dyDescent="0.3">
      <c r="A360" t="s">
        <v>286</v>
      </c>
      <c r="B360" s="4">
        <v>43353</v>
      </c>
      <c r="C360" t="s">
        <v>721</v>
      </c>
      <c r="D360" t="s">
        <v>611</v>
      </c>
      <c r="E360" t="s">
        <v>610</v>
      </c>
      <c r="F360">
        <f t="shared" si="10"/>
        <v>9</v>
      </c>
      <c r="G360" s="1" t="str">
        <f t="shared" si="11"/>
        <v>Sep</v>
      </c>
    </row>
    <row r="361" spans="1:7" x14ac:dyDescent="0.3">
      <c r="A361" t="s">
        <v>89</v>
      </c>
      <c r="B361" s="4">
        <v>43355</v>
      </c>
      <c r="C361" t="s">
        <v>749</v>
      </c>
      <c r="D361" t="s">
        <v>595</v>
      </c>
      <c r="E361" t="s">
        <v>689</v>
      </c>
      <c r="F361">
        <f t="shared" si="10"/>
        <v>9</v>
      </c>
      <c r="G361" s="1" t="str">
        <f t="shared" si="11"/>
        <v>Sep</v>
      </c>
    </row>
    <row r="362" spans="1:7" x14ac:dyDescent="0.3">
      <c r="A362" t="s">
        <v>405</v>
      </c>
      <c r="B362" s="4">
        <v>43356</v>
      </c>
      <c r="C362" t="s">
        <v>705</v>
      </c>
      <c r="D362" t="s">
        <v>553</v>
      </c>
      <c r="E362" t="s">
        <v>552</v>
      </c>
      <c r="F362">
        <f t="shared" si="10"/>
        <v>9</v>
      </c>
      <c r="G362" s="1" t="str">
        <f t="shared" si="11"/>
        <v>Sep</v>
      </c>
    </row>
    <row r="363" spans="1:7" x14ac:dyDescent="0.3">
      <c r="A363" t="s">
        <v>276</v>
      </c>
      <c r="B363" s="4">
        <v>43357</v>
      </c>
      <c r="C363" t="s">
        <v>849</v>
      </c>
      <c r="D363" t="s">
        <v>577</v>
      </c>
      <c r="E363" t="s">
        <v>576</v>
      </c>
      <c r="F363">
        <f t="shared" si="10"/>
        <v>9</v>
      </c>
      <c r="G363" s="1" t="str">
        <f t="shared" si="11"/>
        <v>Sep</v>
      </c>
    </row>
    <row r="364" spans="1:7" x14ac:dyDescent="0.3">
      <c r="A364" t="s">
        <v>484</v>
      </c>
      <c r="B364" s="4">
        <v>43358</v>
      </c>
      <c r="C364" t="s">
        <v>646</v>
      </c>
      <c r="D364" t="s">
        <v>539</v>
      </c>
      <c r="E364" t="s">
        <v>538</v>
      </c>
      <c r="F364">
        <f t="shared" si="10"/>
        <v>9</v>
      </c>
      <c r="G364" s="1" t="str">
        <f t="shared" si="11"/>
        <v>Sep</v>
      </c>
    </row>
    <row r="365" spans="1:7" x14ac:dyDescent="0.3">
      <c r="A365" t="s">
        <v>166</v>
      </c>
      <c r="B365" s="4">
        <v>43358</v>
      </c>
      <c r="C365" t="s">
        <v>820</v>
      </c>
      <c r="D365" t="s">
        <v>559</v>
      </c>
      <c r="E365" t="s">
        <v>558</v>
      </c>
      <c r="F365">
        <f t="shared" si="10"/>
        <v>9</v>
      </c>
      <c r="G365" s="1" t="str">
        <f t="shared" si="11"/>
        <v>Sep</v>
      </c>
    </row>
    <row r="366" spans="1:7" x14ac:dyDescent="0.3">
      <c r="A366" t="s">
        <v>86</v>
      </c>
      <c r="B366" s="4">
        <v>43358</v>
      </c>
      <c r="C366" t="s">
        <v>551</v>
      </c>
      <c r="D366" t="s">
        <v>533</v>
      </c>
      <c r="E366" t="s">
        <v>532</v>
      </c>
      <c r="F366">
        <f t="shared" si="10"/>
        <v>9</v>
      </c>
      <c r="G366" s="1" t="str">
        <f t="shared" si="11"/>
        <v>Sep</v>
      </c>
    </row>
    <row r="367" spans="1:7" x14ac:dyDescent="0.3">
      <c r="A367" t="s">
        <v>388</v>
      </c>
      <c r="B367" s="4">
        <v>43358</v>
      </c>
      <c r="C367" t="s">
        <v>601</v>
      </c>
      <c r="D367" t="s">
        <v>590</v>
      </c>
      <c r="E367" t="s">
        <v>592</v>
      </c>
      <c r="F367">
        <f t="shared" si="10"/>
        <v>9</v>
      </c>
      <c r="G367" s="1" t="str">
        <f t="shared" si="11"/>
        <v>Sep</v>
      </c>
    </row>
    <row r="368" spans="1:7" x14ac:dyDescent="0.3">
      <c r="A368" t="s">
        <v>39</v>
      </c>
      <c r="B368" s="4">
        <v>43362</v>
      </c>
      <c r="C368" t="s">
        <v>897</v>
      </c>
      <c r="D368" t="s">
        <v>666</v>
      </c>
      <c r="E368" t="s">
        <v>833</v>
      </c>
      <c r="F368">
        <f t="shared" si="10"/>
        <v>9</v>
      </c>
      <c r="G368" s="1" t="str">
        <f t="shared" si="11"/>
        <v>Sep</v>
      </c>
    </row>
    <row r="369" spans="1:7" x14ac:dyDescent="0.3">
      <c r="A369" t="s">
        <v>144</v>
      </c>
      <c r="B369" s="4">
        <v>43363</v>
      </c>
      <c r="C369" t="s">
        <v>815</v>
      </c>
      <c r="D369" t="s">
        <v>574</v>
      </c>
      <c r="E369" t="s">
        <v>573</v>
      </c>
      <c r="F369">
        <f t="shared" si="10"/>
        <v>9</v>
      </c>
      <c r="G369" s="1" t="str">
        <f t="shared" si="11"/>
        <v>Sep</v>
      </c>
    </row>
    <row r="370" spans="1:7" x14ac:dyDescent="0.3">
      <c r="A370" t="s">
        <v>68</v>
      </c>
      <c r="B370" s="4">
        <v>43364</v>
      </c>
      <c r="C370" t="s">
        <v>548</v>
      </c>
      <c r="D370" t="s">
        <v>547</v>
      </c>
      <c r="E370" t="s">
        <v>546</v>
      </c>
      <c r="F370">
        <f t="shared" si="10"/>
        <v>9</v>
      </c>
      <c r="G370" s="1" t="str">
        <f t="shared" si="11"/>
        <v>Sep</v>
      </c>
    </row>
    <row r="371" spans="1:7" x14ac:dyDescent="0.3">
      <c r="A371" t="s">
        <v>420</v>
      </c>
      <c r="B371" s="4">
        <v>43365</v>
      </c>
      <c r="C371" t="s">
        <v>683</v>
      </c>
      <c r="D371" t="s">
        <v>666</v>
      </c>
      <c r="E371" t="s">
        <v>665</v>
      </c>
      <c r="F371">
        <f t="shared" si="10"/>
        <v>9</v>
      </c>
      <c r="G371" s="1" t="str">
        <f t="shared" si="11"/>
        <v>Sep</v>
      </c>
    </row>
    <row r="372" spans="1:7" x14ac:dyDescent="0.3">
      <c r="A372" t="s">
        <v>480</v>
      </c>
      <c r="B372" s="4">
        <v>43366</v>
      </c>
      <c r="C372" t="s">
        <v>609</v>
      </c>
      <c r="D372" t="s">
        <v>571</v>
      </c>
      <c r="E372" t="s">
        <v>570</v>
      </c>
      <c r="F372">
        <f t="shared" si="10"/>
        <v>9</v>
      </c>
      <c r="G372" s="1" t="str">
        <f t="shared" si="11"/>
        <v>Sep</v>
      </c>
    </row>
    <row r="373" spans="1:7" x14ac:dyDescent="0.3">
      <c r="A373" t="s">
        <v>413</v>
      </c>
      <c r="B373" s="4">
        <v>43367</v>
      </c>
      <c r="C373" t="s">
        <v>647</v>
      </c>
      <c r="D373" t="s">
        <v>539</v>
      </c>
      <c r="E373" t="s">
        <v>538</v>
      </c>
      <c r="F373">
        <f t="shared" si="10"/>
        <v>9</v>
      </c>
      <c r="G373" s="1" t="str">
        <f t="shared" si="11"/>
        <v>Sep</v>
      </c>
    </row>
    <row r="374" spans="1:7" x14ac:dyDescent="0.3">
      <c r="A374" t="s">
        <v>319</v>
      </c>
      <c r="B374" s="4">
        <v>43367</v>
      </c>
      <c r="C374" t="s">
        <v>701</v>
      </c>
      <c r="D374" t="s">
        <v>536</v>
      </c>
      <c r="E374" t="s">
        <v>535</v>
      </c>
      <c r="F374">
        <f t="shared" si="10"/>
        <v>9</v>
      </c>
      <c r="G374" s="1" t="str">
        <f t="shared" si="11"/>
        <v>Sep</v>
      </c>
    </row>
    <row r="375" spans="1:7" x14ac:dyDescent="0.3">
      <c r="A375" t="s">
        <v>222</v>
      </c>
      <c r="B375" s="4">
        <v>43367</v>
      </c>
      <c r="C375" t="s">
        <v>817</v>
      </c>
      <c r="D375" t="s">
        <v>611</v>
      </c>
      <c r="E375" t="s">
        <v>610</v>
      </c>
      <c r="F375">
        <f t="shared" si="10"/>
        <v>9</v>
      </c>
      <c r="G375" s="1" t="str">
        <f t="shared" si="11"/>
        <v>Sep</v>
      </c>
    </row>
    <row r="376" spans="1:7" x14ac:dyDescent="0.3">
      <c r="A376" t="s">
        <v>307</v>
      </c>
      <c r="B376" s="4">
        <v>43367</v>
      </c>
      <c r="C376" t="s">
        <v>632</v>
      </c>
      <c r="D376" t="s">
        <v>590</v>
      </c>
      <c r="E376" t="s">
        <v>592</v>
      </c>
      <c r="F376">
        <f t="shared" si="10"/>
        <v>9</v>
      </c>
      <c r="G376" s="1" t="str">
        <f t="shared" si="11"/>
        <v>Sep</v>
      </c>
    </row>
    <row r="377" spans="1:7" x14ac:dyDescent="0.3">
      <c r="A377" t="s">
        <v>305</v>
      </c>
      <c r="B377" s="4">
        <v>43367</v>
      </c>
      <c r="C377" t="s">
        <v>763</v>
      </c>
      <c r="D377" t="s">
        <v>542</v>
      </c>
      <c r="E377" t="s">
        <v>541</v>
      </c>
      <c r="F377">
        <f t="shared" si="10"/>
        <v>9</v>
      </c>
      <c r="G377" s="1" t="str">
        <f t="shared" si="11"/>
        <v>Sep</v>
      </c>
    </row>
    <row r="378" spans="1:7" x14ac:dyDescent="0.3">
      <c r="A378" t="s">
        <v>163</v>
      </c>
      <c r="B378" s="4">
        <v>43367</v>
      </c>
      <c r="C378" t="s">
        <v>823</v>
      </c>
      <c r="D378" t="s">
        <v>539</v>
      </c>
      <c r="E378" t="s">
        <v>538</v>
      </c>
      <c r="F378">
        <f t="shared" si="10"/>
        <v>9</v>
      </c>
      <c r="G378" s="1" t="str">
        <f t="shared" si="11"/>
        <v>Sep</v>
      </c>
    </row>
    <row r="379" spans="1:7" x14ac:dyDescent="0.3">
      <c r="A379" t="s">
        <v>64</v>
      </c>
      <c r="B379" s="4">
        <v>43373</v>
      </c>
      <c r="C379" t="s">
        <v>892</v>
      </c>
      <c r="D379" t="s">
        <v>590</v>
      </c>
      <c r="E379" t="s">
        <v>592</v>
      </c>
      <c r="F379">
        <f t="shared" si="10"/>
        <v>9</v>
      </c>
      <c r="G379" s="1" t="str">
        <f t="shared" si="11"/>
        <v>Sep</v>
      </c>
    </row>
    <row r="380" spans="1:7" x14ac:dyDescent="0.3">
      <c r="A380" t="s">
        <v>431</v>
      </c>
      <c r="B380" s="4">
        <v>43374</v>
      </c>
      <c r="C380" t="s">
        <v>732</v>
      </c>
      <c r="D380" t="s">
        <v>539</v>
      </c>
      <c r="E380" t="s">
        <v>561</v>
      </c>
      <c r="F380">
        <f t="shared" si="10"/>
        <v>10</v>
      </c>
      <c r="G380" s="1" t="str">
        <f t="shared" si="11"/>
        <v>Oct</v>
      </c>
    </row>
    <row r="381" spans="1:7" x14ac:dyDescent="0.3">
      <c r="A381" t="s">
        <v>256</v>
      </c>
      <c r="B381" s="4">
        <v>43375</v>
      </c>
      <c r="C381" t="s">
        <v>621</v>
      </c>
      <c r="D381" t="s">
        <v>666</v>
      </c>
      <c r="E381" t="s">
        <v>665</v>
      </c>
      <c r="F381">
        <f t="shared" si="10"/>
        <v>10</v>
      </c>
      <c r="G381" s="1" t="str">
        <f t="shared" si="11"/>
        <v>Oct</v>
      </c>
    </row>
    <row r="382" spans="1:7" x14ac:dyDescent="0.3">
      <c r="A382" t="s">
        <v>11</v>
      </c>
      <c r="B382" s="4">
        <v>43376</v>
      </c>
      <c r="C382" t="s">
        <v>909</v>
      </c>
      <c r="D382" t="s">
        <v>666</v>
      </c>
      <c r="E382" t="s">
        <v>833</v>
      </c>
      <c r="F382">
        <f t="shared" si="10"/>
        <v>10</v>
      </c>
      <c r="G382" s="1" t="str">
        <f t="shared" si="11"/>
        <v>Oct</v>
      </c>
    </row>
    <row r="383" spans="1:7" x14ac:dyDescent="0.3">
      <c r="A383" t="s">
        <v>273</v>
      </c>
      <c r="B383" s="4">
        <v>43376</v>
      </c>
      <c r="C383" t="s">
        <v>651</v>
      </c>
      <c r="D383" t="s">
        <v>539</v>
      </c>
      <c r="E383" t="s">
        <v>538</v>
      </c>
      <c r="F383">
        <f t="shared" si="10"/>
        <v>10</v>
      </c>
      <c r="G383" s="1" t="str">
        <f t="shared" si="11"/>
        <v>Oct</v>
      </c>
    </row>
    <row r="384" spans="1:7" x14ac:dyDescent="0.3">
      <c r="A384" t="s">
        <v>207</v>
      </c>
      <c r="B384" s="4">
        <v>43376</v>
      </c>
      <c r="C384" t="s">
        <v>612</v>
      </c>
      <c r="D384" t="s">
        <v>611</v>
      </c>
      <c r="E384" t="s">
        <v>610</v>
      </c>
      <c r="F384">
        <f t="shared" si="10"/>
        <v>10</v>
      </c>
      <c r="G384" s="1" t="str">
        <f t="shared" si="11"/>
        <v>Oct</v>
      </c>
    </row>
    <row r="385" spans="1:7" x14ac:dyDescent="0.3">
      <c r="A385" t="s">
        <v>211</v>
      </c>
      <c r="B385" s="4">
        <v>43376</v>
      </c>
      <c r="C385" t="s">
        <v>572</v>
      </c>
      <c r="D385" t="s">
        <v>571</v>
      </c>
      <c r="E385" t="s">
        <v>570</v>
      </c>
      <c r="F385">
        <f t="shared" si="10"/>
        <v>10</v>
      </c>
      <c r="G385" s="1" t="str">
        <f t="shared" si="11"/>
        <v>Oct</v>
      </c>
    </row>
    <row r="386" spans="1:7" x14ac:dyDescent="0.3">
      <c r="A386" t="s">
        <v>205</v>
      </c>
      <c r="B386" s="4">
        <v>43378</v>
      </c>
      <c r="C386" t="s">
        <v>797</v>
      </c>
      <c r="D386" t="s">
        <v>539</v>
      </c>
      <c r="E386" t="s">
        <v>538</v>
      </c>
      <c r="F386">
        <f t="shared" ref="F386:F449" si="12">MONTH($B386)</f>
        <v>10</v>
      </c>
      <c r="G386" s="1" t="str">
        <f t="shared" si="11"/>
        <v>Oct</v>
      </c>
    </row>
    <row r="387" spans="1:7" x14ac:dyDescent="0.3">
      <c r="A387" t="s">
        <v>461</v>
      </c>
      <c r="B387" s="4">
        <v>43379</v>
      </c>
      <c r="C387" t="s">
        <v>723</v>
      </c>
      <c r="D387" t="s">
        <v>590</v>
      </c>
      <c r="E387" t="s">
        <v>592</v>
      </c>
      <c r="F387">
        <f t="shared" si="12"/>
        <v>10</v>
      </c>
      <c r="G387" s="1" t="str">
        <f t="shared" ref="G387:G450" si="13">CHOOSE($F387, "Jan", "Feb", "Mar", "Apr", "May", "Jun", "Jul", "Aug", "Sep", "Oct", "Nov", "Dec")</f>
        <v>Oct</v>
      </c>
    </row>
    <row r="388" spans="1:7" x14ac:dyDescent="0.3">
      <c r="A388" t="s">
        <v>487</v>
      </c>
      <c r="B388" s="4">
        <v>43380</v>
      </c>
      <c r="C388" t="s">
        <v>795</v>
      </c>
      <c r="D388" t="s">
        <v>574</v>
      </c>
      <c r="E388" t="s">
        <v>573</v>
      </c>
      <c r="F388">
        <f t="shared" si="12"/>
        <v>10</v>
      </c>
      <c r="G388" s="1" t="str">
        <f t="shared" si="13"/>
        <v>Oct</v>
      </c>
    </row>
    <row r="389" spans="1:7" x14ac:dyDescent="0.3">
      <c r="A389" t="s">
        <v>466</v>
      </c>
      <c r="B389" s="4">
        <v>43381</v>
      </c>
      <c r="C389" t="s">
        <v>661</v>
      </c>
      <c r="D389" t="s">
        <v>539</v>
      </c>
      <c r="E389" t="s">
        <v>561</v>
      </c>
      <c r="F389">
        <f t="shared" si="12"/>
        <v>10</v>
      </c>
      <c r="G389" s="1" t="str">
        <f t="shared" si="13"/>
        <v>Oct</v>
      </c>
    </row>
    <row r="390" spans="1:7" x14ac:dyDescent="0.3">
      <c r="A390" t="s">
        <v>97</v>
      </c>
      <c r="B390" s="4">
        <v>43382</v>
      </c>
      <c r="C390" t="s">
        <v>706</v>
      </c>
      <c r="D390" t="s">
        <v>590</v>
      </c>
      <c r="E390" t="s">
        <v>592</v>
      </c>
      <c r="F390">
        <f t="shared" si="12"/>
        <v>10</v>
      </c>
      <c r="G390" s="1" t="str">
        <f t="shared" si="13"/>
        <v>Oct</v>
      </c>
    </row>
    <row r="391" spans="1:7" x14ac:dyDescent="0.3">
      <c r="A391" t="s">
        <v>501</v>
      </c>
      <c r="B391" s="4">
        <v>43383</v>
      </c>
      <c r="C391" t="s">
        <v>605</v>
      </c>
      <c r="D391" t="s">
        <v>604</v>
      </c>
      <c r="E391" t="s">
        <v>603</v>
      </c>
      <c r="F391">
        <f t="shared" si="12"/>
        <v>10</v>
      </c>
      <c r="G391" s="1" t="str">
        <f t="shared" si="13"/>
        <v>Oct</v>
      </c>
    </row>
    <row r="392" spans="1:7" x14ac:dyDescent="0.3">
      <c r="A392" t="s">
        <v>521</v>
      </c>
      <c r="B392" s="4">
        <v>43383</v>
      </c>
      <c r="C392" t="s">
        <v>860</v>
      </c>
      <c r="D392" t="s">
        <v>539</v>
      </c>
      <c r="E392" t="s">
        <v>538</v>
      </c>
      <c r="F392">
        <f t="shared" si="12"/>
        <v>10</v>
      </c>
      <c r="G392" s="1" t="str">
        <f t="shared" si="13"/>
        <v>Oct</v>
      </c>
    </row>
    <row r="393" spans="1:7" x14ac:dyDescent="0.3">
      <c r="A393" t="s">
        <v>467</v>
      </c>
      <c r="B393" s="4">
        <v>43383</v>
      </c>
      <c r="C393" t="s">
        <v>759</v>
      </c>
      <c r="D393" t="s">
        <v>590</v>
      </c>
      <c r="E393" t="s">
        <v>592</v>
      </c>
      <c r="F393">
        <f t="shared" si="12"/>
        <v>10</v>
      </c>
      <c r="G393" s="1" t="str">
        <f t="shared" si="13"/>
        <v>Oct</v>
      </c>
    </row>
    <row r="394" spans="1:7" x14ac:dyDescent="0.3">
      <c r="A394" t="s">
        <v>79</v>
      </c>
      <c r="B394" s="4">
        <v>43383</v>
      </c>
      <c r="C394" t="s">
        <v>868</v>
      </c>
      <c r="D394" t="s">
        <v>595</v>
      </c>
      <c r="E394" t="s">
        <v>565</v>
      </c>
      <c r="F394">
        <f t="shared" si="12"/>
        <v>10</v>
      </c>
      <c r="G394" s="1" t="str">
        <f t="shared" si="13"/>
        <v>Oct</v>
      </c>
    </row>
    <row r="395" spans="1:7" x14ac:dyDescent="0.3">
      <c r="A395" t="s">
        <v>392</v>
      </c>
      <c r="B395" s="4">
        <v>43383</v>
      </c>
      <c r="C395" t="s">
        <v>799</v>
      </c>
      <c r="D395" t="s">
        <v>590</v>
      </c>
      <c r="E395" t="s">
        <v>592</v>
      </c>
      <c r="F395">
        <f t="shared" si="12"/>
        <v>10</v>
      </c>
      <c r="G395" s="1" t="str">
        <f t="shared" si="13"/>
        <v>Oct</v>
      </c>
    </row>
    <row r="396" spans="1:7" x14ac:dyDescent="0.3">
      <c r="A396" t="s">
        <v>471</v>
      </c>
      <c r="B396" s="4">
        <v>43383</v>
      </c>
      <c r="C396" t="s">
        <v>698</v>
      </c>
      <c r="D396" t="s">
        <v>539</v>
      </c>
      <c r="E396" t="s">
        <v>538</v>
      </c>
      <c r="F396">
        <f t="shared" si="12"/>
        <v>10</v>
      </c>
      <c r="G396" s="1" t="str">
        <f t="shared" si="13"/>
        <v>Oct</v>
      </c>
    </row>
    <row r="397" spans="1:7" x14ac:dyDescent="0.3">
      <c r="A397" t="s">
        <v>269</v>
      </c>
      <c r="B397" s="4">
        <v>43384</v>
      </c>
      <c r="C397" t="s">
        <v>835</v>
      </c>
      <c r="D397" t="s">
        <v>539</v>
      </c>
      <c r="E397" t="s">
        <v>538</v>
      </c>
      <c r="F397">
        <f t="shared" si="12"/>
        <v>10</v>
      </c>
      <c r="G397" s="1" t="str">
        <f t="shared" si="13"/>
        <v>Oct</v>
      </c>
    </row>
    <row r="398" spans="1:7" x14ac:dyDescent="0.3">
      <c r="A398" t="s">
        <v>291</v>
      </c>
      <c r="B398" s="4">
        <v>43384</v>
      </c>
      <c r="C398" t="s">
        <v>749</v>
      </c>
      <c r="D398" t="s">
        <v>590</v>
      </c>
      <c r="E398" t="s">
        <v>592</v>
      </c>
      <c r="F398">
        <f t="shared" si="12"/>
        <v>10</v>
      </c>
      <c r="G398" s="1" t="str">
        <f t="shared" si="13"/>
        <v>Oct</v>
      </c>
    </row>
    <row r="399" spans="1:7" x14ac:dyDescent="0.3">
      <c r="A399" t="s">
        <v>134</v>
      </c>
      <c r="B399" s="4">
        <v>43385</v>
      </c>
      <c r="C399" t="s">
        <v>798</v>
      </c>
      <c r="D399" t="s">
        <v>590</v>
      </c>
      <c r="E399" t="s">
        <v>592</v>
      </c>
      <c r="F399">
        <f t="shared" si="12"/>
        <v>10</v>
      </c>
      <c r="G399" s="1" t="str">
        <f t="shared" si="13"/>
        <v>Oct</v>
      </c>
    </row>
    <row r="400" spans="1:7" x14ac:dyDescent="0.3">
      <c r="A400" t="s">
        <v>306</v>
      </c>
      <c r="B400" s="4">
        <v>43385</v>
      </c>
      <c r="C400" t="s">
        <v>894</v>
      </c>
      <c r="D400" t="s">
        <v>539</v>
      </c>
      <c r="E400" t="s">
        <v>538</v>
      </c>
      <c r="F400">
        <f t="shared" si="12"/>
        <v>10</v>
      </c>
      <c r="G400" s="1" t="str">
        <f t="shared" si="13"/>
        <v>Oct</v>
      </c>
    </row>
    <row r="401" spans="1:7" x14ac:dyDescent="0.3">
      <c r="A401" t="s">
        <v>378</v>
      </c>
      <c r="B401" s="4">
        <v>43385</v>
      </c>
      <c r="C401" t="s">
        <v>727</v>
      </c>
      <c r="D401" t="s">
        <v>577</v>
      </c>
      <c r="E401" t="s">
        <v>622</v>
      </c>
      <c r="F401">
        <f t="shared" si="12"/>
        <v>10</v>
      </c>
      <c r="G401" s="1" t="str">
        <f t="shared" si="13"/>
        <v>Oct</v>
      </c>
    </row>
    <row r="402" spans="1:7" x14ac:dyDescent="0.3">
      <c r="A402" t="s">
        <v>374</v>
      </c>
      <c r="B402" s="4">
        <v>43385</v>
      </c>
      <c r="C402" t="s">
        <v>799</v>
      </c>
      <c r="D402" t="s">
        <v>549</v>
      </c>
      <c r="E402" t="s">
        <v>549</v>
      </c>
      <c r="F402">
        <f t="shared" si="12"/>
        <v>10</v>
      </c>
      <c r="G402" s="1" t="str">
        <f t="shared" si="13"/>
        <v>Oct</v>
      </c>
    </row>
    <row r="403" spans="1:7" x14ac:dyDescent="0.3">
      <c r="A403" t="s">
        <v>514</v>
      </c>
      <c r="B403" s="4">
        <v>43386</v>
      </c>
      <c r="C403" t="s">
        <v>843</v>
      </c>
      <c r="D403" t="s">
        <v>539</v>
      </c>
      <c r="E403" t="s">
        <v>538</v>
      </c>
      <c r="F403">
        <f t="shared" si="12"/>
        <v>10</v>
      </c>
      <c r="G403" s="1" t="str">
        <f t="shared" si="13"/>
        <v>Oct</v>
      </c>
    </row>
    <row r="404" spans="1:7" x14ac:dyDescent="0.3">
      <c r="A404" t="s">
        <v>198</v>
      </c>
      <c r="B404" s="4">
        <v>43387</v>
      </c>
      <c r="C404" t="s">
        <v>664</v>
      </c>
      <c r="D404" t="s">
        <v>590</v>
      </c>
      <c r="E404" t="s">
        <v>592</v>
      </c>
      <c r="F404">
        <f t="shared" si="12"/>
        <v>10</v>
      </c>
      <c r="G404" s="1" t="str">
        <f t="shared" si="13"/>
        <v>Oct</v>
      </c>
    </row>
    <row r="405" spans="1:7" x14ac:dyDescent="0.3">
      <c r="A405" t="s">
        <v>213</v>
      </c>
      <c r="B405" s="4">
        <v>43388</v>
      </c>
      <c r="C405" t="s">
        <v>796</v>
      </c>
      <c r="D405" t="s">
        <v>590</v>
      </c>
      <c r="E405" t="s">
        <v>589</v>
      </c>
      <c r="F405">
        <f t="shared" si="12"/>
        <v>10</v>
      </c>
      <c r="G405" s="1" t="str">
        <f t="shared" si="13"/>
        <v>Oct</v>
      </c>
    </row>
    <row r="406" spans="1:7" x14ac:dyDescent="0.3">
      <c r="A406" t="s">
        <v>139</v>
      </c>
      <c r="B406" s="4">
        <v>43389</v>
      </c>
      <c r="C406" t="s">
        <v>697</v>
      </c>
      <c r="D406" t="s">
        <v>559</v>
      </c>
      <c r="E406" t="s">
        <v>558</v>
      </c>
      <c r="F406">
        <f t="shared" si="12"/>
        <v>10</v>
      </c>
      <c r="G406" s="1" t="str">
        <f t="shared" si="13"/>
        <v>Oct</v>
      </c>
    </row>
    <row r="407" spans="1:7" x14ac:dyDescent="0.3">
      <c r="A407" t="s">
        <v>390</v>
      </c>
      <c r="B407" s="4">
        <v>43389</v>
      </c>
      <c r="C407" t="s">
        <v>688</v>
      </c>
      <c r="D407" t="s">
        <v>533</v>
      </c>
      <c r="E407" t="s">
        <v>532</v>
      </c>
      <c r="F407">
        <f t="shared" si="12"/>
        <v>10</v>
      </c>
      <c r="G407" s="1" t="str">
        <f t="shared" si="13"/>
        <v>Oct</v>
      </c>
    </row>
    <row r="408" spans="1:7" x14ac:dyDescent="0.3">
      <c r="A408" t="s">
        <v>310</v>
      </c>
      <c r="B408" s="4">
        <v>43391</v>
      </c>
      <c r="C408" t="s">
        <v>828</v>
      </c>
      <c r="D408" t="s">
        <v>539</v>
      </c>
      <c r="E408" t="s">
        <v>538</v>
      </c>
      <c r="F408">
        <f t="shared" si="12"/>
        <v>10</v>
      </c>
      <c r="G408" s="1" t="str">
        <f t="shared" si="13"/>
        <v>Oct</v>
      </c>
    </row>
    <row r="409" spans="1:7" x14ac:dyDescent="0.3">
      <c r="A409" t="s">
        <v>491</v>
      </c>
      <c r="B409" s="4">
        <v>43391</v>
      </c>
      <c r="C409" t="s">
        <v>602</v>
      </c>
      <c r="D409" t="s">
        <v>556</v>
      </c>
      <c r="E409" t="s">
        <v>555</v>
      </c>
      <c r="F409">
        <f t="shared" si="12"/>
        <v>10</v>
      </c>
      <c r="G409" s="1" t="str">
        <f t="shared" si="13"/>
        <v>Oct</v>
      </c>
    </row>
    <row r="410" spans="1:7" x14ac:dyDescent="0.3">
      <c r="A410" t="s">
        <v>456</v>
      </c>
      <c r="B410" s="4">
        <v>43393</v>
      </c>
      <c r="C410" t="s">
        <v>676</v>
      </c>
      <c r="D410" t="s">
        <v>590</v>
      </c>
      <c r="E410" t="s">
        <v>592</v>
      </c>
      <c r="F410">
        <f t="shared" si="12"/>
        <v>10</v>
      </c>
      <c r="G410" s="1" t="str">
        <f t="shared" si="13"/>
        <v>Oct</v>
      </c>
    </row>
    <row r="411" spans="1:7" x14ac:dyDescent="0.3">
      <c r="A411" t="s">
        <v>349</v>
      </c>
      <c r="B411" s="4">
        <v>43394</v>
      </c>
      <c r="C411" t="s">
        <v>831</v>
      </c>
      <c r="D411" t="s">
        <v>590</v>
      </c>
      <c r="E411" t="s">
        <v>592</v>
      </c>
      <c r="F411">
        <f t="shared" si="12"/>
        <v>10</v>
      </c>
      <c r="G411" s="1" t="str">
        <f t="shared" si="13"/>
        <v>Oct</v>
      </c>
    </row>
    <row r="412" spans="1:7" x14ac:dyDescent="0.3">
      <c r="A412" t="s">
        <v>508</v>
      </c>
      <c r="B412" s="4">
        <v>43395</v>
      </c>
      <c r="C412" t="s">
        <v>826</v>
      </c>
      <c r="D412" t="s">
        <v>539</v>
      </c>
      <c r="E412" t="s">
        <v>538</v>
      </c>
      <c r="F412">
        <f t="shared" si="12"/>
        <v>10</v>
      </c>
      <c r="G412" s="1" t="str">
        <f t="shared" si="13"/>
        <v>Oct</v>
      </c>
    </row>
    <row r="413" spans="1:7" x14ac:dyDescent="0.3">
      <c r="A413" t="s">
        <v>429</v>
      </c>
      <c r="B413" s="4">
        <v>43396</v>
      </c>
      <c r="C413" t="s">
        <v>723</v>
      </c>
      <c r="D413" t="s">
        <v>590</v>
      </c>
      <c r="E413" t="s">
        <v>592</v>
      </c>
      <c r="F413">
        <f t="shared" si="12"/>
        <v>10</v>
      </c>
      <c r="G413" s="1" t="str">
        <f t="shared" si="13"/>
        <v>Oct</v>
      </c>
    </row>
    <row r="414" spans="1:7" x14ac:dyDescent="0.3">
      <c r="A414" t="s">
        <v>180</v>
      </c>
      <c r="B414" s="4">
        <v>43397</v>
      </c>
      <c r="C414" t="s">
        <v>811</v>
      </c>
      <c r="D414" t="s">
        <v>595</v>
      </c>
      <c r="E414" t="s">
        <v>565</v>
      </c>
      <c r="F414">
        <f t="shared" si="12"/>
        <v>10</v>
      </c>
      <c r="G414" s="1" t="str">
        <f t="shared" si="13"/>
        <v>Oct</v>
      </c>
    </row>
    <row r="415" spans="1:7" x14ac:dyDescent="0.3">
      <c r="A415" t="s">
        <v>481</v>
      </c>
      <c r="B415" s="4">
        <v>43398</v>
      </c>
      <c r="C415" t="s">
        <v>785</v>
      </c>
      <c r="D415" t="s">
        <v>566</v>
      </c>
      <c r="E415" t="s">
        <v>565</v>
      </c>
      <c r="F415">
        <f t="shared" si="12"/>
        <v>10</v>
      </c>
      <c r="G415" s="1" t="str">
        <f t="shared" si="13"/>
        <v>Oct</v>
      </c>
    </row>
    <row r="416" spans="1:7" x14ac:dyDescent="0.3">
      <c r="A416" t="s">
        <v>50</v>
      </c>
      <c r="B416" s="4">
        <v>43399</v>
      </c>
      <c r="C416" t="s">
        <v>898</v>
      </c>
      <c r="D416" t="s">
        <v>536</v>
      </c>
      <c r="E416" t="s">
        <v>535</v>
      </c>
      <c r="F416">
        <f t="shared" si="12"/>
        <v>10</v>
      </c>
      <c r="G416" s="1" t="str">
        <f t="shared" si="13"/>
        <v>Oct</v>
      </c>
    </row>
    <row r="417" spans="1:7" x14ac:dyDescent="0.3">
      <c r="A417" t="s">
        <v>154</v>
      </c>
      <c r="B417" s="4">
        <v>43400</v>
      </c>
      <c r="C417" t="s">
        <v>562</v>
      </c>
      <c r="D417" t="s">
        <v>542</v>
      </c>
      <c r="E417" t="s">
        <v>541</v>
      </c>
      <c r="F417">
        <f t="shared" si="12"/>
        <v>10</v>
      </c>
      <c r="G417" s="1" t="str">
        <f t="shared" si="13"/>
        <v>Oct</v>
      </c>
    </row>
    <row r="418" spans="1:7" x14ac:dyDescent="0.3">
      <c r="A418" t="s">
        <v>183</v>
      </c>
      <c r="B418" s="4">
        <v>43401</v>
      </c>
      <c r="C418" t="s">
        <v>807</v>
      </c>
      <c r="D418" t="s">
        <v>539</v>
      </c>
      <c r="E418" t="s">
        <v>538</v>
      </c>
      <c r="F418">
        <f t="shared" si="12"/>
        <v>10</v>
      </c>
      <c r="G418" s="1" t="str">
        <f t="shared" si="13"/>
        <v>Oct</v>
      </c>
    </row>
    <row r="419" spans="1:7" x14ac:dyDescent="0.3">
      <c r="A419" t="s">
        <v>372</v>
      </c>
      <c r="B419" s="4">
        <v>43402</v>
      </c>
      <c r="C419" t="s">
        <v>554</v>
      </c>
      <c r="D419" t="s">
        <v>553</v>
      </c>
      <c r="E419" t="s">
        <v>552</v>
      </c>
      <c r="F419">
        <f t="shared" si="12"/>
        <v>10</v>
      </c>
      <c r="G419" s="1" t="str">
        <f t="shared" si="13"/>
        <v>Oct</v>
      </c>
    </row>
    <row r="420" spans="1:7" x14ac:dyDescent="0.3">
      <c r="A420" t="s">
        <v>101</v>
      </c>
      <c r="B420" s="4">
        <v>43402</v>
      </c>
      <c r="C420" t="s">
        <v>876</v>
      </c>
      <c r="D420" t="s">
        <v>539</v>
      </c>
      <c r="E420" t="s">
        <v>561</v>
      </c>
      <c r="F420">
        <f t="shared" si="12"/>
        <v>10</v>
      </c>
      <c r="G420" s="1" t="str">
        <f t="shared" si="13"/>
        <v>Oct</v>
      </c>
    </row>
    <row r="421" spans="1:7" x14ac:dyDescent="0.3">
      <c r="A421" t="s">
        <v>424</v>
      </c>
      <c r="B421" s="4">
        <v>43402</v>
      </c>
      <c r="C421" t="s">
        <v>640</v>
      </c>
      <c r="D421" t="s">
        <v>590</v>
      </c>
      <c r="E421" t="s">
        <v>592</v>
      </c>
      <c r="F421">
        <f t="shared" si="12"/>
        <v>10</v>
      </c>
      <c r="G421" s="1" t="str">
        <f t="shared" si="13"/>
        <v>Oct</v>
      </c>
    </row>
    <row r="422" spans="1:7" x14ac:dyDescent="0.3">
      <c r="A422" t="s">
        <v>199</v>
      </c>
      <c r="B422" s="4">
        <v>43402</v>
      </c>
      <c r="C422" t="s">
        <v>722</v>
      </c>
      <c r="D422" t="s">
        <v>577</v>
      </c>
      <c r="E422" t="s">
        <v>576</v>
      </c>
      <c r="F422">
        <f t="shared" si="12"/>
        <v>10</v>
      </c>
      <c r="G422" s="1" t="str">
        <f t="shared" si="13"/>
        <v>Oct</v>
      </c>
    </row>
    <row r="423" spans="1:7" x14ac:dyDescent="0.3">
      <c r="A423" t="s">
        <v>201</v>
      </c>
      <c r="B423" s="4">
        <v>43402</v>
      </c>
      <c r="C423" t="s">
        <v>761</v>
      </c>
      <c r="D423" t="s">
        <v>539</v>
      </c>
      <c r="E423" t="s">
        <v>538</v>
      </c>
      <c r="F423">
        <f t="shared" si="12"/>
        <v>10</v>
      </c>
      <c r="G423" s="1" t="str">
        <f t="shared" si="13"/>
        <v>Oct</v>
      </c>
    </row>
    <row r="424" spans="1:7" x14ac:dyDescent="0.3">
      <c r="A424" t="s">
        <v>330</v>
      </c>
      <c r="B424" s="4">
        <v>43402</v>
      </c>
      <c r="C424" t="s">
        <v>863</v>
      </c>
      <c r="D424" t="s">
        <v>590</v>
      </c>
      <c r="E424" t="s">
        <v>592</v>
      </c>
      <c r="F424">
        <f t="shared" si="12"/>
        <v>10</v>
      </c>
      <c r="G424" s="1" t="str">
        <f t="shared" si="13"/>
        <v>Oct</v>
      </c>
    </row>
    <row r="425" spans="1:7" x14ac:dyDescent="0.3">
      <c r="A425" t="s">
        <v>118</v>
      </c>
      <c r="B425" s="4">
        <v>43403</v>
      </c>
      <c r="C425" t="s">
        <v>872</v>
      </c>
      <c r="D425" t="s">
        <v>559</v>
      </c>
      <c r="E425" t="s">
        <v>558</v>
      </c>
      <c r="F425">
        <f t="shared" si="12"/>
        <v>10</v>
      </c>
      <c r="G425" s="1" t="str">
        <f t="shared" si="13"/>
        <v>Oct</v>
      </c>
    </row>
    <row r="426" spans="1:7" x14ac:dyDescent="0.3">
      <c r="A426" t="s">
        <v>250</v>
      </c>
      <c r="B426" s="4">
        <v>43404</v>
      </c>
      <c r="C426" t="s">
        <v>769</v>
      </c>
      <c r="D426" t="s">
        <v>556</v>
      </c>
      <c r="E426" t="s">
        <v>555</v>
      </c>
      <c r="F426">
        <f t="shared" si="12"/>
        <v>10</v>
      </c>
      <c r="G426" s="1" t="str">
        <f t="shared" si="13"/>
        <v>Oct</v>
      </c>
    </row>
    <row r="427" spans="1:7" x14ac:dyDescent="0.3">
      <c r="A427" t="s">
        <v>125</v>
      </c>
      <c r="B427" s="4">
        <v>43405</v>
      </c>
      <c r="C427" t="s">
        <v>846</v>
      </c>
      <c r="D427" t="s">
        <v>590</v>
      </c>
      <c r="E427" t="s">
        <v>592</v>
      </c>
      <c r="F427">
        <f t="shared" si="12"/>
        <v>11</v>
      </c>
      <c r="G427" s="1" t="str">
        <f t="shared" si="13"/>
        <v>Nov</v>
      </c>
    </row>
    <row r="428" spans="1:7" x14ac:dyDescent="0.3">
      <c r="A428" t="s">
        <v>299</v>
      </c>
      <c r="B428" s="4">
        <v>43406</v>
      </c>
      <c r="C428" t="s">
        <v>809</v>
      </c>
      <c r="D428" t="s">
        <v>571</v>
      </c>
      <c r="E428" t="s">
        <v>570</v>
      </c>
      <c r="F428">
        <f t="shared" si="12"/>
        <v>11</v>
      </c>
      <c r="G428" s="1" t="str">
        <f t="shared" si="13"/>
        <v>Nov</v>
      </c>
    </row>
    <row r="429" spans="1:7" x14ac:dyDescent="0.3">
      <c r="A429" t="s">
        <v>503</v>
      </c>
      <c r="B429" s="4">
        <v>43407</v>
      </c>
      <c r="C429" t="s">
        <v>701</v>
      </c>
      <c r="D429" t="s">
        <v>595</v>
      </c>
      <c r="E429" t="s">
        <v>565</v>
      </c>
      <c r="F429">
        <f t="shared" si="12"/>
        <v>11</v>
      </c>
      <c r="G429" s="1" t="str">
        <f t="shared" si="13"/>
        <v>Nov</v>
      </c>
    </row>
    <row r="430" spans="1:7" x14ac:dyDescent="0.3">
      <c r="A430" t="s">
        <v>423</v>
      </c>
      <c r="B430" s="4">
        <v>43408</v>
      </c>
      <c r="C430" t="s">
        <v>692</v>
      </c>
      <c r="D430" t="s">
        <v>611</v>
      </c>
      <c r="E430" t="s">
        <v>610</v>
      </c>
      <c r="F430">
        <f t="shared" si="12"/>
        <v>11</v>
      </c>
      <c r="G430" s="1" t="str">
        <f t="shared" si="13"/>
        <v>Nov</v>
      </c>
    </row>
    <row r="431" spans="1:7" x14ac:dyDescent="0.3">
      <c r="A431" t="s">
        <v>38</v>
      </c>
      <c r="B431" s="4">
        <v>43409</v>
      </c>
      <c r="C431" t="s">
        <v>713</v>
      </c>
      <c r="D431" t="s">
        <v>590</v>
      </c>
      <c r="E431" t="s">
        <v>592</v>
      </c>
      <c r="F431">
        <f t="shared" si="12"/>
        <v>11</v>
      </c>
      <c r="G431" s="1" t="str">
        <f t="shared" si="13"/>
        <v>Nov</v>
      </c>
    </row>
    <row r="432" spans="1:7" x14ac:dyDescent="0.3">
      <c r="A432" t="s">
        <v>123</v>
      </c>
      <c r="B432" s="4">
        <v>43409</v>
      </c>
      <c r="C432" t="s">
        <v>657</v>
      </c>
      <c r="D432" t="s">
        <v>539</v>
      </c>
      <c r="E432" t="s">
        <v>561</v>
      </c>
      <c r="F432">
        <f t="shared" si="12"/>
        <v>11</v>
      </c>
      <c r="G432" s="1" t="str">
        <f t="shared" si="13"/>
        <v>Nov</v>
      </c>
    </row>
    <row r="433" spans="1:7" x14ac:dyDescent="0.3">
      <c r="A433" t="s">
        <v>53</v>
      </c>
      <c r="B433" s="4">
        <v>43410</v>
      </c>
      <c r="C433" t="s">
        <v>614</v>
      </c>
      <c r="D433" t="s">
        <v>536</v>
      </c>
      <c r="E433" t="s">
        <v>535</v>
      </c>
      <c r="F433">
        <f t="shared" si="12"/>
        <v>11</v>
      </c>
      <c r="G433" s="1" t="str">
        <f t="shared" si="13"/>
        <v>Nov</v>
      </c>
    </row>
    <row r="434" spans="1:7" x14ac:dyDescent="0.3">
      <c r="A434" t="s">
        <v>27</v>
      </c>
      <c r="B434" s="4">
        <v>43410</v>
      </c>
      <c r="C434" t="s">
        <v>792</v>
      </c>
      <c r="D434" t="s">
        <v>539</v>
      </c>
      <c r="E434" t="s">
        <v>538</v>
      </c>
      <c r="F434">
        <f t="shared" si="12"/>
        <v>11</v>
      </c>
      <c r="G434" s="1" t="str">
        <f t="shared" si="13"/>
        <v>Nov</v>
      </c>
    </row>
    <row r="435" spans="1:7" x14ac:dyDescent="0.3">
      <c r="A435" t="s">
        <v>287</v>
      </c>
      <c r="B435" s="4">
        <v>43410</v>
      </c>
      <c r="C435" t="s">
        <v>786</v>
      </c>
      <c r="D435" t="s">
        <v>590</v>
      </c>
      <c r="E435" t="s">
        <v>592</v>
      </c>
      <c r="F435">
        <f t="shared" si="12"/>
        <v>11</v>
      </c>
      <c r="G435" s="1" t="str">
        <f t="shared" si="13"/>
        <v>Nov</v>
      </c>
    </row>
    <row r="436" spans="1:7" x14ac:dyDescent="0.3">
      <c r="A436" t="s">
        <v>417</v>
      </c>
      <c r="B436" s="4">
        <v>43411</v>
      </c>
      <c r="C436" t="s">
        <v>636</v>
      </c>
      <c r="D436" t="s">
        <v>547</v>
      </c>
      <c r="E436" t="s">
        <v>546</v>
      </c>
      <c r="F436">
        <f t="shared" si="12"/>
        <v>11</v>
      </c>
      <c r="G436" s="1" t="str">
        <f t="shared" si="13"/>
        <v>Nov</v>
      </c>
    </row>
    <row r="437" spans="1:7" x14ac:dyDescent="0.3">
      <c r="A437" t="s">
        <v>148</v>
      </c>
      <c r="B437" s="4">
        <v>43412</v>
      </c>
      <c r="C437" t="s">
        <v>605</v>
      </c>
      <c r="D437" t="s">
        <v>590</v>
      </c>
      <c r="E437" t="s">
        <v>589</v>
      </c>
      <c r="F437">
        <f t="shared" si="12"/>
        <v>11</v>
      </c>
      <c r="G437" s="1" t="str">
        <f t="shared" si="13"/>
        <v>Nov</v>
      </c>
    </row>
    <row r="438" spans="1:7" x14ac:dyDescent="0.3">
      <c r="A438" t="s">
        <v>52</v>
      </c>
      <c r="B438" s="4">
        <v>43413</v>
      </c>
      <c r="C438" t="s">
        <v>636</v>
      </c>
      <c r="D438" t="s">
        <v>539</v>
      </c>
      <c r="E438" t="s">
        <v>538</v>
      </c>
      <c r="F438">
        <f t="shared" si="12"/>
        <v>11</v>
      </c>
      <c r="G438" s="1" t="str">
        <f t="shared" si="13"/>
        <v>Nov</v>
      </c>
    </row>
    <row r="439" spans="1:7" x14ac:dyDescent="0.3">
      <c r="A439" t="s">
        <v>409</v>
      </c>
      <c r="B439" s="4">
        <v>43416</v>
      </c>
      <c r="C439" t="s">
        <v>652</v>
      </c>
      <c r="D439" t="s">
        <v>549</v>
      </c>
      <c r="E439" t="s">
        <v>549</v>
      </c>
      <c r="F439">
        <f t="shared" si="12"/>
        <v>11</v>
      </c>
      <c r="G439" s="1" t="str">
        <f t="shared" si="13"/>
        <v>Nov</v>
      </c>
    </row>
    <row r="440" spans="1:7" x14ac:dyDescent="0.3">
      <c r="A440" t="s">
        <v>197</v>
      </c>
      <c r="B440" s="4">
        <v>43416</v>
      </c>
      <c r="C440" t="s">
        <v>720</v>
      </c>
      <c r="D440" t="s">
        <v>549</v>
      </c>
      <c r="E440" t="s">
        <v>549</v>
      </c>
      <c r="F440">
        <f t="shared" si="12"/>
        <v>11</v>
      </c>
      <c r="G440" s="1" t="str">
        <f t="shared" si="13"/>
        <v>Nov</v>
      </c>
    </row>
    <row r="441" spans="1:7" x14ac:dyDescent="0.3">
      <c r="A441" t="s">
        <v>498</v>
      </c>
      <c r="B441" s="4">
        <v>43416</v>
      </c>
      <c r="C441" t="s">
        <v>594</v>
      </c>
      <c r="D441" t="s">
        <v>590</v>
      </c>
      <c r="E441" t="s">
        <v>589</v>
      </c>
      <c r="F441">
        <f t="shared" si="12"/>
        <v>11</v>
      </c>
      <c r="G441" s="1" t="str">
        <f t="shared" si="13"/>
        <v>Nov</v>
      </c>
    </row>
    <row r="442" spans="1:7" x14ac:dyDescent="0.3">
      <c r="A442" t="s">
        <v>187</v>
      </c>
      <c r="B442" s="4">
        <v>43417</v>
      </c>
      <c r="C442" t="s">
        <v>904</v>
      </c>
      <c r="D442" t="s">
        <v>539</v>
      </c>
      <c r="E442" t="s">
        <v>538</v>
      </c>
      <c r="F442">
        <f t="shared" si="12"/>
        <v>11</v>
      </c>
      <c r="G442" s="1" t="str">
        <f t="shared" si="13"/>
        <v>Nov</v>
      </c>
    </row>
    <row r="443" spans="1:7" x14ac:dyDescent="0.3">
      <c r="A443" t="s">
        <v>513</v>
      </c>
      <c r="B443" s="4">
        <v>43418</v>
      </c>
      <c r="C443" t="s">
        <v>838</v>
      </c>
      <c r="D443" t="s">
        <v>590</v>
      </c>
      <c r="E443" t="s">
        <v>592</v>
      </c>
      <c r="F443">
        <f t="shared" si="12"/>
        <v>11</v>
      </c>
      <c r="G443" s="1" t="str">
        <f t="shared" si="13"/>
        <v>Nov</v>
      </c>
    </row>
    <row r="444" spans="1:7" x14ac:dyDescent="0.3">
      <c r="A444" t="s">
        <v>271</v>
      </c>
      <c r="B444" s="4">
        <v>43419</v>
      </c>
      <c r="C444" t="s">
        <v>751</v>
      </c>
      <c r="D444" t="s">
        <v>666</v>
      </c>
      <c r="E444" t="s">
        <v>665</v>
      </c>
      <c r="F444">
        <f t="shared" si="12"/>
        <v>11</v>
      </c>
      <c r="G444" s="1" t="str">
        <f t="shared" si="13"/>
        <v>Nov</v>
      </c>
    </row>
    <row r="445" spans="1:7" x14ac:dyDescent="0.3">
      <c r="A445" t="s">
        <v>114</v>
      </c>
      <c r="B445" s="4">
        <v>43419</v>
      </c>
      <c r="C445" t="s">
        <v>683</v>
      </c>
      <c r="D445" t="s">
        <v>547</v>
      </c>
      <c r="E445" t="s">
        <v>546</v>
      </c>
      <c r="F445">
        <f t="shared" si="12"/>
        <v>11</v>
      </c>
      <c r="G445" s="1" t="str">
        <f t="shared" si="13"/>
        <v>Nov</v>
      </c>
    </row>
    <row r="446" spans="1:7" x14ac:dyDescent="0.3">
      <c r="A446" t="s">
        <v>395</v>
      </c>
      <c r="B446" s="4">
        <v>43419</v>
      </c>
      <c r="C446" t="s">
        <v>899</v>
      </c>
      <c r="D446" t="s">
        <v>571</v>
      </c>
      <c r="E446" t="s">
        <v>570</v>
      </c>
      <c r="F446">
        <f t="shared" si="12"/>
        <v>11</v>
      </c>
      <c r="G446" s="1" t="str">
        <f t="shared" si="13"/>
        <v>Nov</v>
      </c>
    </row>
    <row r="447" spans="1:7" x14ac:dyDescent="0.3">
      <c r="A447" t="s">
        <v>382</v>
      </c>
      <c r="B447" s="4">
        <v>43419</v>
      </c>
      <c r="C447" t="s">
        <v>674</v>
      </c>
      <c r="D447" t="s">
        <v>539</v>
      </c>
      <c r="E447" t="s">
        <v>538</v>
      </c>
      <c r="F447">
        <f t="shared" si="12"/>
        <v>11</v>
      </c>
      <c r="G447" s="1" t="str">
        <f t="shared" si="13"/>
        <v>Nov</v>
      </c>
    </row>
    <row r="448" spans="1:7" x14ac:dyDescent="0.3">
      <c r="A448" t="s">
        <v>445</v>
      </c>
      <c r="B448" s="4">
        <v>43419</v>
      </c>
      <c r="C448" t="s">
        <v>656</v>
      </c>
      <c r="D448" t="s">
        <v>590</v>
      </c>
      <c r="E448" t="s">
        <v>592</v>
      </c>
      <c r="F448">
        <f t="shared" si="12"/>
        <v>11</v>
      </c>
      <c r="G448" s="1" t="str">
        <f t="shared" si="13"/>
        <v>Nov</v>
      </c>
    </row>
    <row r="449" spans="1:7" x14ac:dyDescent="0.3">
      <c r="A449" t="s">
        <v>312</v>
      </c>
      <c r="B449" s="4">
        <v>43419</v>
      </c>
      <c r="C449" t="s">
        <v>740</v>
      </c>
      <c r="D449" t="s">
        <v>611</v>
      </c>
      <c r="E449" t="s">
        <v>610</v>
      </c>
      <c r="F449">
        <f t="shared" si="12"/>
        <v>11</v>
      </c>
      <c r="G449" s="1" t="str">
        <f t="shared" si="13"/>
        <v>Nov</v>
      </c>
    </row>
    <row r="450" spans="1:7" x14ac:dyDescent="0.3">
      <c r="A450" t="s">
        <v>459</v>
      </c>
      <c r="B450" s="4">
        <v>43420</v>
      </c>
      <c r="C450" t="s">
        <v>621</v>
      </c>
      <c r="D450" t="s">
        <v>536</v>
      </c>
      <c r="E450" t="s">
        <v>535</v>
      </c>
      <c r="F450">
        <f t="shared" ref="F450:F501" si="14">MONTH($B450)</f>
        <v>11</v>
      </c>
      <c r="G450" s="1" t="str">
        <f t="shared" si="13"/>
        <v>Nov</v>
      </c>
    </row>
    <row r="451" spans="1:7" x14ac:dyDescent="0.3">
      <c r="A451" t="s">
        <v>188</v>
      </c>
      <c r="B451" s="4">
        <v>43421</v>
      </c>
      <c r="C451" t="s">
        <v>684</v>
      </c>
      <c r="D451" t="s">
        <v>542</v>
      </c>
      <c r="E451" t="s">
        <v>541</v>
      </c>
      <c r="F451">
        <f t="shared" si="14"/>
        <v>11</v>
      </c>
      <c r="G451" s="1" t="str">
        <f t="shared" ref="G451:G501" si="15">CHOOSE($F451, "Jan", "Feb", "Mar", "Apr", "May", "Jun", "Jul", "Aug", "Sep", "Oct", "Nov", "Dec")</f>
        <v>Nov</v>
      </c>
    </row>
    <row r="452" spans="1:7" x14ac:dyDescent="0.3">
      <c r="A452" t="s">
        <v>84</v>
      </c>
      <c r="B452" s="4">
        <v>43422</v>
      </c>
      <c r="C452" t="s">
        <v>867</v>
      </c>
      <c r="D452" t="s">
        <v>544</v>
      </c>
      <c r="E452" t="s">
        <v>544</v>
      </c>
      <c r="F452">
        <f t="shared" si="14"/>
        <v>11</v>
      </c>
      <c r="G452" s="1" t="str">
        <f t="shared" si="15"/>
        <v>Nov</v>
      </c>
    </row>
    <row r="453" spans="1:7" x14ac:dyDescent="0.3">
      <c r="A453" t="s">
        <v>402</v>
      </c>
      <c r="B453" s="4">
        <v>43423</v>
      </c>
      <c r="C453" t="s">
        <v>658</v>
      </c>
      <c r="D453" t="s">
        <v>604</v>
      </c>
      <c r="E453" t="s">
        <v>603</v>
      </c>
      <c r="F453">
        <f t="shared" si="14"/>
        <v>11</v>
      </c>
      <c r="G453" s="1" t="str">
        <f t="shared" si="15"/>
        <v>Nov</v>
      </c>
    </row>
    <row r="454" spans="1:7" x14ac:dyDescent="0.3">
      <c r="A454" t="s">
        <v>170</v>
      </c>
      <c r="B454" s="4">
        <v>43424</v>
      </c>
      <c r="C454" t="s">
        <v>681</v>
      </c>
      <c r="D454" t="s">
        <v>553</v>
      </c>
      <c r="E454" t="s">
        <v>552</v>
      </c>
      <c r="F454">
        <f t="shared" si="14"/>
        <v>11</v>
      </c>
      <c r="G454" s="1" t="str">
        <f t="shared" si="15"/>
        <v>Nov</v>
      </c>
    </row>
    <row r="455" spans="1:7" x14ac:dyDescent="0.3">
      <c r="A455" t="s">
        <v>422</v>
      </c>
      <c r="B455" s="4">
        <v>43425</v>
      </c>
      <c r="C455" t="s">
        <v>687</v>
      </c>
      <c r="D455" t="s">
        <v>577</v>
      </c>
      <c r="E455" t="s">
        <v>622</v>
      </c>
      <c r="F455">
        <f t="shared" si="14"/>
        <v>11</v>
      </c>
      <c r="G455" s="1" t="str">
        <f t="shared" si="15"/>
        <v>Nov</v>
      </c>
    </row>
    <row r="456" spans="1:7" x14ac:dyDescent="0.3">
      <c r="A456" t="s">
        <v>304</v>
      </c>
      <c r="B456" s="4">
        <v>43426</v>
      </c>
      <c r="C456" t="s">
        <v>633</v>
      </c>
      <c r="D456" t="s">
        <v>539</v>
      </c>
      <c r="E456" t="s">
        <v>538</v>
      </c>
      <c r="F456">
        <f t="shared" si="14"/>
        <v>11</v>
      </c>
      <c r="G456" s="1" t="str">
        <f t="shared" si="15"/>
        <v>Nov</v>
      </c>
    </row>
    <row r="457" spans="1:7" x14ac:dyDescent="0.3">
      <c r="A457" t="s">
        <v>186</v>
      </c>
      <c r="B457" s="4">
        <v>43427</v>
      </c>
      <c r="C457" t="s">
        <v>875</v>
      </c>
      <c r="D457" t="s">
        <v>590</v>
      </c>
      <c r="E457" t="s">
        <v>592</v>
      </c>
      <c r="F457">
        <f t="shared" si="14"/>
        <v>11</v>
      </c>
      <c r="G457" s="1" t="str">
        <f t="shared" si="15"/>
        <v>Nov</v>
      </c>
    </row>
    <row r="458" spans="1:7" x14ac:dyDescent="0.3">
      <c r="A458" t="s">
        <v>433</v>
      </c>
      <c r="B458" s="4">
        <v>43428</v>
      </c>
      <c r="C458" t="s">
        <v>680</v>
      </c>
      <c r="D458" t="s">
        <v>533</v>
      </c>
      <c r="E458" t="s">
        <v>580</v>
      </c>
      <c r="F458">
        <f t="shared" si="14"/>
        <v>11</v>
      </c>
      <c r="G458" s="1" t="str">
        <f t="shared" si="15"/>
        <v>Nov</v>
      </c>
    </row>
    <row r="459" spans="1:7" x14ac:dyDescent="0.3">
      <c r="A459" t="s">
        <v>472</v>
      </c>
      <c r="B459" s="4">
        <v>43428</v>
      </c>
      <c r="C459" t="s">
        <v>765</v>
      </c>
      <c r="D459" t="s">
        <v>595</v>
      </c>
      <c r="E459" t="s">
        <v>689</v>
      </c>
      <c r="F459">
        <f t="shared" si="14"/>
        <v>11</v>
      </c>
      <c r="G459" s="1" t="str">
        <f t="shared" si="15"/>
        <v>Nov</v>
      </c>
    </row>
    <row r="460" spans="1:7" x14ac:dyDescent="0.3">
      <c r="A460" t="s">
        <v>196</v>
      </c>
      <c r="B460" s="4">
        <v>43428</v>
      </c>
      <c r="C460" t="s">
        <v>869</v>
      </c>
      <c r="D460" t="s">
        <v>577</v>
      </c>
      <c r="E460" t="s">
        <v>622</v>
      </c>
      <c r="F460">
        <f t="shared" si="14"/>
        <v>11</v>
      </c>
      <c r="G460" s="1" t="str">
        <f t="shared" si="15"/>
        <v>Nov</v>
      </c>
    </row>
    <row r="461" spans="1:7" x14ac:dyDescent="0.3">
      <c r="A461" t="s">
        <v>315</v>
      </c>
      <c r="B461" s="4">
        <v>43428</v>
      </c>
      <c r="C461" t="s">
        <v>757</v>
      </c>
      <c r="D461" t="s">
        <v>666</v>
      </c>
      <c r="E461" t="s">
        <v>671</v>
      </c>
      <c r="F461">
        <f t="shared" si="14"/>
        <v>11</v>
      </c>
      <c r="G461" s="1" t="str">
        <f t="shared" si="15"/>
        <v>Nov</v>
      </c>
    </row>
    <row r="462" spans="1:7" x14ac:dyDescent="0.3">
      <c r="A462" t="s">
        <v>358</v>
      </c>
      <c r="B462" s="4">
        <v>43428</v>
      </c>
      <c r="C462" t="s">
        <v>696</v>
      </c>
      <c r="D462" t="s">
        <v>533</v>
      </c>
      <c r="E462" t="s">
        <v>580</v>
      </c>
      <c r="F462">
        <f t="shared" si="14"/>
        <v>11</v>
      </c>
      <c r="G462" s="1" t="str">
        <f t="shared" si="15"/>
        <v>Nov</v>
      </c>
    </row>
    <row r="463" spans="1:7" x14ac:dyDescent="0.3">
      <c r="A463" t="s">
        <v>140</v>
      </c>
      <c r="B463" s="4">
        <v>43428</v>
      </c>
      <c r="C463" t="s">
        <v>841</v>
      </c>
      <c r="D463" t="s">
        <v>539</v>
      </c>
      <c r="E463" t="s">
        <v>538</v>
      </c>
      <c r="F463">
        <f t="shared" si="14"/>
        <v>11</v>
      </c>
      <c r="G463" s="1" t="str">
        <f t="shared" si="15"/>
        <v>Nov</v>
      </c>
    </row>
    <row r="464" spans="1:7" x14ac:dyDescent="0.3">
      <c r="A464" t="s">
        <v>439</v>
      </c>
      <c r="B464" s="4">
        <v>43428</v>
      </c>
      <c r="C464" t="s">
        <v>632</v>
      </c>
      <c r="D464" t="s">
        <v>590</v>
      </c>
      <c r="E464" t="s">
        <v>592</v>
      </c>
      <c r="F464">
        <f t="shared" si="14"/>
        <v>11</v>
      </c>
      <c r="G464" s="1" t="str">
        <f t="shared" si="15"/>
        <v>Nov</v>
      </c>
    </row>
    <row r="465" spans="1:7" x14ac:dyDescent="0.3">
      <c r="A465" t="s">
        <v>22</v>
      </c>
      <c r="B465" s="4">
        <v>43429</v>
      </c>
      <c r="C465" t="s">
        <v>902</v>
      </c>
      <c r="D465" t="s">
        <v>666</v>
      </c>
      <c r="E465" t="s">
        <v>833</v>
      </c>
      <c r="F465">
        <f t="shared" si="14"/>
        <v>11</v>
      </c>
      <c r="G465" s="1" t="str">
        <f t="shared" si="15"/>
        <v>Nov</v>
      </c>
    </row>
    <row r="466" spans="1:7" x14ac:dyDescent="0.3">
      <c r="A466" t="s">
        <v>360</v>
      </c>
      <c r="B466" s="4">
        <v>43430</v>
      </c>
      <c r="C466" t="s">
        <v>690</v>
      </c>
      <c r="D466" t="s">
        <v>595</v>
      </c>
      <c r="E466" t="s">
        <v>689</v>
      </c>
      <c r="F466">
        <f t="shared" si="14"/>
        <v>11</v>
      </c>
      <c r="G466" s="1" t="str">
        <f t="shared" si="15"/>
        <v>Nov</v>
      </c>
    </row>
    <row r="467" spans="1:7" x14ac:dyDescent="0.3">
      <c r="A467" t="s">
        <v>59</v>
      </c>
      <c r="B467" s="4">
        <v>43431</v>
      </c>
      <c r="C467" t="s">
        <v>714</v>
      </c>
      <c r="D467" t="s">
        <v>577</v>
      </c>
      <c r="E467" t="s">
        <v>622</v>
      </c>
      <c r="F467">
        <f t="shared" si="14"/>
        <v>11</v>
      </c>
      <c r="G467" s="1" t="str">
        <f t="shared" si="15"/>
        <v>Nov</v>
      </c>
    </row>
    <row r="468" spans="1:7" x14ac:dyDescent="0.3">
      <c r="A468" t="s">
        <v>184</v>
      </c>
      <c r="B468" s="4">
        <v>43432</v>
      </c>
      <c r="C468" t="s">
        <v>806</v>
      </c>
      <c r="D468" t="s">
        <v>533</v>
      </c>
      <c r="E468" t="s">
        <v>580</v>
      </c>
      <c r="F468">
        <f t="shared" si="14"/>
        <v>11</v>
      </c>
      <c r="G468" s="1" t="str">
        <f t="shared" si="15"/>
        <v>Nov</v>
      </c>
    </row>
    <row r="469" spans="1:7" x14ac:dyDescent="0.3">
      <c r="A469" t="s">
        <v>146</v>
      </c>
      <c r="B469" s="4">
        <v>43432</v>
      </c>
      <c r="C469" t="s">
        <v>840</v>
      </c>
      <c r="D469" t="s">
        <v>590</v>
      </c>
      <c r="E469" t="s">
        <v>592</v>
      </c>
      <c r="F469">
        <f t="shared" si="14"/>
        <v>11</v>
      </c>
      <c r="G469" s="1" t="str">
        <f t="shared" si="15"/>
        <v>Nov</v>
      </c>
    </row>
    <row r="470" spans="1:7" x14ac:dyDescent="0.3">
      <c r="A470" t="s">
        <v>511</v>
      </c>
      <c r="B470" s="4">
        <v>43432</v>
      </c>
      <c r="C470" t="s">
        <v>584</v>
      </c>
      <c r="D470" t="s">
        <v>539</v>
      </c>
      <c r="E470" t="s">
        <v>538</v>
      </c>
      <c r="F470">
        <f t="shared" si="14"/>
        <v>11</v>
      </c>
      <c r="G470" s="1" t="str">
        <f t="shared" si="15"/>
        <v>Nov</v>
      </c>
    </row>
    <row r="471" spans="1:7" x14ac:dyDescent="0.3">
      <c r="A471" t="s">
        <v>414</v>
      </c>
      <c r="B471" s="4">
        <v>43435</v>
      </c>
      <c r="C471" t="s">
        <v>633</v>
      </c>
      <c r="D471" t="s">
        <v>553</v>
      </c>
      <c r="E471" t="s">
        <v>552</v>
      </c>
      <c r="F471">
        <f t="shared" si="14"/>
        <v>12</v>
      </c>
      <c r="G471" s="1" t="str">
        <f t="shared" si="15"/>
        <v>Dec</v>
      </c>
    </row>
    <row r="472" spans="1:7" x14ac:dyDescent="0.3">
      <c r="A472" t="s">
        <v>442</v>
      </c>
      <c r="B472" s="4">
        <v>43436</v>
      </c>
      <c r="C472" t="s">
        <v>630</v>
      </c>
      <c r="D472" t="s">
        <v>577</v>
      </c>
      <c r="E472" t="s">
        <v>576</v>
      </c>
      <c r="F472">
        <f t="shared" si="14"/>
        <v>12</v>
      </c>
      <c r="G472" s="1" t="str">
        <f t="shared" si="15"/>
        <v>Dec</v>
      </c>
    </row>
    <row r="473" spans="1:7" x14ac:dyDescent="0.3">
      <c r="A473" t="s">
        <v>517</v>
      </c>
      <c r="B473" s="4">
        <v>43437</v>
      </c>
      <c r="C473" t="s">
        <v>567</v>
      </c>
      <c r="D473" t="s">
        <v>566</v>
      </c>
      <c r="E473" t="s">
        <v>565</v>
      </c>
      <c r="F473">
        <f t="shared" si="14"/>
        <v>12</v>
      </c>
      <c r="G473" s="1" t="str">
        <f t="shared" si="15"/>
        <v>Dec</v>
      </c>
    </row>
    <row r="474" spans="1:7" x14ac:dyDescent="0.3">
      <c r="A474" t="s">
        <v>75</v>
      </c>
      <c r="B474" s="4">
        <v>43438</v>
      </c>
      <c r="C474" t="s">
        <v>839</v>
      </c>
      <c r="D474" t="s">
        <v>566</v>
      </c>
      <c r="E474" t="s">
        <v>565</v>
      </c>
      <c r="F474">
        <f t="shared" si="14"/>
        <v>12</v>
      </c>
      <c r="G474" s="1" t="str">
        <f t="shared" si="15"/>
        <v>Dec</v>
      </c>
    </row>
    <row r="475" spans="1:7" x14ac:dyDescent="0.3">
      <c r="A475" t="s">
        <v>267</v>
      </c>
      <c r="B475" s="4">
        <v>43438</v>
      </c>
      <c r="C475" t="s">
        <v>760</v>
      </c>
      <c r="D475" t="s">
        <v>595</v>
      </c>
      <c r="E475" t="s">
        <v>565</v>
      </c>
      <c r="F475">
        <f t="shared" si="14"/>
        <v>12</v>
      </c>
      <c r="G475" s="1" t="str">
        <f t="shared" si="15"/>
        <v>Dec</v>
      </c>
    </row>
    <row r="476" spans="1:7" x14ac:dyDescent="0.3">
      <c r="A476" t="s">
        <v>486</v>
      </c>
      <c r="B476" s="4">
        <v>43441</v>
      </c>
      <c r="C476" t="s">
        <v>782</v>
      </c>
      <c r="D476" t="s">
        <v>539</v>
      </c>
      <c r="E476" t="s">
        <v>538</v>
      </c>
      <c r="F476">
        <f t="shared" si="14"/>
        <v>12</v>
      </c>
      <c r="G476" s="1" t="str">
        <f t="shared" si="15"/>
        <v>Dec</v>
      </c>
    </row>
    <row r="477" spans="1:7" x14ac:dyDescent="0.3">
      <c r="A477" t="s">
        <v>227</v>
      </c>
      <c r="B477" s="4">
        <v>43441</v>
      </c>
      <c r="C477" t="s">
        <v>884</v>
      </c>
      <c r="D477" t="s">
        <v>666</v>
      </c>
      <c r="E477" t="s">
        <v>665</v>
      </c>
      <c r="F477">
        <f t="shared" si="14"/>
        <v>12</v>
      </c>
      <c r="G477" s="1" t="str">
        <f t="shared" si="15"/>
        <v>Dec</v>
      </c>
    </row>
    <row r="478" spans="1:7" x14ac:dyDescent="0.3">
      <c r="A478" t="s">
        <v>356</v>
      </c>
      <c r="B478" s="4">
        <v>43441</v>
      </c>
      <c r="C478" t="s">
        <v>593</v>
      </c>
      <c r="D478" t="s">
        <v>590</v>
      </c>
      <c r="E478" t="s">
        <v>592</v>
      </c>
      <c r="F478">
        <f t="shared" si="14"/>
        <v>12</v>
      </c>
      <c r="G478" s="1" t="str">
        <f t="shared" si="15"/>
        <v>Dec</v>
      </c>
    </row>
    <row r="479" spans="1:7" x14ac:dyDescent="0.3">
      <c r="A479" t="s">
        <v>326</v>
      </c>
      <c r="B479" s="4">
        <v>43442</v>
      </c>
      <c r="C479" t="s">
        <v>752</v>
      </c>
      <c r="D479" t="s">
        <v>533</v>
      </c>
      <c r="E479" t="s">
        <v>532</v>
      </c>
      <c r="F479">
        <f t="shared" si="14"/>
        <v>12</v>
      </c>
      <c r="G479" s="1" t="str">
        <f t="shared" si="15"/>
        <v>Dec</v>
      </c>
    </row>
    <row r="480" spans="1:7" x14ac:dyDescent="0.3">
      <c r="A480" t="s">
        <v>70</v>
      </c>
      <c r="B480" s="4">
        <v>43443</v>
      </c>
      <c r="C480" t="s">
        <v>882</v>
      </c>
      <c r="D480" t="s">
        <v>539</v>
      </c>
      <c r="E480" t="s">
        <v>561</v>
      </c>
      <c r="F480">
        <f t="shared" si="14"/>
        <v>12</v>
      </c>
      <c r="G480" s="1" t="str">
        <f t="shared" si="15"/>
        <v>Dec</v>
      </c>
    </row>
    <row r="481" spans="1:7" x14ac:dyDescent="0.3">
      <c r="A481" t="s">
        <v>56</v>
      </c>
      <c r="B481" s="4">
        <v>43444</v>
      </c>
      <c r="C481" t="s">
        <v>794</v>
      </c>
      <c r="D481" t="s">
        <v>553</v>
      </c>
      <c r="E481" t="s">
        <v>552</v>
      </c>
      <c r="F481">
        <f t="shared" si="14"/>
        <v>12</v>
      </c>
      <c r="G481" s="1" t="str">
        <f t="shared" si="15"/>
        <v>Dec</v>
      </c>
    </row>
    <row r="482" spans="1:7" x14ac:dyDescent="0.3">
      <c r="A482" t="s">
        <v>317</v>
      </c>
      <c r="B482" s="4">
        <v>43446</v>
      </c>
      <c r="C482" t="s">
        <v>737</v>
      </c>
      <c r="D482" t="s">
        <v>549</v>
      </c>
      <c r="E482" t="s">
        <v>549</v>
      </c>
      <c r="F482">
        <f t="shared" si="14"/>
        <v>12</v>
      </c>
      <c r="G482" s="1" t="str">
        <f t="shared" si="15"/>
        <v>Dec</v>
      </c>
    </row>
    <row r="483" spans="1:7" x14ac:dyDescent="0.3">
      <c r="A483" t="s">
        <v>71</v>
      </c>
      <c r="B483" s="4">
        <v>43447</v>
      </c>
      <c r="C483" t="s">
        <v>890</v>
      </c>
      <c r="D483" t="s">
        <v>539</v>
      </c>
      <c r="E483" t="s">
        <v>561</v>
      </c>
      <c r="F483">
        <f t="shared" si="14"/>
        <v>12</v>
      </c>
      <c r="G483" s="1" t="str">
        <f t="shared" si="15"/>
        <v>Dec</v>
      </c>
    </row>
    <row r="484" spans="1:7" x14ac:dyDescent="0.3">
      <c r="A484" t="s">
        <v>44</v>
      </c>
      <c r="B484" s="4">
        <v>43448</v>
      </c>
      <c r="C484" t="s">
        <v>889</v>
      </c>
      <c r="D484" t="s">
        <v>549</v>
      </c>
      <c r="E484" t="s">
        <v>549</v>
      </c>
      <c r="F484">
        <f t="shared" si="14"/>
        <v>12</v>
      </c>
      <c r="G484" s="1" t="str">
        <f t="shared" si="15"/>
        <v>Dec</v>
      </c>
    </row>
    <row r="485" spans="1:7" x14ac:dyDescent="0.3">
      <c r="A485" t="s">
        <v>160</v>
      </c>
      <c r="B485" s="4">
        <v>43449</v>
      </c>
      <c r="C485" t="s">
        <v>607</v>
      </c>
      <c r="D485" t="s">
        <v>590</v>
      </c>
      <c r="E485" t="s">
        <v>589</v>
      </c>
      <c r="F485">
        <f t="shared" si="14"/>
        <v>12</v>
      </c>
      <c r="G485" s="1" t="str">
        <f t="shared" si="15"/>
        <v>Dec</v>
      </c>
    </row>
    <row r="486" spans="1:7" x14ac:dyDescent="0.3">
      <c r="A486" t="s">
        <v>376</v>
      </c>
      <c r="B486" s="4">
        <v>43450</v>
      </c>
      <c r="C486" t="s">
        <v>677</v>
      </c>
      <c r="D486" t="s">
        <v>549</v>
      </c>
      <c r="E486" t="s">
        <v>549</v>
      </c>
      <c r="F486">
        <f t="shared" si="14"/>
        <v>12</v>
      </c>
      <c r="G486" s="1" t="str">
        <f t="shared" si="15"/>
        <v>Dec</v>
      </c>
    </row>
    <row r="487" spans="1:7" x14ac:dyDescent="0.3">
      <c r="A487" t="s">
        <v>295</v>
      </c>
      <c r="B487" s="4">
        <v>43451</v>
      </c>
      <c r="C487" t="s">
        <v>678</v>
      </c>
      <c r="D487" t="s">
        <v>549</v>
      </c>
      <c r="E487" t="s">
        <v>549</v>
      </c>
      <c r="F487">
        <f t="shared" si="14"/>
        <v>12</v>
      </c>
      <c r="G487" s="1" t="str">
        <f t="shared" si="15"/>
        <v>Dec</v>
      </c>
    </row>
    <row r="488" spans="1:7" x14ac:dyDescent="0.3">
      <c r="A488" t="s">
        <v>401</v>
      </c>
      <c r="B488" s="4">
        <v>43452</v>
      </c>
      <c r="C488" t="s">
        <v>772</v>
      </c>
      <c r="D488" t="s">
        <v>549</v>
      </c>
      <c r="E488" t="s">
        <v>549</v>
      </c>
      <c r="F488">
        <f t="shared" si="14"/>
        <v>12</v>
      </c>
      <c r="G488" s="1" t="str">
        <f t="shared" si="15"/>
        <v>Dec</v>
      </c>
    </row>
    <row r="489" spans="1:7" x14ac:dyDescent="0.3">
      <c r="A489" t="s">
        <v>257</v>
      </c>
      <c r="B489" s="4">
        <v>43453</v>
      </c>
      <c r="C489" t="s">
        <v>764</v>
      </c>
      <c r="D489" t="s">
        <v>595</v>
      </c>
      <c r="E489" t="s">
        <v>689</v>
      </c>
      <c r="F489">
        <f t="shared" si="14"/>
        <v>12</v>
      </c>
      <c r="G489" s="1" t="str">
        <f t="shared" si="15"/>
        <v>Dec</v>
      </c>
    </row>
    <row r="490" spans="1:7" x14ac:dyDescent="0.3">
      <c r="A490" t="s">
        <v>464</v>
      </c>
      <c r="B490" s="4">
        <v>43454</v>
      </c>
      <c r="C490" t="s">
        <v>654</v>
      </c>
      <c r="D490" t="s">
        <v>577</v>
      </c>
      <c r="E490" t="s">
        <v>622</v>
      </c>
      <c r="F490">
        <f t="shared" si="14"/>
        <v>12</v>
      </c>
      <c r="G490" s="1" t="str">
        <f t="shared" si="15"/>
        <v>Dec</v>
      </c>
    </row>
    <row r="491" spans="1:7" x14ac:dyDescent="0.3">
      <c r="A491" t="s">
        <v>365</v>
      </c>
      <c r="B491" s="4">
        <v>43455</v>
      </c>
      <c r="C491" t="s">
        <v>588</v>
      </c>
      <c r="D491" t="s">
        <v>539</v>
      </c>
      <c r="E491" t="s">
        <v>538</v>
      </c>
      <c r="F491">
        <f t="shared" si="14"/>
        <v>12</v>
      </c>
      <c r="G491" s="1" t="str">
        <f t="shared" si="15"/>
        <v>Dec</v>
      </c>
    </row>
    <row r="492" spans="1:7" x14ac:dyDescent="0.3">
      <c r="A492" t="s">
        <v>277</v>
      </c>
      <c r="B492" s="4">
        <v>43456</v>
      </c>
      <c r="C492" t="s">
        <v>755</v>
      </c>
      <c r="D492" t="s">
        <v>590</v>
      </c>
      <c r="E492" t="s">
        <v>592</v>
      </c>
      <c r="F492">
        <f t="shared" si="14"/>
        <v>12</v>
      </c>
      <c r="G492" s="1" t="str">
        <f t="shared" si="15"/>
        <v>Dec</v>
      </c>
    </row>
    <row r="493" spans="1:7" x14ac:dyDescent="0.3">
      <c r="A493" t="s">
        <v>385</v>
      </c>
      <c r="B493" s="4">
        <v>43457</v>
      </c>
      <c r="C493" t="s">
        <v>888</v>
      </c>
      <c r="D493" t="s">
        <v>533</v>
      </c>
      <c r="E493" t="s">
        <v>580</v>
      </c>
      <c r="F493">
        <f t="shared" si="14"/>
        <v>12</v>
      </c>
      <c r="G493" s="1" t="str">
        <f t="shared" si="15"/>
        <v>Dec</v>
      </c>
    </row>
    <row r="494" spans="1:7" x14ac:dyDescent="0.3">
      <c r="A494" t="s">
        <v>363</v>
      </c>
      <c r="B494" s="4">
        <v>43458</v>
      </c>
      <c r="C494" t="s">
        <v>672</v>
      </c>
      <c r="D494" t="s">
        <v>666</v>
      </c>
      <c r="E494" t="s">
        <v>671</v>
      </c>
      <c r="F494">
        <f t="shared" si="14"/>
        <v>12</v>
      </c>
      <c r="G494" s="1" t="str">
        <f t="shared" si="15"/>
        <v>Dec</v>
      </c>
    </row>
    <row r="495" spans="1:7" x14ac:dyDescent="0.3">
      <c r="A495" t="s">
        <v>403</v>
      </c>
      <c r="B495" s="4">
        <v>43459</v>
      </c>
      <c r="C495" t="s">
        <v>733</v>
      </c>
      <c r="D495" t="s">
        <v>595</v>
      </c>
      <c r="E495" t="s">
        <v>689</v>
      </c>
      <c r="F495">
        <f t="shared" si="14"/>
        <v>12</v>
      </c>
      <c r="G495" s="1" t="str">
        <f t="shared" si="15"/>
        <v>Dec</v>
      </c>
    </row>
    <row r="496" spans="1:7" x14ac:dyDescent="0.3">
      <c r="A496" t="s">
        <v>457</v>
      </c>
      <c r="B496" s="4">
        <v>43460</v>
      </c>
      <c r="C496" t="s">
        <v>623</v>
      </c>
      <c r="D496" t="s">
        <v>577</v>
      </c>
      <c r="E496" t="s">
        <v>622</v>
      </c>
      <c r="F496">
        <f t="shared" si="14"/>
        <v>12</v>
      </c>
      <c r="G496" s="1" t="str">
        <f t="shared" si="15"/>
        <v>Dec</v>
      </c>
    </row>
    <row r="497" spans="1:7" x14ac:dyDescent="0.3">
      <c r="A497" t="s">
        <v>35</v>
      </c>
      <c r="B497" s="4">
        <v>43461</v>
      </c>
      <c r="C497" t="s">
        <v>908</v>
      </c>
      <c r="D497" t="s">
        <v>539</v>
      </c>
      <c r="E497" t="s">
        <v>538</v>
      </c>
      <c r="F497">
        <f t="shared" si="14"/>
        <v>12</v>
      </c>
      <c r="G497" s="1" t="str">
        <f t="shared" si="15"/>
        <v>Dec</v>
      </c>
    </row>
    <row r="498" spans="1:7" x14ac:dyDescent="0.3">
      <c r="A498" t="s">
        <v>391</v>
      </c>
      <c r="B498" s="4">
        <v>43462</v>
      </c>
      <c r="C498" t="s">
        <v>715</v>
      </c>
      <c r="D498" t="s">
        <v>556</v>
      </c>
      <c r="E498" t="s">
        <v>555</v>
      </c>
      <c r="F498">
        <f t="shared" si="14"/>
        <v>12</v>
      </c>
      <c r="G498" s="1" t="str">
        <f t="shared" si="15"/>
        <v>Dec</v>
      </c>
    </row>
    <row r="499" spans="1:7" x14ac:dyDescent="0.3">
      <c r="A499" t="s">
        <v>216</v>
      </c>
      <c r="B499" s="4">
        <v>43463</v>
      </c>
      <c r="C499" t="s">
        <v>756</v>
      </c>
      <c r="D499" t="s">
        <v>539</v>
      </c>
      <c r="E499" t="s">
        <v>538</v>
      </c>
      <c r="F499">
        <f t="shared" si="14"/>
        <v>12</v>
      </c>
      <c r="G499" s="1" t="str">
        <f t="shared" si="15"/>
        <v>Dec</v>
      </c>
    </row>
    <row r="500" spans="1:7" x14ac:dyDescent="0.3">
      <c r="A500" t="s">
        <v>293</v>
      </c>
      <c r="B500" s="4">
        <v>43464</v>
      </c>
      <c r="C500" t="s">
        <v>631</v>
      </c>
      <c r="D500" t="s">
        <v>590</v>
      </c>
      <c r="E500" t="s">
        <v>592</v>
      </c>
      <c r="F500">
        <f t="shared" si="14"/>
        <v>12</v>
      </c>
      <c r="G500" s="1" t="str">
        <f t="shared" si="15"/>
        <v>Dec</v>
      </c>
    </row>
    <row r="501" spans="1:7" x14ac:dyDescent="0.3">
      <c r="A501" t="s">
        <v>333</v>
      </c>
      <c r="B501" s="4">
        <v>43465</v>
      </c>
      <c r="C501" t="s">
        <v>734</v>
      </c>
      <c r="D501" t="s">
        <v>666</v>
      </c>
      <c r="E501" t="s">
        <v>665</v>
      </c>
      <c r="F501">
        <f t="shared" si="14"/>
        <v>12</v>
      </c>
      <c r="G501" s="1" t="str">
        <f t="shared" si="15"/>
        <v>Dec</v>
      </c>
    </row>
  </sheetData>
  <sortState xmlns:xlrd2="http://schemas.microsoft.com/office/spreadsheetml/2017/richdata2" ref="A2:G501">
    <sortCondition ref="B4:B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 summary</vt:lpstr>
      <vt:lpstr>Details</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Jalota</dc:creator>
  <cp:lastModifiedBy>Pranjal Jalota</cp:lastModifiedBy>
  <cp:lastPrinted>2024-08-30T12:51:01Z</cp:lastPrinted>
  <dcterms:created xsi:type="dcterms:W3CDTF">2024-08-29T16:23:58Z</dcterms:created>
  <dcterms:modified xsi:type="dcterms:W3CDTF">2024-08-31T10:21:41Z</dcterms:modified>
</cp:coreProperties>
</file>