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2016\"/>
    </mc:Choice>
  </mc:AlternateContent>
  <bookViews>
    <workbookView xWindow="-15" yWindow="-15" windowWidth="12495" windowHeight="11760" tabRatio="781" activeTab="6"/>
  </bookViews>
  <sheets>
    <sheet name="1" sheetId="1" r:id="rId1"/>
    <sheet name="GDP ROW" sheetId="6" r:id="rId2"/>
    <sheet name="CUR EU" sheetId="2" r:id="rId3"/>
    <sheet name="EU 9 CA" sheetId="3" r:id="rId4"/>
    <sheet name="CUR 5 GPI" sheetId="4" r:id="rId5"/>
    <sheet name="ROW" sheetId="5" r:id="rId6"/>
    <sheet name="CA TARGET" sheetId="8" r:id="rId7"/>
    <sheet name="CA JP " sheetId="9" r:id="rId8"/>
    <sheet name="CA UK " sheetId="10" r:id="rId9"/>
    <sheet name="CA CH" sheetId="11" r:id="rId10"/>
    <sheet name="CA US" sheetId="12" r:id="rId11"/>
    <sheet name="CA EU" sheetId="13" r:id="rId12"/>
    <sheet name="CA ROW " sheetId="7" r:id="rId13"/>
  </sheets>
  <definedNames>
    <definedName name="_xlnm._FilterDatabase" localSheetId="0" hidden="1">'1'!$A$1:$B$29</definedName>
  </definedNames>
  <calcPr calcId="162913"/>
</workbook>
</file>

<file path=xl/calcChain.xml><?xml version="1.0" encoding="utf-8"?>
<calcChain xmlns="http://schemas.openxmlformats.org/spreadsheetml/2006/main">
  <c r="AO22" i="8" l="1"/>
  <c r="AN8" i="8"/>
  <c r="AN30" i="8"/>
  <c r="AN29" i="8"/>
  <c r="AM28" i="8"/>
  <c r="AM29" i="8"/>
  <c r="AM30" i="8"/>
  <c r="AM22" i="8"/>
  <c r="AO30" i="8"/>
  <c r="AO29" i="8"/>
  <c r="AM23" i="8"/>
  <c r="AM24" i="8"/>
  <c r="AC8" i="8"/>
  <c r="AL28" i="8"/>
  <c r="AA22" i="8"/>
  <c r="AA30" i="8"/>
  <c r="AA29" i="8"/>
  <c r="AM44" i="4"/>
  <c r="AN44" i="4"/>
  <c r="AO44" i="4"/>
  <c r="AP44" i="4"/>
  <c r="AQ44" i="4"/>
  <c r="AR44" i="4"/>
  <c r="AS44" i="4"/>
  <c r="AT44" i="4"/>
  <c r="AM45" i="4"/>
  <c r="AN45" i="4"/>
  <c r="AO45" i="4"/>
  <c r="AP45" i="4"/>
  <c r="AQ45" i="4"/>
  <c r="AR45" i="4"/>
  <c r="AS45" i="4"/>
  <c r="AT45" i="4"/>
  <c r="AM46" i="4"/>
  <c r="AN46" i="4"/>
  <c r="AO46" i="4"/>
  <c r="AP46" i="4"/>
  <c r="AQ46" i="4"/>
  <c r="AR46" i="4"/>
  <c r="AS46" i="4"/>
  <c r="AT46" i="4"/>
  <c r="AM47" i="4"/>
  <c r="AN47" i="4"/>
  <c r="AO47" i="4"/>
  <c r="AP47" i="4"/>
  <c r="AQ47" i="4"/>
  <c r="AR47" i="4"/>
  <c r="AS47" i="4"/>
  <c r="AT47" i="4"/>
  <c r="AM48" i="4"/>
  <c r="AN48" i="4"/>
  <c r="AO48" i="4"/>
  <c r="AP48" i="4"/>
  <c r="AQ48" i="4"/>
  <c r="AR48" i="4"/>
  <c r="AS48" i="4"/>
  <c r="AT48" i="4"/>
  <c r="AM49" i="4"/>
  <c r="AN49" i="4"/>
  <c r="AO49" i="4"/>
  <c r="AP49" i="4"/>
  <c r="AQ49" i="4"/>
  <c r="AR49" i="4"/>
  <c r="AS49" i="4"/>
  <c r="AT49" i="4"/>
  <c r="AM52" i="4"/>
  <c r="AN52" i="4"/>
  <c r="AO52" i="4"/>
  <c r="AP52" i="4"/>
  <c r="AQ52" i="4"/>
  <c r="AR52" i="4"/>
  <c r="AS52" i="4"/>
  <c r="AT52" i="4"/>
  <c r="AM53" i="4"/>
  <c r="AN53" i="4"/>
  <c r="AO53" i="4"/>
  <c r="AP53" i="4"/>
  <c r="AQ53" i="4"/>
  <c r="AR53" i="4"/>
  <c r="AS53" i="4"/>
  <c r="AT53" i="4"/>
  <c r="AM54" i="4"/>
  <c r="AN54" i="4"/>
  <c r="AO54" i="4"/>
  <c r="AP54" i="4"/>
  <c r="AQ54" i="4"/>
  <c r="AR54" i="4"/>
  <c r="AS54" i="4"/>
  <c r="AT54" i="4"/>
  <c r="AM55" i="4"/>
  <c r="AN55" i="4"/>
  <c r="AO55" i="4"/>
  <c r="AP55" i="4"/>
  <c r="AQ55" i="4"/>
  <c r="AR55" i="4"/>
  <c r="AS55" i="4"/>
  <c r="AT55" i="4"/>
  <c r="AM56" i="4"/>
  <c r="AN56" i="4"/>
  <c r="AO56" i="4"/>
  <c r="AP56" i="4"/>
  <c r="AQ56" i="4"/>
  <c r="AR56" i="4"/>
  <c r="AS56" i="4"/>
  <c r="AT56" i="4"/>
  <c r="AM57" i="4"/>
  <c r="AN57" i="4"/>
  <c r="AO57" i="4"/>
  <c r="AP57" i="4"/>
  <c r="AQ57" i="4"/>
  <c r="AR57" i="4"/>
  <c r="AS57" i="4"/>
  <c r="AT57" i="4"/>
  <c r="AL52" i="4"/>
  <c r="AM41" i="4"/>
  <c r="AN41" i="4"/>
  <c r="AO41" i="4"/>
  <c r="AP41" i="4"/>
  <c r="AQ41" i="4"/>
  <c r="AR41" i="4"/>
  <c r="AS41" i="4"/>
  <c r="AT41" i="4"/>
  <c r="AO39" i="4"/>
  <c r="AT38" i="4"/>
  <c r="AS38" i="4"/>
  <c r="AR38" i="4"/>
  <c r="AQ38" i="4"/>
  <c r="AP38" i="4"/>
  <c r="AO38" i="4"/>
  <c r="AN38" i="4"/>
  <c r="AM38" i="4"/>
  <c r="AT37" i="4"/>
  <c r="AS37" i="4"/>
  <c r="AR37" i="4"/>
  <c r="AQ37" i="4"/>
  <c r="AP37" i="4"/>
  <c r="AO37" i="4"/>
  <c r="AN37" i="4"/>
  <c r="AM37" i="4"/>
  <c r="AT36" i="4"/>
  <c r="AS36" i="4"/>
  <c r="AR36" i="4"/>
  <c r="AQ36" i="4"/>
  <c r="AP36" i="4"/>
  <c r="AO36" i="4"/>
  <c r="AN36" i="4"/>
  <c r="AM36" i="4"/>
  <c r="AT35" i="4"/>
  <c r="AS35" i="4"/>
  <c r="AR35" i="4"/>
  <c r="AQ35" i="4"/>
  <c r="AP35" i="4"/>
  <c r="AO35" i="4"/>
  <c r="AN35" i="4"/>
  <c r="AM35" i="4"/>
  <c r="AT34" i="4"/>
  <c r="AT39" i="4"/>
  <c r="AS34" i="4"/>
  <c r="AS39" i="4"/>
  <c r="AR34" i="4"/>
  <c r="AR39" i="4"/>
  <c r="AQ34" i="4"/>
  <c r="AQ39" i="4"/>
  <c r="AP34" i="4"/>
  <c r="AP39" i="4"/>
  <c r="AO34" i="4"/>
  <c r="AN34" i="4"/>
  <c r="AN39" i="4"/>
  <c r="AM34" i="4"/>
  <c r="AM39" i="4"/>
  <c r="AB39" i="4"/>
  <c r="AM27" i="4"/>
  <c r="AN27" i="4"/>
  <c r="AO27" i="4"/>
  <c r="AP27" i="4"/>
  <c r="AQ27" i="4"/>
  <c r="AR27" i="4"/>
  <c r="AS27" i="4"/>
  <c r="AT27" i="4"/>
  <c r="AT15" i="4"/>
  <c r="AM15" i="4"/>
  <c r="AN15" i="4"/>
  <c r="AO15" i="4"/>
  <c r="AP15" i="4"/>
  <c r="AQ15" i="4"/>
  <c r="AR15" i="4"/>
  <c r="AS15" i="4"/>
  <c r="AQ27" i="2"/>
  <c r="AR27" i="2"/>
  <c r="AS27" i="2"/>
  <c r="AT27" i="2"/>
  <c r="AQ30" i="2"/>
  <c r="AR30" i="2"/>
  <c r="AS30" i="2"/>
  <c r="AT30" i="2"/>
  <c r="AQ31" i="2"/>
  <c r="AR31" i="2"/>
  <c r="AS31" i="2"/>
  <c r="AT31" i="2"/>
  <c r="AQ32" i="2"/>
  <c r="AR32" i="2"/>
  <c r="AS32" i="2"/>
  <c r="AT32" i="2"/>
  <c r="AQ33" i="2"/>
  <c r="AR33" i="2"/>
  <c r="AS33" i="2"/>
  <c r="AT33" i="2"/>
  <c r="AQ34" i="2"/>
  <c r="AR34" i="2"/>
  <c r="AS34" i="2"/>
  <c r="AT34" i="2"/>
  <c r="AQ35" i="2"/>
  <c r="AR35" i="2"/>
  <c r="AS35" i="2"/>
  <c r="AT35" i="2"/>
  <c r="AQ36" i="2"/>
  <c r="AR36" i="2"/>
  <c r="AS36" i="2"/>
  <c r="AT36" i="2"/>
  <c r="AQ37" i="2"/>
  <c r="AR37" i="2"/>
  <c r="AS37" i="2"/>
  <c r="AT37" i="2"/>
  <c r="AQ38" i="2"/>
  <c r="AR38" i="2"/>
  <c r="AS38" i="2"/>
  <c r="AT38" i="2"/>
  <c r="AQ39" i="2"/>
  <c r="AR39" i="2"/>
  <c r="AS39" i="2"/>
  <c r="AT39" i="2"/>
  <c r="AQ25" i="2"/>
  <c r="AR25" i="2"/>
  <c r="AS25" i="2"/>
  <c r="AT25" i="2"/>
  <c r="AQ12" i="2"/>
  <c r="AR12" i="2"/>
  <c r="AS12" i="2"/>
  <c r="AT12" i="2"/>
  <c r="AL30" i="8"/>
  <c r="AL29" i="8"/>
  <c r="AL26" i="8"/>
  <c r="AK30" i="8"/>
  <c r="AK29" i="8"/>
  <c r="Y30" i="8"/>
  <c r="Z30" i="8"/>
  <c r="AK52" i="4"/>
  <c r="AK53" i="4"/>
  <c r="AL53" i="4"/>
  <c r="AK54" i="4"/>
  <c r="AL54" i="4"/>
  <c r="AK55" i="4"/>
  <c r="AL55" i="4"/>
  <c r="AK56" i="4"/>
  <c r="AL56" i="4"/>
  <c r="AK34" i="4"/>
  <c r="AK44" i="4"/>
  <c r="AL34" i="4"/>
  <c r="AL44" i="4"/>
  <c r="AK35" i="4"/>
  <c r="AK45" i="4"/>
  <c r="AL35" i="4"/>
  <c r="AK36" i="4"/>
  <c r="AK46" i="4"/>
  <c r="AL36" i="4"/>
  <c r="AL46" i="4"/>
  <c r="AK37" i="4"/>
  <c r="AK47" i="4"/>
  <c r="AL37" i="4"/>
  <c r="AL47" i="4"/>
  <c r="AK38" i="4"/>
  <c r="AK48" i="4"/>
  <c r="AL38" i="4"/>
  <c r="AL48" i="4"/>
  <c r="AL27" i="4"/>
  <c r="AK27" i="4"/>
  <c r="AK15" i="4"/>
  <c r="AL15" i="4"/>
  <c r="E30" i="8"/>
  <c r="AJ30" i="8"/>
  <c r="AJ29" i="8"/>
  <c r="AJ24" i="8"/>
  <c r="I29" i="8"/>
  <c r="I24" i="8"/>
  <c r="I22" i="8"/>
  <c r="M23" i="8"/>
  <c r="Q29" i="8"/>
  <c r="Q25" i="8"/>
  <c r="R29" i="8"/>
  <c r="R26" i="8"/>
  <c r="V29" i="8"/>
  <c r="Y29" i="8"/>
  <c r="Y22" i="8"/>
  <c r="Z29" i="8"/>
  <c r="AB30" i="8"/>
  <c r="AB29" i="8"/>
  <c r="AB25" i="8"/>
  <c r="AC30" i="8"/>
  <c r="AC29" i="8"/>
  <c r="AJ34" i="4"/>
  <c r="AJ44" i="4"/>
  <c r="AJ36" i="4"/>
  <c r="AJ46" i="4"/>
  <c r="AI52" i="4"/>
  <c r="AJ52" i="4"/>
  <c r="AJ53" i="4"/>
  <c r="AJ54" i="4"/>
  <c r="AJ55" i="4"/>
  <c r="AJ56" i="4"/>
  <c r="AJ35" i="4"/>
  <c r="AJ45" i="4"/>
  <c r="AJ37" i="4"/>
  <c r="AJ47" i="4"/>
  <c r="AJ38" i="4"/>
  <c r="AJ48" i="4"/>
  <c r="AH34" i="4"/>
  <c r="AH44" i="4"/>
  <c r="AJ27" i="4"/>
  <c r="AJ15" i="4"/>
  <c r="AC15" i="4"/>
  <c r="AM25" i="2"/>
  <c r="AM31" i="2"/>
  <c r="AN25" i="2"/>
  <c r="AN30" i="2"/>
  <c r="AO25" i="2"/>
  <c r="AO35" i="2"/>
  <c r="AO37" i="2"/>
  <c r="AP25" i="2"/>
  <c r="AO12" i="2"/>
  <c r="AP12" i="2"/>
  <c r="AC25" i="2"/>
  <c r="AC33" i="2"/>
  <c r="AC12" i="2"/>
  <c r="E29" i="8"/>
  <c r="F30" i="8"/>
  <c r="F29" i="8"/>
  <c r="F25" i="8"/>
  <c r="G30" i="8"/>
  <c r="G29" i="8"/>
  <c r="G26" i="8"/>
  <c r="H30" i="8"/>
  <c r="H29" i="8"/>
  <c r="I30" i="8"/>
  <c r="J30" i="8"/>
  <c r="J29" i="8"/>
  <c r="J25" i="8"/>
  <c r="K30" i="8"/>
  <c r="K29" i="8"/>
  <c r="K26" i="8"/>
  <c r="L30" i="8"/>
  <c r="L29" i="8"/>
  <c r="L23" i="8"/>
  <c r="M30" i="8"/>
  <c r="M29" i="8"/>
  <c r="N30" i="8"/>
  <c r="N29" i="8"/>
  <c r="O30" i="8"/>
  <c r="O29" i="8"/>
  <c r="O24" i="8"/>
  <c r="P30" i="8"/>
  <c r="P29" i="8"/>
  <c r="P24" i="8"/>
  <c r="Q30" i="8"/>
  <c r="R30" i="8"/>
  <c r="S30" i="8"/>
  <c r="S29" i="8"/>
  <c r="S24" i="8"/>
  <c r="T30" i="8"/>
  <c r="T29" i="8"/>
  <c r="T25" i="8"/>
  <c r="U30" i="8"/>
  <c r="U29" i="8"/>
  <c r="U26" i="8"/>
  <c r="V30" i="8"/>
  <c r="W30" i="8"/>
  <c r="W29" i="8"/>
  <c r="W23" i="8"/>
  <c r="X30" i="8"/>
  <c r="X29" i="8"/>
  <c r="AD30" i="8"/>
  <c r="AD29" i="8"/>
  <c r="AD26" i="8"/>
  <c r="AE30" i="8"/>
  <c r="AE29" i="8"/>
  <c r="AE23" i="8"/>
  <c r="AF30" i="8"/>
  <c r="AF29" i="8"/>
  <c r="AF26" i="8"/>
  <c r="AG30" i="8"/>
  <c r="AG29" i="8"/>
  <c r="AH30" i="8"/>
  <c r="AH29" i="8"/>
  <c r="AH22" i="8"/>
  <c r="AI30" i="8"/>
  <c r="AI29" i="8"/>
  <c r="AI24" i="8"/>
  <c r="AI34" i="4"/>
  <c r="AI53" i="4"/>
  <c r="AI54" i="4"/>
  <c r="AI55" i="4"/>
  <c r="AI56" i="4"/>
  <c r="AI35" i="4"/>
  <c r="AI45" i="4"/>
  <c r="AI36" i="4"/>
  <c r="AI46" i="4"/>
  <c r="AI37" i="4"/>
  <c r="AI47" i="4"/>
  <c r="AI38" i="4"/>
  <c r="AI48" i="4"/>
  <c r="AH52" i="4"/>
  <c r="AI27" i="4"/>
  <c r="AH15" i="4"/>
  <c r="AI15" i="4"/>
  <c r="AM12" i="2"/>
  <c r="AN12" i="2"/>
  <c r="AN27" i="2"/>
  <c r="F23" i="8"/>
  <c r="J24" i="8"/>
  <c r="R25" i="8"/>
  <c r="F26" i="8"/>
  <c r="T26" i="8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D15" i="4"/>
  <c r="AE15" i="4"/>
  <c r="AF15" i="4"/>
  <c r="AG15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E34" i="4"/>
  <c r="F34" i="4"/>
  <c r="G34" i="4"/>
  <c r="G44" i="4"/>
  <c r="H34" i="4"/>
  <c r="I34" i="4"/>
  <c r="I44" i="4"/>
  <c r="J34" i="4"/>
  <c r="K34" i="4"/>
  <c r="K44" i="4"/>
  <c r="L34" i="4"/>
  <c r="M34" i="4"/>
  <c r="N34" i="4"/>
  <c r="O34" i="4"/>
  <c r="P34" i="4"/>
  <c r="P39" i="4"/>
  <c r="P49" i="4"/>
  <c r="Q34" i="4"/>
  <c r="Q44" i="4"/>
  <c r="R34" i="4"/>
  <c r="S34" i="4"/>
  <c r="T34" i="4"/>
  <c r="T39" i="4"/>
  <c r="T49" i="4"/>
  <c r="U34" i="4"/>
  <c r="V34" i="4"/>
  <c r="W34" i="4"/>
  <c r="W44" i="4"/>
  <c r="X34" i="4"/>
  <c r="Y34" i="4"/>
  <c r="Z34" i="4"/>
  <c r="AA34" i="4"/>
  <c r="AA44" i="4"/>
  <c r="AB34" i="4"/>
  <c r="AC34" i="4"/>
  <c r="AC44" i="4"/>
  <c r="AD34" i="4"/>
  <c r="AD44" i="4"/>
  <c r="AE34" i="4"/>
  <c r="AE44" i="4"/>
  <c r="AF34" i="4"/>
  <c r="AF44" i="4"/>
  <c r="AG34" i="4"/>
  <c r="AG44" i="4"/>
  <c r="E35" i="4"/>
  <c r="E45" i="4"/>
  <c r="F35" i="4"/>
  <c r="G35" i="4"/>
  <c r="G45" i="4"/>
  <c r="H35" i="4"/>
  <c r="H45" i="4"/>
  <c r="I35" i="4"/>
  <c r="I45" i="4"/>
  <c r="J35" i="4"/>
  <c r="K35" i="4"/>
  <c r="K45" i="4"/>
  <c r="L35" i="4"/>
  <c r="M35" i="4"/>
  <c r="M45" i="4"/>
  <c r="N35" i="4"/>
  <c r="N45" i="4"/>
  <c r="O35" i="4"/>
  <c r="O45" i="4"/>
  <c r="P35" i="4"/>
  <c r="P45" i="4"/>
  <c r="Q35" i="4"/>
  <c r="Q45" i="4"/>
  <c r="R35" i="4"/>
  <c r="R45" i="4"/>
  <c r="S35" i="4"/>
  <c r="T35" i="4"/>
  <c r="U35" i="4"/>
  <c r="U45" i="4"/>
  <c r="V35" i="4"/>
  <c r="W35" i="4"/>
  <c r="X35" i="4"/>
  <c r="Y35" i="4"/>
  <c r="Y45" i="4"/>
  <c r="Z35" i="4"/>
  <c r="AA35" i="4"/>
  <c r="AA45" i="4"/>
  <c r="AB35" i="4"/>
  <c r="AB45" i="4"/>
  <c r="AC35" i="4"/>
  <c r="AC45" i="4"/>
  <c r="AD35" i="4"/>
  <c r="AD45" i="4"/>
  <c r="AE35" i="4"/>
  <c r="AE45" i="4"/>
  <c r="AF35" i="4"/>
  <c r="AF45" i="4"/>
  <c r="AG35" i="4"/>
  <c r="AG45" i="4"/>
  <c r="AH35" i="4"/>
  <c r="AH45" i="4"/>
  <c r="E36" i="4"/>
  <c r="E46" i="4"/>
  <c r="F36" i="4"/>
  <c r="G36" i="4"/>
  <c r="G46" i="4"/>
  <c r="H36" i="4"/>
  <c r="H46" i="4"/>
  <c r="I36" i="4"/>
  <c r="I46" i="4"/>
  <c r="J36" i="4"/>
  <c r="K36" i="4"/>
  <c r="K46" i="4"/>
  <c r="L36" i="4"/>
  <c r="L46" i="4"/>
  <c r="M36" i="4"/>
  <c r="M46" i="4"/>
  <c r="N36" i="4"/>
  <c r="O36" i="4"/>
  <c r="O46" i="4"/>
  <c r="P36" i="4"/>
  <c r="Q36" i="4"/>
  <c r="R36" i="4"/>
  <c r="S36" i="4"/>
  <c r="S46" i="4"/>
  <c r="T36" i="4"/>
  <c r="T46" i="4"/>
  <c r="U36" i="4"/>
  <c r="U46" i="4"/>
  <c r="V36" i="4"/>
  <c r="V46" i="4"/>
  <c r="V39" i="4"/>
  <c r="V49" i="4"/>
  <c r="W36" i="4"/>
  <c r="W46" i="4"/>
  <c r="X36" i="4"/>
  <c r="X46" i="4"/>
  <c r="Y36" i="4"/>
  <c r="Y46" i="4"/>
  <c r="Z36" i="4"/>
  <c r="Z46" i="4"/>
  <c r="AA36" i="4"/>
  <c r="AA46" i="4"/>
  <c r="AB36" i="4"/>
  <c r="AB46" i="4"/>
  <c r="AC36" i="4"/>
  <c r="AC46" i="4"/>
  <c r="AD36" i="4"/>
  <c r="AD46" i="4"/>
  <c r="AE36" i="4"/>
  <c r="AE46" i="4"/>
  <c r="AF36" i="4"/>
  <c r="AF46" i="4"/>
  <c r="AG36" i="4"/>
  <c r="AG46" i="4"/>
  <c r="AH36" i="4"/>
  <c r="AH46" i="4"/>
  <c r="E37" i="4"/>
  <c r="F37" i="4"/>
  <c r="G37" i="4"/>
  <c r="G47" i="4"/>
  <c r="H37" i="4"/>
  <c r="I37" i="4"/>
  <c r="I47" i="4"/>
  <c r="J37" i="4"/>
  <c r="J47" i="4"/>
  <c r="K37" i="4"/>
  <c r="K47" i="4"/>
  <c r="L37" i="4"/>
  <c r="L47" i="4"/>
  <c r="M37" i="4"/>
  <c r="M47" i="4"/>
  <c r="N37" i="4"/>
  <c r="O37" i="4"/>
  <c r="O47" i="4"/>
  <c r="P37" i="4"/>
  <c r="P47" i="4"/>
  <c r="Q37" i="4"/>
  <c r="Q47" i="4"/>
  <c r="R37" i="4"/>
  <c r="R47" i="4"/>
  <c r="S37" i="4"/>
  <c r="S47" i="4"/>
  <c r="T37" i="4"/>
  <c r="U37" i="4"/>
  <c r="U47" i="4"/>
  <c r="V37" i="4"/>
  <c r="V47" i="4"/>
  <c r="W37" i="4"/>
  <c r="W47" i="4"/>
  <c r="X37" i="4"/>
  <c r="Y37" i="4"/>
  <c r="Y47" i="4"/>
  <c r="Z37" i="4"/>
  <c r="Z47" i="4"/>
  <c r="AA37" i="4"/>
  <c r="AA47" i="4"/>
  <c r="AB37" i="4"/>
  <c r="AB47" i="4"/>
  <c r="AC37" i="4"/>
  <c r="AC47" i="4"/>
  <c r="AD37" i="4"/>
  <c r="AD47" i="4"/>
  <c r="AE37" i="4"/>
  <c r="AE47" i="4"/>
  <c r="AF37" i="4"/>
  <c r="AF47" i="4"/>
  <c r="AG37" i="4"/>
  <c r="AG47" i="4"/>
  <c r="AH37" i="4"/>
  <c r="E38" i="4"/>
  <c r="E48" i="4"/>
  <c r="F38" i="4"/>
  <c r="G38" i="4"/>
  <c r="G48" i="4"/>
  <c r="H38" i="4"/>
  <c r="H48" i="4"/>
  <c r="I38" i="4"/>
  <c r="I48" i="4"/>
  <c r="J38" i="4"/>
  <c r="J48" i="4"/>
  <c r="K38" i="4"/>
  <c r="K48" i="4"/>
  <c r="L38" i="4"/>
  <c r="L48" i="4"/>
  <c r="M38" i="4"/>
  <c r="M48" i="4"/>
  <c r="N38" i="4"/>
  <c r="N48" i="4"/>
  <c r="O38" i="4"/>
  <c r="O48" i="4"/>
  <c r="P38" i="4"/>
  <c r="Q38" i="4"/>
  <c r="Q48" i="4"/>
  <c r="R38" i="4"/>
  <c r="S38" i="4"/>
  <c r="S48" i="4"/>
  <c r="T38" i="4"/>
  <c r="T48" i="4"/>
  <c r="U38" i="4"/>
  <c r="U48" i="4"/>
  <c r="V38" i="4"/>
  <c r="V48" i="4"/>
  <c r="W38" i="4"/>
  <c r="W48" i="4"/>
  <c r="X38" i="4"/>
  <c r="Y38" i="4"/>
  <c r="Y48" i="4"/>
  <c r="Z38" i="4"/>
  <c r="AA38" i="4"/>
  <c r="AA48" i="4"/>
  <c r="AB38" i="4"/>
  <c r="AB48" i="4"/>
  <c r="AC38" i="4"/>
  <c r="AC48" i="4"/>
  <c r="AD38" i="4"/>
  <c r="AD48" i="4"/>
  <c r="AE38" i="4"/>
  <c r="AE48" i="4"/>
  <c r="AF38" i="4"/>
  <c r="AF48" i="4"/>
  <c r="AG38" i="4"/>
  <c r="AG48" i="4"/>
  <c r="AH38" i="4"/>
  <c r="AH48" i="4"/>
  <c r="J39" i="4"/>
  <c r="J49" i="4"/>
  <c r="T41" i="4"/>
  <c r="J44" i="4"/>
  <c r="L44" i="4"/>
  <c r="X44" i="4"/>
  <c r="Z44" i="4"/>
  <c r="J45" i="4"/>
  <c r="T45" i="4"/>
  <c r="V45" i="4"/>
  <c r="F46" i="4"/>
  <c r="J46" i="4"/>
  <c r="P46" i="4"/>
  <c r="R46" i="4"/>
  <c r="F47" i="4"/>
  <c r="H47" i="4"/>
  <c r="N47" i="4"/>
  <c r="T47" i="4"/>
  <c r="X47" i="4"/>
  <c r="F48" i="4"/>
  <c r="P48" i="4"/>
  <c r="R48" i="4"/>
  <c r="X48" i="4"/>
  <c r="Z48" i="4"/>
  <c r="E52" i="4"/>
  <c r="F52" i="4"/>
  <c r="F57" i="4"/>
  <c r="G52" i="4"/>
  <c r="H52" i="4"/>
  <c r="I52" i="4"/>
  <c r="I57" i="4"/>
  <c r="J52" i="4"/>
  <c r="K52" i="4"/>
  <c r="L52" i="4"/>
  <c r="L57" i="4"/>
  <c r="M52" i="4"/>
  <c r="N52" i="4"/>
  <c r="O52" i="4"/>
  <c r="P52" i="4"/>
  <c r="P57" i="4"/>
  <c r="Q52" i="4"/>
  <c r="R52" i="4"/>
  <c r="S52" i="4"/>
  <c r="T52" i="4"/>
  <c r="T57" i="4"/>
  <c r="U52" i="4"/>
  <c r="V52" i="4"/>
  <c r="W52" i="4"/>
  <c r="X52" i="4"/>
  <c r="X57" i="4"/>
  <c r="Y52" i="4"/>
  <c r="Z52" i="4"/>
  <c r="AA52" i="4"/>
  <c r="AA57" i="4"/>
  <c r="AB52" i="4"/>
  <c r="AC52" i="4"/>
  <c r="AD52" i="4"/>
  <c r="AE52" i="4"/>
  <c r="AF52" i="4"/>
  <c r="AG52" i="4"/>
  <c r="E53" i="4"/>
  <c r="E57" i="4"/>
  <c r="F53" i="4"/>
  <c r="G53" i="4"/>
  <c r="H53" i="4"/>
  <c r="H57" i="4"/>
  <c r="I53" i="4"/>
  <c r="J53" i="4"/>
  <c r="K53" i="4"/>
  <c r="L53" i="4"/>
  <c r="M53" i="4"/>
  <c r="N53" i="4"/>
  <c r="O53" i="4"/>
  <c r="O57" i="4"/>
  <c r="P53" i="4"/>
  <c r="Q53" i="4"/>
  <c r="Q57" i="4"/>
  <c r="R53" i="4"/>
  <c r="R57" i="4"/>
  <c r="S53" i="4"/>
  <c r="T53" i="4"/>
  <c r="U53" i="4"/>
  <c r="U57" i="4"/>
  <c r="V53" i="4"/>
  <c r="W53" i="4"/>
  <c r="X53" i="4"/>
  <c r="Y53" i="4"/>
  <c r="Y57" i="4"/>
  <c r="Z53" i="4"/>
  <c r="AA53" i="4"/>
  <c r="AB53" i="4"/>
  <c r="AC53" i="4"/>
  <c r="AD53" i="4"/>
  <c r="AE53" i="4"/>
  <c r="AF53" i="4"/>
  <c r="AG53" i="4"/>
  <c r="AH53" i="4"/>
  <c r="E54" i="4"/>
  <c r="F54" i="4"/>
  <c r="G54" i="4"/>
  <c r="G57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E55" i="4"/>
  <c r="F55" i="4"/>
  <c r="G55" i="4"/>
  <c r="H55" i="4"/>
  <c r="I55" i="4"/>
  <c r="J55" i="4"/>
  <c r="K55" i="4"/>
  <c r="L55" i="4"/>
  <c r="M55" i="4"/>
  <c r="N55" i="4"/>
  <c r="N57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S57" i="4"/>
  <c r="T56" i="4"/>
  <c r="U56" i="4"/>
  <c r="V56" i="4"/>
  <c r="W56" i="4"/>
  <c r="W57" i="4"/>
  <c r="X56" i="4"/>
  <c r="Y56" i="4"/>
  <c r="Z56" i="4"/>
  <c r="AA56" i="4"/>
  <c r="AB56" i="4"/>
  <c r="AC56" i="4"/>
  <c r="AD56" i="4"/>
  <c r="AE56" i="4"/>
  <c r="AF56" i="4"/>
  <c r="AG56" i="4"/>
  <c r="AH56" i="4"/>
  <c r="E12" i="2"/>
  <c r="E27" i="2"/>
  <c r="F12" i="2"/>
  <c r="F27" i="2"/>
  <c r="G12" i="2"/>
  <c r="H12" i="2"/>
  <c r="I12" i="2"/>
  <c r="I27" i="2"/>
  <c r="J12" i="2"/>
  <c r="K12" i="2"/>
  <c r="L12" i="2"/>
  <c r="M12" i="2"/>
  <c r="N12" i="2"/>
  <c r="O12" i="2"/>
  <c r="P12" i="2"/>
  <c r="P27" i="2"/>
  <c r="Q12" i="2"/>
  <c r="R12" i="2"/>
  <c r="S12" i="2"/>
  <c r="S27" i="2"/>
  <c r="T12" i="2"/>
  <c r="U12" i="2"/>
  <c r="U27" i="2"/>
  <c r="V12" i="2"/>
  <c r="W12" i="2"/>
  <c r="W27" i="2"/>
  <c r="X12" i="2"/>
  <c r="X27" i="2"/>
  <c r="Y12" i="2"/>
  <c r="Z12" i="2"/>
  <c r="AA12" i="2"/>
  <c r="AB12" i="2"/>
  <c r="AD12" i="2"/>
  <c r="AE12" i="2"/>
  <c r="AF12" i="2"/>
  <c r="AG12" i="2"/>
  <c r="AH12" i="2"/>
  <c r="AI12" i="2"/>
  <c r="AJ12" i="2"/>
  <c r="AK12" i="2"/>
  <c r="AL12" i="2"/>
  <c r="E25" i="2"/>
  <c r="E38" i="2"/>
  <c r="F25" i="2"/>
  <c r="F30" i="2"/>
  <c r="G25" i="2"/>
  <c r="H25" i="2"/>
  <c r="H33" i="2"/>
  <c r="I25" i="2"/>
  <c r="J25" i="2"/>
  <c r="J38" i="2"/>
  <c r="K25" i="2"/>
  <c r="L25" i="2"/>
  <c r="M25" i="2"/>
  <c r="N25" i="2"/>
  <c r="N31" i="2"/>
  <c r="O25" i="2"/>
  <c r="P25" i="2"/>
  <c r="Q25" i="2"/>
  <c r="R25" i="2"/>
  <c r="R31" i="2"/>
  <c r="S25" i="2"/>
  <c r="T25" i="2"/>
  <c r="T30" i="2"/>
  <c r="U25" i="2"/>
  <c r="V25" i="2"/>
  <c r="V37" i="2"/>
  <c r="W25" i="2"/>
  <c r="X25" i="2"/>
  <c r="Y25" i="2"/>
  <c r="Y38" i="2"/>
  <c r="Z25" i="2"/>
  <c r="AA25" i="2"/>
  <c r="AB25" i="2"/>
  <c r="AB31" i="2"/>
  <c r="AD25" i="2"/>
  <c r="AD32" i="2"/>
  <c r="AE25" i="2"/>
  <c r="AE32" i="2"/>
  <c r="AF25" i="2"/>
  <c r="AF35" i="2"/>
  <c r="AG25" i="2"/>
  <c r="AH25" i="2"/>
  <c r="AH37" i="2"/>
  <c r="AI25" i="2"/>
  <c r="AI36" i="2"/>
  <c r="AJ25" i="2"/>
  <c r="AJ34" i="2"/>
  <c r="AJ38" i="2"/>
  <c r="AK25" i="2"/>
  <c r="AK31" i="2"/>
  <c r="AL25" i="2"/>
  <c r="AL34" i="2"/>
  <c r="H27" i="2"/>
  <c r="Z27" i="2"/>
  <c r="H30" i="2"/>
  <c r="J30" i="2"/>
  <c r="P30" i="2"/>
  <c r="S30" i="2"/>
  <c r="S39" i="2"/>
  <c r="W30" i="2"/>
  <c r="Z30" i="2"/>
  <c r="Z39" i="2"/>
  <c r="AB30" i="2"/>
  <c r="H31" i="2"/>
  <c r="L31" i="2"/>
  <c r="P31" i="2"/>
  <c r="T31" i="2"/>
  <c r="Z31" i="2"/>
  <c r="F32" i="2"/>
  <c r="L32" i="2"/>
  <c r="P32" i="2"/>
  <c r="P39" i="2"/>
  <c r="S32" i="2"/>
  <c r="T32" i="2"/>
  <c r="W32" i="2"/>
  <c r="Z32" i="2"/>
  <c r="AA32" i="2"/>
  <c r="F33" i="2"/>
  <c r="J33" i="2"/>
  <c r="P33" i="2"/>
  <c r="T33" i="2"/>
  <c r="Z33" i="2"/>
  <c r="E34" i="2"/>
  <c r="G34" i="2"/>
  <c r="H34" i="2"/>
  <c r="K34" i="2"/>
  <c r="L34" i="2"/>
  <c r="P34" i="2"/>
  <c r="S34" i="2"/>
  <c r="T34" i="2"/>
  <c r="V34" i="2"/>
  <c r="W34" i="2"/>
  <c r="Z34" i="2"/>
  <c r="AA34" i="2"/>
  <c r="L35" i="2"/>
  <c r="P35" i="2"/>
  <c r="T35" i="2"/>
  <c r="X35" i="2"/>
  <c r="Z35" i="2"/>
  <c r="E36" i="2"/>
  <c r="F36" i="2"/>
  <c r="H36" i="2"/>
  <c r="I36" i="2"/>
  <c r="K36" i="2"/>
  <c r="L36" i="2"/>
  <c r="M36" i="2"/>
  <c r="P36" i="2"/>
  <c r="Q36" i="2"/>
  <c r="S36" i="2"/>
  <c r="W36" i="2"/>
  <c r="Y36" i="2"/>
  <c r="Z36" i="2"/>
  <c r="H37" i="2"/>
  <c r="J37" i="2"/>
  <c r="P37" i="2"/>
  <c r="T37" i="2"/>
  <c r="Z37" i="2"/>
  <c r="H38" i="2"/>
  <c r="K38" i="2"/>
  <c r="L38" i="2"/>
  <c r="P38" i="2"/>
  <c r="S38" i="2"/>
  <c r="W38" i="2"/>
  <c r="Z38" i="2"/>
  <c r="U35" i="2"/>
  <c r="U33" i="2"/>
  <c r="M35" i="2"/>
  <c r="M33" i="2"/>
  <c r="M37" i="2"/>
  <c r="I35" i="2"/>
  <c r="I33" i="2"/>
  <c r="I37" i="2"/>
  <c r="W45" i="4"/>
  <c r="S45" i="4"/>
  <c r="U44" i="4"/>
  <c r="M44" i="4"/>
  <c r="E44" i="4"/>
  <c r="I30" i="2"/>
  <c r="Y31" i="2"/>
  <c r="Y35" i="2"/>
  <c r="Y39" i="2"/>
  <c r="Y37" i="2"/>
  <c r="Q37" i="2"/>
  <c r="E31" i="2"/>
  <c r="E39" i="2"/>
  <c r="E35" i="2"/>
  <c r="E33" i="2"/>
  <c r="E37" i="2"/>
  <c r="M38" i="2"/>
  <c r="Y30" i="2"/>
  <c r="M30" i="2"/>
  <c r="E30" i="2"/>
  <c r="Q32" i="2"/>
  <c r="M32" i="2"/>
  <c r="E32" i="2"/>
  <c r="W33" i="2"/>
  <c r="W37" i="2"/>
  <c r="W31" i="2"/>
  <c r="W35" i="2"/>
  <c r="S33" i="2"/>
  <c r="S37" i="2"/>
  <c r="S31" i="2"/>
  <c r="S35" i="2"/>
  <c r="O33" i="2"/>
  <c r="O31" i="2"/>
  <c r="K37" i="2"/>
  <c r="K31" i="2"/>
  <c r="G37" i="2"/>
  <c r="G31" i="2"/>
  <c r="Y27" i="2"/>
  <c r="M27" i="2"/>
  <c r="Q26" i="8"/>
  <c r="M26" i="8"/>
  <c r="AA25" i="8"/>
  <c r="AA23" i="8"/>
  <c r="S26" i="8"/>
  <c r="I25" i="8"/>
  <c r="Y23" i="8"/>
  <c r="Y25" i="8"/>
  <c r="Y8" i="8"/>
  <c r="AE22" i="8"/>
  <c r="AG31" i="2"/>
  <c r="AJ37" i="2"/>
  <c r="AF33" i="2"/>
  <c r="AN35" i="2"/>
  <c r="AF27" i="2"/>
  <c r="AN32" i="2"/>
  <c r="AJ32" i="2"/>
  <c r="AJ36" i="2"/>
  <c r="L24" i="8"/>
  <c r="L26" i="8"/>
  <c r="L22" i="8"/>
  <c r="W22" i="8"/>
  <c r="W25" i="8"/>
  <c r="AD23" i="8"/>
  <c r="AG26" i="8"/>
  <c r="O22" i="8"/>
  <c r="O23" i="8"/>
  <c r="O25" i="8"/>
  <c r="G25" i="8"/>
  <c r="G24" i="8"/>
  <c r="G22" i="8"/>
  <c r="AJ22" i="8"/>
  <c r="E23" i="8"/>
  <c r="E26" i="8"/>
  <c r="S39" i="4"/>
  <c r="S49" i="4"/>
  <c r="AI22" i="8"/>
  <c r="AI25" i="8"/>
  <c r="Z25" i="8"/>
  <c r="V23" i="8"/>
  <c r="J26" i="8"/>
  <c r="J23" i="8"/>
  <c r="Y44" i="4"/>
  <c r="W39" i="2"/>
  <c r="R32" i="2"/>
  <c r="O38" i="2"/>
  <c r="K30" i="2"/>
  <c r="K33" i="2"/>
  <c r="O27" i="2"/>
  <c r="P44" i="4"/>
  <c r="P25" i="8"/>
  <c r="AO34" i="2"/>
  <c r="AO27" i="2"/>
  <c r="U25" i="8"/>
  <c r="AI23" i="8"/>
  <c r="G33" i="2"/>
  <c r="O35" i="2"/>
  <c r="K32" i="2"/>
  <c r="K39" i="2"/>
  <c r="O30" i="2"/>
  <c r="Y34" i="2"/>
  <c r="Y33" i="2"/>
  <c r="Y32" i="2"/>
  <c r="U34" i="2"/>
  <c r="U31" i="2"/>
  <c r="U38" i="2"/>
  <c r="K27" i="2"/>
  <c r="Z57" i="4"/>
  <c r="W39" i="4"/>
  <c r="W49" i="4"/>
  <c r="N44" i="4"/>
  <c r="V25" i="8"/>
  <c r="X22" i="8"/>
  <c r="AA24" i="8"/>
  <c r="S22" i="8"/>
  <c r="AN33" i="2"/>
  <c r="AN37" i="2"/>
  <c r="AN38" i="2"/>
  <c r="AO36" i="2"/>
  <c r="AN31" i="2"/>
  <c r="Y26" i="8"/>
  <c r="Y24" i="8"/>
  <c r="AF36" i="2"/>
  <c r="AJ30" i="2"/>
  <c r="AJ33" i="2"/>
  <c r="I26" i="8"/>
  <c r="G35" i="2"/>
  <c r="K35" i="2"/>
  <c r="U32" i="2"/>
  <c r="U30" i="2"/>
  <c r="U37" i="2"/>
  <c r="U36" i="2"/>
  <c r="AB33" i="2"/>
  <c r="N30" i="2"/>
  <c r="AA30" i="2"/>
  <c r="AA33" i="2"/>
  <c r="X31" i="2"/>
  <c r="X33" i="2"/>
  <c r="T36" i="2"/>
  <c r="Q35" i="2"/>
  <c r="Q27" i="2"/>
  <c r="M34" i="2"/>
  <c r="M31" i="2"/>
  <c r="M39" i="2"/>
  <c r="I34" i="2"/>
  <c r="I31" i="2"/>
  <c r="I38" i="2"/>
  <c r="I32" i="2"/>
  <c r="I39" i="2"/>
  <c r="G27" i="2"/>
  <c r="Z45" i="4"/>
  <c r="T44" i="4"/>
  <c r="F45" i="4"/>
  <c r="V44" i="4"/>
  <c r="S44" i="4"/>
  <c r="Z24" i="8"/>
  <c r="V22" i="8"/>
  <c r="F22" i="8"/>
  <c r="AN36" i="2"/>
  <c r="AN34" i="2"/>
  <c r="X39" i="4"/>
  <c r="X49" i="4"/>
  <c r="U39" i="2"/>
  <c r="Y28" i="8"/>
  <c r="AN24" i="8"/>
  <c r="AN23" i="8"/>
  <c r="AO24" i="8"/>
  <c r="AO23" i="8"/>
  <c r="AO26" i="8"/>
  <c r="AO25" i="8"/>
  <c r="AN25" i="8"/>
  <c r="AN26" i="8"/>
  <c r="AM25" i="8"/>
  <c r="AM8" i="8"/>
  <c r="AN22" i="8"/>
  <c r="AM26" i="8"/>
  <c r="AD24" i="8"/>
  <c r="AK22" i="8"/>
  <c r="AK25" i="8"/>
  <c r="AK24" i="8"/>
  <c r="AC23" i="8"/>
  <c r="AC25" i="8"/>
  <c r="AI8" i="8"/>
  <c r="AH23" i="8"/>
  <c r="AJ23" i="8"/>
  <c r="AJ8" i="8"/>
  <c r="AF22" i="8"/>
  <c r="AL22" i="8"/>
  <c r="AH26" i="8"/>
  <c r="AH25" i="8"/>
  <c r="AJ26" i="8"/>
  <c r="AJ28" i="8"/>
  <c r="AF25" i="8"/>
  <c r="AI26" i="8"/>
  <c r="AI28" i="8"/>
  <c r="AJ25" i="8"/>
  <c r="AF23" i="8"/>
  <c r="AH24" i="8"/>
  <c r="AF24" i="8"/>
  <c r="AL39" i="4"/>
  <c r="AL45" i="4"/>
  <c r="AG57" i="4"/>
  <c r="AF57" i="4"/>
  <c r="AL49" i="4"/>
  <c r="AL57" i="4"/>
  <c r="AK57" i="4"/>
  <c r="AH57" i="4"/>
  <c r="AJ39" i="4"/>
  <c r="AJ49" i="4"/>
  <c r="AD57" i="4"/>
  <c r="AE57" i="4"/>
  <c r="AJ57" i="4"/>
  <c r="AI39" i="4"/>
  <c r="AI49" i="4"/>
  <c r="AG39" i="4"/>
  <c r="AG41" i="4"/>
  <c r="AI57" i="4"/>
  <c r="AK39" i="4"/>
  <c r="AK49" i="4"/>
  <c r="AL31" i="2"/>
  <c r="AL36" i="2"/>
  <c r="AB36" i="2"/>
  <c r="AB34" i="2"/>
  <c r="AL38" i="2"/>
  <c r="AK35" i="2"/>
  <c r="AI37" i="2"/>
  <c r="AI27" i="2"/>
  <c r="AD35" i="2"/>
  <c r="AK32" i="2"/>
  <c r="AE36" i="2"/>
  <c r="AE30" i="2"/>
  <c r="AC27" i="2"/>
  <c r="AL30" i="2"/>
  <c r="AL35" i="2"/>
  <c r="AE27" i="2"/>
  <c r="AL37" i="2"/>
  <c r="AL32" i="2"/>
  <c r="AE31" i="2"/>
  <c r="AJ31" i="2"/>
  <c r="AJ35" i="2"/>
  <c r="AE35" i="2"/>
  <c r="AD30" i="2"/>
  <c r="AL33" i="2"/>
  <c r="AE33" i="2"/>
  <c r="AJ27" i="2"/>
  <c r="AM36" i="2"/>
  <c r="AH38" i="2"/>
  <c r="AH32" i="2"/>
  <c r="AE37" i="2"/>
  <c r="AE38" i="2"/>
  <c r="AE34" i="2"/>
  <c r="AK27" i="2"/>
  <c r="AG27" i="2"/>
  <c r="AB27" i="2"/>
  <c r="AB32" i="2"/>
  <c r="AC35" i="2"/>
  <c r="AB38" i="2"/>
  <c r="AM27" i="2"/>
  <c r="AN39" i="2"/>
  <c r="AB35" i="2"/>
  <c r="AF34" i="2"/>
  <c r="AM35" i="2"/>
  <c r="AB37" i="2"/>
  <c r="AO31" i="2"/>
  <c r="AF32" i="2"/>
  <c r="AK33" i="2"/>
  <c r="AK38" i="2"/>
  <c r="AI30" i="2"/>
  <c r="AI35" i="2"/>
  <c r="AL27" i="2"/>
  <c r="AH27" i="2"/>
  <c r="AD27" i="2"/>
  <c r="AC32" i="2"/>
  <c r="AM30" i="2"/>
  <c r="AF38" i="2"/>
  <c r="AF30" i="2"/>
  <c r="AO30" i="2"/>
  <c r="AF37" i="2"/>
  <c r="AF31" i="2"/>
  <c r="AI38" i="2"/>
  <c r="N22" i="8"/>
  <c r="N26" i="8"/>
  <c r="N25" i="8"/>
  <c r="N24" i="8"/>
  <c r="N23" i="8"/>
  <c r="AG49" i="4"/>
  <c r="S28" i="8"/>
  <c r="F28" i="8"/>
  <c r="AG33" i="2"/>
  <c r="AG32" i="2"/>
  <c r="AD37" i="2"/>
  <c r="AD34" i="2"/>
  <c r="AD38" i="2"/>
  <c r="V27" i="2"/>
  <c r="R27" i="2"/>
  <c r="N27" i="2"/>
  <c r="J27" i="2"/>
  <c r="E47" i="4"/>
  <c r="E41" i="4"/>
  <c r="N46" i="4"/>
  <c r="N39" i="4"/>
  <c r="N49" i="4"/>
  <c r="AB44" i="4"/>
  <c r="R44" i="4"/>
  <c r="R39" i="4"/>
  <c r="R49" i="4"/>
  <c r="F44" i="4"/>
  <c r="X24" i="8"/>
  <c r="X25" i="8"/>
  <c r="X26" i="8"/>
  <c r="H24" i="8"/>
  <c r="H23" i="8"/>
  <c r="AP31" i="2"/>
  <c r="AP34" i="2"/>
  <c r="K24" i="8"/>
  <c r="N34" i="2"/>
  <c r="N39" i="2"/>
  <c r="N37" i="2"/>
  <c r="U24" i="8"/>
  <c r="K25" i="8"/>
  <c r="N41" i="4"/>
  <c r="J35" i="2"/>
  <c r="AD33" i="2"/>
  <c r="AI41" i="4"/>
  <c r="P22" i="8"/>
  <c r="V35" i="2"/>
  <c r="Y41" i="4"/>
  <c r="AP33" i="2"/>
  <c r="AP35" i="2"/>
  <c r="AC26" i="8"/>
  <c r="AG37" i="2"/>
  <c r="AG36" i="2"/>
  <c r="AD39" i="4"/>
  <c r="AD49" i="4"/>
  <c r="AE24" i="8"/>
  <c r="N35" i="2"/>
  <c r="N32" i="2"/>
  <c r="H39" i="2"/>
  <c r="AK30" i="2"/>
  <c r="AK36" i="2"/>
  <c r="AI32" i="2"/>
  <c r="AI34" i="2"/>
  <c r="Q30" i="2"/>
  <c r="Q39" i="2"/>
  <c r="Q38" i="2"/>
  <c r="Q33" i="2"/>
  <c r="Q34" i="2"/>
  <c r="F31" i="2"/>
  <c r="F39" i="2"/>
  <c r="F34" i="2"/>
  <c r="F35" i="2"/>
  <c r="X45" i="4"/>
  <c r="X41" i="4"/>
  <c r="Y39" i="4"/>
  <c r="Y49" i="4"/>
  <c r="W41" i="4"/>
  <c r="O44" i="4"/>
  <c r="O39" i="4"/>
  <c r="O49" i="4"/>
  <c r="H39" i="4"/>
  <c r="H49" i="4"/>
  <c r="E39" i="4"/>
  <c r="E49" i="4"/>
  <c r="AB26" i="8"/>
  <c r="F24" i="8"/>
  <c r="AB22" i="8"/>
  <c r="AG24" i="8"/>
  <c r="AG23" i="8"/>
  <c r="M22" i="8"/>
  <c r="M25" i="8"/>
  <c r="AC36" i="2"/>
  <c r="AC30" i="2"/>
  <c r="AC31" i="2"/>
  <c r="AC34" i="2"/>
  <c r="AC38" i="2"/>
  <c r="AM38" i="2"/>
  <c r="AM34" i="2"/>
  <c r="Z26" i="8"/>
  <c r="Z22" i="8"/>
  <c r="R23" i="8"/>
  <c r="R24" i="8"/>
  <c r="K41" i="4"/>
  <c r="S8" i="8"/>
  <c r="F8" i="8"/>
  <c r="AM32" i="2"/>
  <c r="AM37" i="2"/>
  <c r="AP30" i="2"/>
  <c r="AP37" i="2"/>
  <c r="M39" i="4"/>
  <c r="G39" i="4"/>
  <c r="G49" i="4"/>
  <c r="J32" i="2"/>
  <c r="N38" i="2"/>
  <c r="K23" i="8"/>
  <c r="S23" i="8"/>
  <c r="K22" i="8"/>
  <c r="H22" i="8"/>
  <c r="P26" i="8"/>
  <c r="V33" i="2"/>
  <c r="I39" i="4"/>
  <c r="AF39" i="4"/>
  <c r="AF49" i="4"/>
  <c r="U23" i="8"/>
  <c r="AP36" i="2"/>
  <c r="P23" i="8"/>
  <c r="K39" i="4"/>
  <c r="K49" i="4"/>
  <c r="V30" i="2"/>
  <c r="Z23" i="8"/>
  <c r="AC22" i="8"/>
  <c r="AG25" i="8"/>
  <c r="AD25" i="8"/>
  <c r="W26" i="8"/>
  <c r="AK37" i="2"/>
  <c r="AI33" i="2"/>
  <c r="AG30" i="2"/>
  <c r="AI31" i="2"/>
  <c r="AE26" i="8"/>
  <c r="M24" i="8"/>
  <c r="Q31" i="2"/>
  <c r="O41" i="4"/>
  <c r="AD36" i="2"/>
  <c r="R38" i="2"/>
  <c r="R37" i="2"/>
  <c r="F37" i="2"/>
  <c r="N36" i="2"/>
  <c r="J36" i="2"/>
  <c r="N33" i="2"/>
  <c r="R30" i="2"/>
  <c r="AH35" i="2"/>
  <c r="AH34" i="2"/>
  <c r="AH36" i="2"/>
  <c r="AH30" i="2"/>
  <c r="AH31" i="2"/>
  <c r="AA36" i="2"/>
  <c r="AA38" i="2"/>
  <c r="AA31" i="2"/>
  <c r="AA35" i="2"/>
  <c r="AA27" i="2"/>
  <c r="X32" i="2"/>
  <c r="X34" i="2"/>
  <c r="X37" i="2"/>
  <c r="X36" i="2"/>
  <c r="L30" i="2"/>
  <c r="L37" i="2"/>
  <c r="L27" i="2"/>
  <c r="AC57" i="4"/>
  <c r="V57" i="4"/>
  <c r="J57" i="4"/>
  <c r="Z39" i="4"/>
  <c r="Z49" i="4"/>
  <c r="F39" i="4"/>
  <c r="F49" i="4"/>
  <c r="L45" i="4"/>
  <c r="G41" i="4"/>
  <c r="AA39" i="4"/>
  <c r="AA49" i="4"/>
  <c r="V41" i="4"/>
  <c r="AB23" i="8"/>
  <c r="R22" i="8"/>
  <c r="AA26" i="8"/>
  <c r="T22" i="8"/>
  <c r="T23" i="8"/>
  <c r="E24" i="8"/>
  <c r="E22" i="8"/>
  <c r="AP27" i="2"/>
  <c r="AO38" i="2"/>
  <c r="AO33" i="2"/>
  <c r="AK41" i="4"/>
  <c r="AK23" i="8"/>
  <c r="S41" i="4"/>
  <c r="AM33" i="2"/>
  <c r="L39" i="4"/>
  <c r="L49" i="4"/>
  <c r="AO32" i="2"/>
  <c r="I23" i="8"/>
  <c r="I8" i="8"/>
  <c r="Q39" i="4"/>
  <c r="Q49" i="4"/>
  <c r="AB49" i="4"/>
  <c r="P41" i="4"/>
  <c r="T38" i="2"/>
  <c r="T39" i="2"/>
  <c r="V32" i="2"/>
  <c r="V38" i="2"/>
  <c r="AH33" i="2"/>
  <c r="AP32" i="2"/>
  <c r="S25" i="8"/>
  <c r="V36" i="2"/>
  <c r="U22" i="8"/>
  <c r="AP38" i="2"/>
  <c r="H25" i="8"/>
  <c r="X23" i="8"/>
  <c r="X28" i="8"/>
  <c r="R33" i="2"/>
  <c r="AD31" i="2"/>
  <c r="AE39" i="4"/>
  <c r="AE49" i="4"/>
  <c r="J22" i="8"/>
  <c r="AC24" i="8"/>
  <c r="E25" i="8"/>
  <c r="G23" i="8"/>
  <c r="O26" i="8"/>
  <c r="O28" i="8"/>
  <c r="AG22" i="8"/>
  <c r="AD22" i="8"/>
  <c r="W24" i="8"/>
  <c r="W8" i="8"/>
  <c r="L25" i="8"/>
  <c r="L28" i="8"/>
  <c r="AC37" i="2"/>
  <c r="AK34" i="2"/>
  <c r="AG34" i="2"/>
  <c r="AG38" i="2"/>
  <c r="AC39" i="4"/>
  <c r="AC49" i="4"/>
  <c r="AE25" i="8"/>
  <c r="Q24" i="8"/>
  <c r="AA37" i="2"/>
  <c r="X38" i="2"/>
  <c r="F38" i="2"/>
  <c r="R36" i="2"/>
  <c r="R35" i="2"/>
  <c r="H35" i="2"/>
  <c r="R34" i="2"/>
  <c r="J34" i="2"/>
  <c r="L33" i="2"/>
  <c r="H32" i="2"/>
  <c r="V31" i="2"/>
  <c r="J31" i="2"/>
  <c r="J39" i="2"/>
  <c r="X30" i="2"/>
  <c r="T27" i="2"/>
  <c r="AG35" i="2"/>
  <c r="O36" i="2"/>
  <c r="O37" i="2"/>
  <c r="O34" i="2"/>
  <c r="O32" i="2"/>
  <c r="O39" i="2"/>
  <c r="G32" i="2"/>
  <c r="G36" i="2"/>
  <c r="G38" i="2"/>
  <c r="G30" i="2"/>
  <c r="AB57" i="4"/>
  <c r="M57" i="4"/>
  <c r="H44" i="4"/>
  <c r="AH47" i="4"/>
  <c r="AH39" i="4"/>
  <c r="AH49" i="4"/>
  <c r="Q46" i="4"/>
  <c r="J41" i="4"/>
  <c r="H26" i="8"/>
  <c r="T24" i="8"/>
  <c r="Q23" i="8"/>
  <c r="Q22" i="8"/>
  <c r="AI44" i="4"/>
  <c r="AH28" i="8"/>
  <c r="AB24" i="8"/>
  <c r="V26" i="8"/>
  <c r="V24" i="8"/>
  <c r="V8" i="8"/>
  <c r="AK26" i="8"/>
  <c r="K57" i="4"/>
  <c r="U39" i="4"/>
  <c r="AL23" i="8"/>
  <c r="AL25" i="8"/>
  <c r="AL24" i="8"/>
  <c r="AL41" i="4"/>
  <c r="AN28" i="8"/>
  <c r="AO8" i="8"/>
  <c r="AO28" i="8"/>
  <c r="AE8" i="8"/>
  <c r="AF8" i="8"/>
  <c r="AH8" i="8"/>
  <c r="AB8" i="8"/>
  <c r="AF28" i="8"/>
  <c r="AL8" i="8"/>
  <c r="AK28" i="8"/>
  <c r="AE28" i="8"/>
  <c r="AC41" i="4"/>
  <c r="AJ41" i="4"/>
  <c r="AF41" i="4"/>
  <c r="AJ39" i="2"/>
  <c r="AE39" i="2"/>
  <c r="AF39" i="2"/>
  <c r="AB39" i="2"/>
  <c r="AL39" i="2"/>
  <c r="AO39" i="2"/>
  <c r="AM39" i="2"/>
  <c r="AC39" i="2"/>
  <c r="AI39" i="2"/>
  <c r="AK39" i="2"/>
  <c r="U41" i="4"/>
  <c r="U49" i="4"/>
  <c r="J8" i="8"/>
  <c r="J28" i="8"/>
  <c r="R8" i="8"/>
  <c r="R28" i="8"/>
  <c r="I49" i="4"/>
  <c r="I41" i="4"/>
  <c r="K28" i="8"/>
  <c r="K8" i="8"/>
  <c r="L8" i="8"/>
  <c r="Q8" i="8"/>
  <c r="Q28" i="8"/>
  <c r="G39" i="2"/>
  <c r="G8" i="8"/>
  <c r="G28" i="8"/>
  <c r="AK8" i="8"/>
  <c r="T28" i="8"/>
  <c r="T8" i="8"/>
  <c r="V39" i="2"/>
  <c r="AP39" i="2"/>
  <c r="Z28" i="8"/>
  <c r="Z8" i="8"/>
  <c r="Z41" i="4"/>
  <c r="O8" i="8"/>
  <c r="V28" i="8"/>
  <c r="N8" i="8"/>
  <c r="N28" i="8"/>
  <c r="AD28" i="8"/>
  <c r="AD8" i="8"/>
  <c r="AD39" i="2"/>
  <c r="AD41" i="4"/>
  <c r="E8" i="8"/>
  <c r="E28" i="8"/>
  <c r="AA8" i="8"/>
  <c r="AA28" i="8"/>
  <c r="L41" i="4"/>
  <c r="AA39" i="2"/>
  <c r="AH39" i="2"/>
  <c r="R39" i="2"/>
  <c r="M49" i="4"/>
  <c r="M41" i="4"/>
  <c r="AB28" i="8"/>
  <c r="AE41" i="4"/>
  <c r="AH41" i="4"/>
  <c r="X39" i="2"/>
  <c r="AG28" i="8"/>
  <c r="AG8" i="8"/>
  <c r="U28" i="8"/>
  <c r="U8" i="8"/>
  <c r="AA41" i="4"/>
  <c r="L39" i="2"/>
  <c r="AG39" i="2"/>
  <c r="AC28" i="8"/>
  <c r="H8" i="8"/>
  <c r="H28" i="8"/>
  <c r="I28" i="8"/>
  <c r="W28" i="8"/>
  <c r="M28" i="8"/>
  <c r="M8" i="8"/>
  <c r="P8" i="8"/>
  <c r="P28" i="8"/>
  <c r="R41" i="4"/>
  <c r="H41" i="4"/>
  <c r="F41" i="4"/>
  <c r="AB41" i="4"/>
  <c r="Q41" i="4"/>
  <c r="X8" i="8"/>
</calcChain>
</file>

<file path=xl/sharedStrings.xml><?xml version="1.0" encoding="utf-8"?>
<sst xmlns="http://schemas.openxmlformats.org/spreadsheetml/2006/main" count="477" uniqueCount="71">
  <si>
    <t>Country</t>
  </si>
  <si>
    <t>Subject Descriptor</t>
  </si>
  <si>
    <t>Units</t>
  </si>
  <si>
    <t>Scale</t>
  </si>
  <si>
    <t>Country/Series-specific Notes</t>
  </si>
  <si>
    <t>Estimates Start After</t>
  </si>
  <si>
    <t>Austria</t>
  </si>
  <si>
    <t>Gross domestic product, current prices</t>
  </si>
  <si>
    <t>U.S. dollars</t>
  </si>
  <si>
    <t>Billions</t>
  </si>
  <si>
    <t>See notes for:  Gross domestic product, current prices (National currency).</t>
  </si>
  <si>
    <t>Current account balance</t>
  </si>
  <si>
    <t>Definition: Balance on current transactions excluding exceptional financing Source: National Statistical Office Latest actual data: 2007 Primary domestic currency:  Euros Data last updated: 10/2008</t>
  </si>
  <si>
    <t>--</t>
  </si>
  <si>
    <t>China</t>
  </si>
  <si>
    <t>Definition: Balance on current transactions excluding exceptional financing Source: CEIC Latest actual data: 2007 Primary domestic currency:  Chinese yuan Data last updated: 10/2008</t>
  </si>
  <si>
    <t>Finland</t>
  </si>
  <si>
    <t>Definition: Balance on current transactions excluding exceptional financing Source: Research Institute of the Finnish Economy (ETLA) Latest actual data: 2007 Primary domestic currency:  Euros Data last updated: 10/2008</t>
  </si>
  <si>
    <t>France</t>
  </si>
  <si>
    <t>Definition: Balance on current transactions excluding exceptional financing Source: Central Bank Latest actual data: 2007 Primary domestic currency:  Euros Data last updated: 10/2008</t>
  </si>
  <si>
    <t>Germany</t>
  </si>
  <si>
    <t>Definition: Balance on current transactions excluding exceptional financing Source: Central Bank Latest actual data: 2007 Notes: Data until 1990 refers to German federation only (West Germany). Data from 1991 refer to United Germany. Primary domestic currency:  Euros Data last updated: 10/2008</t>
  </si>
  <si>
    <t>Ireland</t>
  </si>
  <si>
    <t>Definition: Balance on current transactions excluding exceptional financing Source: National Statistical Office. Central Statistical Office of Ireland (CSO) Latest actual data: 2007 Notes: Current account data exclude FISIM (Services produced by financial intermediaries). Primary domestic currency:  Euros Data last updated: 10/2008</t>
  </si>
  <si>
    <t>Italy</t>
  </si>
  <si>
    <t>Japan</t>
  </si>
  <si>
    <t>Definition: Balance on current transactions excluding exceptional financing Source: Global Insight and Nomura database. Latest actual data: 2007 Primary domestic currency:  Japanese yen Data last updated: 10/2008</t>
  </si>
  <si>
    <t>Netherlands</t>
  </si>
  <si>
    <t>n/a</t>
  </si>
  <si>
    <t>Portugal</t>
  </si>
  <si>
    <t>Definition: Balance on current transactions excluding exceptional financing Source: Central Bank Latest actual data: 2007 Primary domestic currency:  Euro Data last updated: 10/2008</t>
  </si>
  <si>
    <t>Spain</t>
  </si>
  <si>
    <t>United Kingdom</t>
  </si>
  <si>
    <t>Definition: Balance on current transactions excluding exceptional financing Source: National Statistical Office Latest actual data: 2007 Primary domestic currency:  Sterling pounds Data last updated: 10/2008</t>
  </si>
  <si>
    <t>United States</t>
  </si>
  <si>
    <t>Definition: Balance on current transactions excluding exceptional financing Source: Haver analytics Latest actual data: 2007 Primary domestic currency:  U.S. dollars Data last updated: 10/2008</t>
  </si>
  <si>
    <t>EU 9</t>
  </si>
  <si>
    <t xml:space="preserve">EU </t>
  </si>
  <si>
    <t>Percent of GDP</t>
  </si>
  <si>
    <t>Share in EU 9 GDP</t>
  </si>
  <si>
    <t>Percent of EU 9 GDP</t>
  </si>
  <si>
    <t>World</t>
  </si>
  <si>
    <t>JAPAN</t>
  </si>
  <si>
    <t>UK</t>
  </si>
  <si>
    <t>CHINA</t>
  </si>
  <si>
    <t>USA</t>
  </si>
  <si>
    <t>ROW</t>
  </si>
  <si>
    <t>WORLD</t>
  </si>
  <si>
    <t>Millions USD</t>
  </si>
  <si>
    <t>CHELEM</t>
  </si>
  <si>
    <t>(Xi+Mi)/(X+M)</t>
  </si>
  <si>
    <t>Poids dans le commerce mondial</t>
  </si>
  <si>
    <t>Balance Courante Corrigée</t>
  </si>
  <si>
    <t>Boc i corr = Boc i obs - Alpha i * Boc World</t>
  </si>
  <si>
    <t>Balance Courante Non Corrigée</t>
  </si>
  <si>
    <t>Country Group Name</t>
  </si>
  <si>
    <t>Series-specific Notes</t>
  </si>
  <si>
    <t>Etats-Unis</t>
  </si>
  <si>
    <t>Japon</t>
  </si>
  <si>
    <t>Euro</t>
  </si>
  <si>
    <t>Chine</t>
  </si>
  <si>
    <t xml:space="preserve">Share in RoW GDP </t>
  </si>
  <si>
    <t>CAS*</t>
  </si>
  <si>
    <t>Equilibrium current account</t>
  </si>
  <si>
    <t>Actual current account</t>
  </si>
  <si>
    <t>Pas exactement les mêmes chiffres que PROJECTION CA MEDIUM RUN (7).XLS car la somme pondérée est ici en $ et non en points de PIB.</t>
  </si>
  <si>
    <t>International Monetary Fund, World Economic Outlook Database, October 2013</t>
  </si>
  <si>
    <t>Somme des balances courantes en USD égale à 0 au niveau mondial</t>
  </si>
  <si>
    <t>International Monetary Fund, World Economic Outlook Database, April 2016</t>
  </si>
  <si>
    <t>WEO April 2016 from 2004</t>
  </si>
  <si>
    <t>WEO April 2016 from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</si>
</sst>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color rgb="FFFF0000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sz val="10"/>
      <color rgb="FF3F3F76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0"/>
      <color rgb="FF006100"/>
      <name val="Arial Unicode MS"/>
      <family val="2"/>
    </font>
    <font>
      <b/>
      <sz val="10"/>
      <color rgb="FF3F3F3F"/>
      <name val="Arial Unicode MS"/>
      <family val="2"/>
    </font>
    <font>
      <i/>
      <sz val="10"/>
      <color rgb="FF7F7F7F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0"/>
      <name val="Arial Unicode MS"/>
      <family val="2"/>
    </font>
    <font>
      <sz val="10"/>
      <color rgb="FFC00000"/>
      <name val="Arial Unicode MS"/>
      <family val="2"/>
    </font>
    <font>
      <sz val="10"/>
      <color theme="3"/>
      <name val="Arial Unicode MS"/>
      <family val="2"/>
    </font>
    <font>
      <sz val="10"/>
      <color theme="1"/>
      <name val="Arial unicode MS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26" borderId="1" applyNumberFormat="0" applyAlignment="0" applyProtection="0"/>
    <xf numFmtId="0" fontId="7" fillId="0" borderId="2" applyNumberFormat="0" applyFill="0" applyAlignment="0" applyProtection="0"/>
    <xf numFmtId="0" fontId="8" fillId="27" borderId="1" applyNumberFormat="0" applyAlignment="0" applyProtection="0"/>
    <xf numFmtId="0" fontId="9" fillId="28" borderId="0" applyNumberFormat="0" applyBorder="0" applyAlignment="0" applyProtection="0"/>
    <xf numFmtId="0" fontId="10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0" borderId="0" applyNumberFormat="0" applyBorder="0" applyAlignment="0" applyProtection="0"/>
    <xf numFmtId="0" fontId="12" fillId="26" borderId="3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31" borderId="8" applyNumberFormat="0" applyAlignment="0" applyProtection="0"/>
  </cellStyleXfs>
  <cellXfs count="31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32" borderId="0" xfId="0" applyFont="1" applyFill="1"/>
    <xf numFmtId="2" fontId="0" fillId="0" borderId="0" xfId="0" applyNumberFormat="1"/>
    <xf numFmtId="2" fontId="0" fillId="32" borderId="0" xfId="0" applyNumberFormat="1" applyFont="1" applyFill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0" fillId="32" borderId="0" xfId="0" applyFill="1"/>
    <xf numFmtId="2" fontId="0" fillId="32" borderId="0" xfId="0" applyNumberFormat="1" applyFill="1"/>
    <xf numFmtId="2" fontId="0" fillId="0" borderId="0" xfId="0" applyNumberFormat="1"/>
    <xf numFmtId="2" fontId="20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/>
    <xf numFmtId="2" fontId="5" fillId="0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Font="1"/>
    <xf numFmtId="2" fontId="2" fillId="32" borderId="0" xfId="0" applyNumberFormat="1" applyFont="1" applyFill="1"/>
    <xf numFmtId="2" fontId="2" fillId="0" borderId="0" xfId="0" applyNumberFormat="1" applyFont="1"/>
    <xf numFmtId="0" fontId="21" fillId="0" borderId="0" xfId="0" applyFont="1"/>
    <xf numFmtId="2" fontId="21" fillId="0" borderId="0" xfId="0" applyNumberFormat="1" applyFont="1"/>
    <xf numFmtId="0" fontId="0" fillId="35" borderId="0" xfId="0" applyFill="1"/>
    <xf numFmtId="0" fontId="22" fillId="0" borderId="0" xfId="0" applyFont="1"/>
    <xf numFmtId="0" fontId="5" fillId="35" borderId="0" xfId="0" applyFont="1" applyFill="1"/>
    <xf numFmtId="2" fontId="0" fillId="35" borderId="0" xfId="0" applyNumberFormat="1" applyFill="1"/>
  </cellXfs>
  <cellStyles count="79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10" xfId="31"/>
    <cellStyle name="Normal 11" xfId="32"/>
    <cellStyle name="Normal 12" xfId="33"/>
    <cellStyle name="Normal 13" xfId="34"/>
    <cellStyle name="Normal 14" xfId="35"/>
    <cellStyle name="Normal 15" xfId="36"/>
    <cellStyle name="Normal 16" xfId="37"/>
    <cellStyle name="Normal 17" xfId="38"/>
    <cellStyle name="Normal 18" xfId="39"/>
    <cellStyle name="Normal 19" xfId="40"/>
    <cellStyle name="Normal 2" xfId="41"/>
    <cellStyle name="Normal 20" xfId="42"/>
    <cellStyle name="Normal 21" xfId="43"/>
    <cellStyle name="Normal 22" xfId="44"/>
    <cellStyle name="Normal 23" xfId="45"/>
    <cellStyle name="Normal 24" xfId="46"/>
    <cellStyle name="Normal 25" xfId="47"/>
    <cellStyle name="Normal 26" xfId="48"/>
    <cellStyle name="Normal 27" xfId="49"/>
    <cellStyle name="Normal 28" xfId="50"/>
    <cellStyle name="Normal 29" xfId="51"/>
    <cellStyle name="Normal 3" xfId="52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8" xfId="60"/>
    <cellStyle name="Normal 39" xfId="61"/>
    <cellStyle name="Normal 4" xfId="62"/>
    <cellStyle name="Normal 40" xfId="63"/>
    <cellStyle name="Normal 41" xfId="64"/>
    <cellStyle name="Normal 42" xfId="65"/>
    <cellStyle name="Normal 7" xfId="66"/>
    <cellStyle name="Normal 8" xfId="67"/>
    <cellStyle name="Normal 9" xfId="68"/>
    <cellStyle name="Satisfaisant" xfId="69" builtinId="26" customBuiltin="1"/>
    <cellStyle name="Sortie" xfId="70" builtinId="21" customBuiltin="1"/>
    <cellStyle name="Texte explicatif" xfId="71" builtinId="53" customBuiltin="1"/>
    <cellStyle name="Titre" xfId="72" builtinId="15" customBuiltin="1"/>
    <cellStyle name="Titre 1" xfId="73" builtinId="16" customBuiltin="1"/>
    <cellStyle name="Titre 2" xfId="74" builtinId="17" customBuiltin="1"/>
    <cellStyle name="Titre 3" xfId="75" builtinId="18" customBuiltin="1"/>
    <cellStyle name="Titre 4" xfId="76" builtinId="19" customBuiltin="1"/>
    <cellStyle name="Total" xfId="77" builtinId="25" customBuiltin="1"/>
    <cellStyle name="Vérification" xfId="78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fr-FR"/>
              <a:t>EU 9 CA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 EU'!$B$2</c:f>
              <c:strCache>
                <c:ptCount val="1"/>
                <c:pt idx="0">
                  <c:v>Current account balance</c:v>
                </c:pt>
              </c:strCache>
            </c:strRef>
          </c:tx>
          <c:cat>
            <c:numRef>
              <c:f>'CUR EU'!$E$1:$AT$1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'CUR EU'!$E$27:$AT$27</c:f>
              <c:numCache>
                <c:formatCode>0.00</c:formatCode>
                <c:ptCount val="42"/>
                <c:pt idx="0">
                  <c:v>-1.9331725505628048</c:v>
                </c:pt>
                <c:pt idx="1">
                  <c:v>-1.4410884178942283</c:v>
                </c:pt>
                <c:pt idx="2">
                  <c:v>-0.7960546664152971</c:v>
                </c:pt>
                <c:pt idx="3">
                  <c:v>0.25263823475031877</c:v>
                </c:pt>
                <c:pt idx="4">
                  <c:v>0.9119240434536442</c:v>
                </c:pt>
                <c:pt idx="5">
                  <c:v>1.0094325819317791</c:v>
                </c:pt>
                <c:pt idx="6">
                  <c:v>1.7361106415092298</c:v>
                </c:pt>
                <c:pt idx="7">
                  <c:v>1.070498577909281</c:v>
                </c:pt>
                <c:pt idx="8">
                  <c:v>0.93003418479861932</c:v>
                </c:pt>
                <c:pt idx="9">
                  <c:v>0.67381728795361595</c:v>
                </c:pt>
                <c:pt idx="10">
                  <c:v>-5.7088531271474577E-2</c:v>
                </c:pt>
                <c:pt idx="11">
                  <c:v>-1.4491252655920535</c:v>
                </c:pt>
                <c:pt idx="12">
                  <c:v>-1.1958655888554179</c:v>
                </c:pt>
                <c:pt idx="13">
                  <c:v>0.16842558914446443</c:v>
                </c:pt>
                <c:pt idx="14">
                  <c:v>-1.7122075989775633E-2</c:v>
                </c:pt>
                <c:pt idx="15">
                  <c:v>0.37221565444225008</c:v>
                </c:pt>
                <c:pt idx="16">
                  <c:v>0.90960865034463556</c:v>
                </c:pt>
                <c:pt idx="17">
                  <c:v>1.3412707302743463</c:v>
                </c:pt>
                <c:pt idx="18">
                  <c:v>0.68590720897971413</c:v>
                </c:pt>
                <c:pt idx="19">
                  <c:v>0.2973575407940599</c:v>
                </c:pt>
                <c:pt idx="20">
                  <c:v>-0.61183347882425521</c:v>
                </c:pt>
                <c:pt idx="21">
                  <c:v>0.14570814497511173</c:v>
                </c:pt>
                <c:pt idx="22">
                  <c:v>0.7051329287035023</c:v>
                </c:pt>
                <c:pt idx="23">
                  <c:v>0.59744355195254906</c:v>
                </c:pt>
                <c:pt idx="24">
                  <c:v>1.3699437062010422</c:v>
                </c:pt>
                <c:pt idx="25">
                  <c:v>0.67496345988816531</c:v>
                </c:pt>
                <c:pt idx="26">
                  <c:v>0.8086530751620522</c:v>
                </c:pt>
                <c:pt idx="27">
                  <c:v>0.82068763753386664</c:v>
                </c:pt>
                <c:pt idx="28">
                  <c:v>-0.15809963420872208</c:v>
                </c:pt>
                <c:pt idx="29">
                  <c:v>0.84649777462453923</c:v>
                </c:pt>
                <c:pt idx="30">
                  <c:v>0.80556555600741153</c:v>
                </c:pt>
                <c:pt idx="31">
                  <c:v>1.230878459947488</c:v>
                </c:pt>
                <c:pt idx="32">
                  <c:v>2.4882127219745485</c:v>
                </c:pt>
                <c:pt idx="33">
                  <c:v>3.1392072427332516</c:v>
                </c:pt>
                <c:pt idx="34">
                  <c:v>3.4112086004498137</c:v>
                </c:pt>
                <c:pt idx="35">
                  <c:v>4.1950666012985867</c:v>
                </c:pt>
                <c:pt idx="36">
                  <c:v>4.4108178076124904</c:v>
                </c:pt>
                <c:pt idx="37">
                  <c:v>4.1070020579713988</c:v>
                </c:pt>
                <c:pt idx="38">
                  <c:v>3.8806567438198964</c:v>
                </c:pt>
                <c:pt idx="39">
                  <c:v>3.7077452757669689</c:v>
                </c:pt>
                <c:pt idx="40">
                  <c:v>3.5669141129302133</c:v>
                </c:pt>
                <c:pt idx="41">
                  <c:v>3.4020589903466578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9-4231-9471-938BFC5C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63216"/>
        <c:axId val="1"/>
      </c:lineChart>
      <c:catAx>
        <c:axId val="2163632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-5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2163632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 Unicode MS"/>
              <a:ea typeface="Arial Unicode MS"/>
              <a:cs typeface="Arial Unicode M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Arial Unicode MS"/>
          <a:ea typeface="Arial Unicode MS"/>
          <a:cs typeface="Arial Unicode MS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fr-FR"/>
              <a:t>ROW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'CUR 5 GPI'!$E$33:$AT$33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'CUR 5 GPI'!$E$39:$AT$39</c:f>
              <c:numCache>
                <c:formatCode>0.00</c:formatCode>
                <c:ptCount val="42"/>
                <c:pt idx="0">
                  <c:v>53.715999999999994</c:v>
                </c:pt>
                <c:pt idx="1">
                  <c:v>-23.668013587534823</c:v>
                </c:pt>
                <c:pt idx="2">
                  <c:v>-37.957032033996477</c:v>
                </c:pt>
                <c:pt idx="3">
                  <c:v>-30.998583277987265</c:v>
                </c:pt>
                <c:pt idx="4">
                  <c:v>9.5885537810865173E-2</c:v>
                </c:pt>
                <c:pt idx="5">
                  <c:v>6.3804428443145866</c:v>
                </c:pt>
                <c:pt idx="6">
                  <c:v>-24.81779800169538</c:v>
                </c:pt>
                <c:pt idx="7">
                  <c:v>7.639931687266909</c:v>
                </c:pt>
                <c:pt idx="8">
                  <c:v>-4.4569473188986493</c:v>
                </c:pt>
                <c:pt idx="9">
                  <c:v>-12.546070229183876</c:v>
                </c:pt>
                <c:pt idx="10">
                  <c:v>-18.774586767092778</c:v>
                </c:pt>
                <c:pt idx="11">
                  <c:v>-72.000597819861696</c:v>
                </c:pt>
                <c:pt idx="12">
                  <c:v>-47.832719474541065</c:v>
                </c:pt>
                <c:pt idx="13">
                  <c:v>-69.497053269430992</c:v>
                </c:pt>
                <c:pt idx="14">
                  <c:v>-47.811052328285371</c:v>
                </c:pt>
                <c:pt idx="15">
                  <c:v>-50.169479120038318</c:v>
                </c:pt>
                <c:pt idx="16">
                  <c:v>-31.927028602752884</c:v>
                </c:pt>
                <c:pt idx="17">
                  <c:v>-75.83212700504528</c:v>
                </c:pt>
                <c:pt idx="18">
                  <c:v>-31.723518522020981</c:v>
                </c:pt>
                <c:pt idx="19">
                  <c:v>105.06934390354142</c:v>
                </c:pt>
                <c:pt idx="20">
                  <c:v>237.10886403767978</c:v>
                </c:pt>
                <c:pt idx="21">
                  <c:v>195.5974965864057</c:v>
                </c:pt>
                <c:pt idx="22">
                  <c:v>207.55609046453165</c:v>
                </c:pt>
                <c:pt idx="23">
                  <c:v>293.32281001581822</c:v>
                </c:pt>
                <c:pt idx="24">
                  <c:v>327.16937206721036</c:v>
                </c:pt>
                <c:pt idx="25">
                  <c:v>466.67956870409745</c:v>
                </c:pt>
                <c:pt idx="26">
                  <c:v>521.07907065795371</c:v>
                </c:pt>
                <c:pt idx="27">
                  <c:v>312.47301399488362</c:v>
                </c:pt>
                <c:pt idx="28">
                  <c:v>314.24720448023237</c:v>
                </c:pt>
                <c:pt idx="29">
                  <c:v>66.890053330819711</c:v>
                </c:pt>
                <c:pt idx="30">
                  <c:v>137.57026088453244</c:v>
                </c:pt>
                <c:pt idx="31">
                  <c:v>300.67278535441864</c:v>
                </c:pt>
                <c:pt idx="32">
                  <c:v>214.32691488619935</c:v>
                </c:pt>
                <c:pt idx="33">
                  <c:v>191.7901366647061</c:v>
                </c:pt>
                <c:pt idx="34">
                  <c:v>118.29108289806629</c:v>
                </c:pt>
                <c:pt idx="35">
                  <c:v>-119.99091053083839</c:v>
                </c:pt>
                <c:pt idx="36">
                  <c:v>-193.24744490868744</c:v>
                </c:pt>
                <c:pt idx="37">
                  <c:v>-118.88886226785075</c:v>
                </c:pt>
                <c:pt idx="38">
                  <c:v>-48.827343179081481</c:v>
                </c:pt>
                <c:pt idx="39">
                  <c:v>4.552755071226386</c:v>
                </c:pt>
                <c:pt idx="40">
                  <c:v>42.246341763928456</c:v>
                </c:pt>
                <c:pt idx="41">
                  <c:v>65.232609283665852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5-4DC5-A921-986C8212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64464"/>
        <c:axId val="1"/>
      </c:lineChart>
      <c:catAx>
        <c:axId val="2163644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2163644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 Unicode MS"/>
              <a:ea typeface="Arial Unicode MS"/>
              <a:cs typeface="Arial Unicode M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unicode MS"/>
          <a:ea typeface="Arial unicode MS"/>
          <a:cs typeface="Arial unicode MS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fr-FR"/>
              <a:t>Balance Courante Corrigée du Japon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 5 GPI'!$B$44</c:f>
              <c:strCache>
                <c:ptCount val="1"/>
                <c:pt idx="0">
                  <c:v>Balance Courante Corrigée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'CUR 5 GPI'!$E$44:$AO$44</c:f>
              <c:numCache>
                <c:formatCode>0.00</c:formatCode>
                <c:ptCount val="37"/>
                <c:pt idx="0">
                  <c:v>-1.0145740016119928</c:v>
                </c:pt>
                <c:pt idx="1">
                  <c:v>0.9157996155137661</c:v>
                </c:pt>
                <c:pt idx="2">
                  <c:v>1.332194242897712</c:v>
                </c:pt>
                <c:pt idx="3">
                  <c:v>2.3181165449832974</c:v>
                </c:pt>
                <c:pt idx="4">
                  <c:v>3.3577709516235483</c:v>
                </c:pt>
                <c:pt idx="5">
                  <c:v>4.4343435212536617</c:v>
                </c:pt>
                <c:pt idx="6">
                  <c:v>4.7021543668521151</c:v>
                </c:pt>
                <c:pt idx="7">
                  <c:v>3.7751700504135122</c:v>
                </c:pt>
                <c:pt idx="8">
                  <c:v>2.9866952051210651</c:v>
                </c:pt>
                <c:pt idx="9">
                  <c:v>2.5523888798379213</c:v>
                </c:pt>
                <c:pt idx="10">
                  <c:v>1.9150550874758761</c:v>
                </c:pt>
                <c:pt idx="11">
                  <c:v>2.4237418354851643</c:v>
                </c:pt>
                <c:pt idx="12">
                  <c:v>3.3219440045193664</c:v>
                </c:pt>
                <c:pt idx="13">
                  <c:v>3.2203625563719349</c:v>
                </c:pt>
                <c:pt idx="14">
                  <c:v>2.8947234759480618</c:v>
                </c:pt>
                <c:pt idx="15">
                  <c:v>2.2416041186721114</c:v>
                </c:pt>
                <c:pt idx="16">
                  <c:v>1.5267009827451601</c:v>
                </c:pt>
                <c:pt idx="17">
                  <c:v>2.2652883265071382</c:v>
                </c:pt>
                <c:pt idx="18">
                  <c:v>3.2711200655979491</c:v>
                </c:pt>
                <c:pt idx="19">
                  <c:v>2.8737264571695693</c:v>
                </c:pt>
                <c:pt idx="20">
                  <c:v>2.9271268381069344</c:v>
                </c:pt>
                <c:pt idx="21">
                  <c:v>2.480305311932923</c:v>
                </c:pt>
                <c:pt idx="22">
                  <c:v>3.1614175341450239</c:v>
                </c:pt>
                <c:pt idx="23">
                  <c:v>3.3269761372010902</c:v>
                </c:pt>
                <c:pt idx="24">
                  <c:v>3.8259500316581945</c:v>
                </c:pt>
                <c:pt idx="25">
                  <c:v>3.5610810483570239</c:v>
                </c:pt>
                <c:pt idx="26">
                  <c:v>3.6143412449350363</c:v>
                </c:pt>
                <c:pt idx="27">
                  <c:v>4.3916487660126187</c:v>
                </c:pt>
                <c:pt idx="28">
                  <c:v>2.7869599522922708</c:v>
                </c:pt>
                <c:pt idx="29">
                  <c:v>2.6545582288500849</c:v>
                </c:pt>
                <c:pt idx="30">
                  <c:v>3.6420832819619062</c:v>
                </c:pt>
                <c:pt idx="31">
                  <c:v>1.7776271638553194</c:v>
                </c:pt>
                <c:pt idx="32">
                  <c:v>0.53756588837389141</c:v>
                </c:pt>
                <c:pt idx="33">
                  <c:v>0.217398712985656</c:v>
                </c:pt>
                <c:pt idx="34">
                  <c:v>-6.9641137116335072E-2</c:v>
                </c:pt>
                <c:pt idx="35">
                  <c:v>2.9253108203159766</c:v>
                </c:pt>
                <c:pt idx="36">
                  <c:v>3.5624699148070809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1-4CF8-B8F1-4C4C3A709821}"/>
            </c:ext>
          </c:extLst>
        </c:ser>
        <c:ser>
          <c:idx val="1"/>
          <c:order val="1"/>
          <c:tx>
            <c:strRef>
              <c:f>'CA TARGET'!$D$3</c:f>
              <c:strCache>
                <c:ptCount val="1"/>
                <c:pt idx="0">
                  <c:v>CAS*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'CA TARGET'!$E$3:$AO$3</c:f>
              <c:numCache>
                <c:formatCode>0.00</c:formatCode>
                <c:ptCount val="37"/>
                <c:pt idx="0">
                  <c:v>0.96197656000000076</c:v>
                </c:pt>
                <c:pt idx="1">
                  <c:v>0.96197656000000076</c:v>
                </c:pt>
                <c:pt idx="2">
                  <c:v>0.96197656000000076</c:v>
                </c:pt>
                <c:pt idx="3">
                  <c:v>0.96197656000000076</c:v>
                </c:pt>
                <c:pt idx="4">
                  <c:v>1.4956415050000007</c:v>
                </c:pt>
                <c:pt idx="5">
                  <c:v>1.4956415050000007</c:v>
                </c:pt>
                <c:pt idx="6">
                  <c:v>1.4956415050000007</c:v>
                </c:pt>
                <c:pt idx="7">
                  <c:v>1.4956415050000007</c:v>
                </c:pt>
                <c:pt idx="8">
                  <c:v>2.2323933600000014</c:v>
                </c:pt>
                <c:pt idx="9">
                  <c:v>2.2323933600000014</c:v>
                </c:pt>
                <c:pt idx="10">
                  <c:v>2.2323933600000014</c:v>
                </c:pt>
                <c:pt idx="11">
                  <c:v>2.2323933600000014</c:v>
                </c:pt>
                <c:pt idx="12">
                  <c:v>2.7440318250000013</c:v>
                </c:pt>
                <c:pt idx="13">
                  <c:v>2.7440318250000013</c:v>
                </c:pt>
                <c:pt idx="14">
                  <c:v>2.7440318250000013</c:v>
                </c:pt>
                <c:pt idx="15">
                  <c:v>2.7440318250000013</c:v>
                </c:pt>
                <c:pt idx="16">
                  <c:v>2.8742376150000002</c:v>
                </c:pt>
                <c:pt idx="17">
                  <c:v>2.8742376150000002</c:v>
                </c:pt>
                <c:pt idx="18">
                  <c:v>2.8742376150000002</c:v>
                </c:pt>
                <c:pt idx="19">
                  <c:v>2.8742376150000002</c:v>
                </c:pt>
                <c:pt idx="20">
                  <c:v>2.629122810000001</c:v>
                </c:pt>
                <c:pt idx="21">
                  <c:v>2.629122810000001</c:v>
                </c:pt>
                <c:pt idx="22">
                  <c:v>2.629122810000001</c:v>
                </c:pt>
                <c:pt idx="23">
                  <c:v>2.629122810000001</c:v>
                </c:pt>
                <c:pt idx="24">
                  <c:v>2.3400199405023363</c:v>
                </c:pt>
                <c:pt idx="25">
                  <c:v>2.3400199405023363</c:v>
                </c:pt>
                <c:pt idx="26">
                  <c:v>2.3400199405023363</c:v>
                </c:pt>
                <c:pt idx="27">
                  <c:v>2.3400199405023363</c:v>
                </c:pt>
                <c:pt idx="28">
                  <c:v>1.8619475324042749</c:v>
                </c:pt>
                <c:pt idx="29">
                  <c:v>1.8619475324042749</c:v>
                </c:pt>
                <c:pt idx="30">
                  <c:v>1.8619475324042749</c:v>
                </c:pt>
                <c:pt idx="31">
                  <c:v>1.8619475324042749</c:v>
                </c:pt>
                <c:pt idx="32">
                  <c:v>0.71042107306224778</c:v>
                </c:pt>
                <c:pt idx="33">
                  <c:v>0.71042107306224778</c:v>
                </c:pt>
                <c:pt idx="34">
                  <c:v>0.71042107306224778</c:v>
                </c:pt>
                <c:pt idx="35">
                  <c:v>0.71042107306224778</c:v>
                </c:pt>
                <c:pt idx="36">
                  <c:v>0.71042107306224778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1-4CF8-B8F1-4C4C3A70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56912"/>
        <c:axId val="1"/>
      </c:lineChart>
      <c:catAx>
        <c:axId val="117856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1178569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 Unicode MS"/>
              <a:ea typeface="Arial Unicode MS"/>
              <a:cs typeface="Arial Unicode M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unicode MS"/>
          <a:ea typeface="Arial unicode MS"/>
          <a:cs typeface="Arial unicode MS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fr-FR"/>
              <a:t>Balance Courante Corrigée du R-U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 5 GPI'!$B$45</c:f>
              <c:strCache>
                <c:ptCount val="1"/>
                <c:pt idx="0">
                  <c:v>Balance Courante Corrigée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'CUR 5 GPI'!$E$45:$AO$45</c:f>
              <c:numCache>
                <c:formatCode>0.00</c:formatCode>
                <c:ptCount val="37"/>
                <c:pt idx="0">
                  <c:v>0.74624114207339998</c:v>
                </c:pt>
                <c:pt idx="1">
                  <c:v>2.7110309117490159</c:v>
                </c:pt>
                <c:pt idx="2">
                  <c:v>1.95192412661946</c:v>
                </c:pt>
                <c:pt idx="3">
                  <c:v>1.4329189187447147</c:v>
                </c:pt>
                <c:pt idx="4">
                  <c:v>0.71860330540549644</c:v>
                </c:pt>
                <c:pt idx="5">
                  <c:v>1.2042725244096819</c:v>
                </c:pt>
                <c:pt idx="6">
                  <c:v>0.11053134591604166</c:v>
                </c:pt>
                <c:pt idx="7">
                  <c:v>-0.94576779703127911</c:v>
                </c:pt>
                <c:pt idx="8">
                  <c:v>-3.3595876972380099</c:v>
                </c:pt>
                <c:pt idx="9">
                  <c:v>-3.8269650469513463</c:v>
                </c:pt>
                <c:pt idx="10">
                  <c:v>-2.6636817820194327</c:v>
                </c:pt>
                <c:pt idx="11">
                  <c:v>-0.74853272342449073</c:v>
                </c:pt>
                <c:pt idx="12">
                  <c:v>-1.2044429143954472</c:v>
                </c:pt>
                <c:pt idx="13">
                  <c:v>-1.3733709983990965</c:v>
                </c:pt>
                <c:pt idx="14">
                  <c:v>-0.50344807372033429</c:v>
                </c:pt>
                <c:pt idx="15">
                  <c:v>-0.83975855088966722</c:v>
                </c:pt>
                <c:pt idx="16">
                  <c:v>-0.5061190756938192</c:v>
                </c:pt>
                <c:pt idx="17">
                  <c:v>-0.11375153568488515</c:v>
                </c:pt>
                <c:pt idx="18">
                  <c:v>0.11410069765501486</c:v>
                </c:pt>
                <c:pt idx="19">
                  <c:v>-1.7251319249857497</c:v>
                </c:pt>
                <c:pt idx="20">
                  <c:v>-1.80470825052755</c:v>
                </c:pt>
                <c:pt idx="21">
                  <c:v>-1.2634958395361087</c:v>
                </c:pt>
                <c:pt idx="22">
                  <c:v>-1.1267292571778316</c:v>
                </c:pt>
                <c:pt idx="23">
                  <c:v>-1.5400783061431027</c:v>
                </c:pt>
                <c:pt idx="24">
                  <c:v>-1.9583028611285005</c:v>
                </c:pt>
                <c:pt idx="25">
                  <c:v>-1.4942974278224848</c:v>
                </c:pt>
                <c:pt idx="26">
                  <c:v>-2.8661653800830993</c:v>
                </c:pt>
                <c:pt idx="27">
                  <c:v>-3.076725070454712</c:v>
                </c:pt>
                <c:pt idx="28">
                  <c:v>-3.8474631061902458</c:v>
                </c:pt>
                <c:pt idx="29">
                  <c:v>-3.4440894525944667</c:v>
                </c:pt>
                <c:pt idx="30">
                  <c:v>-3.4924099874238363</c:v>
                </c:pt>
                <c:pt idx="31">
                  <c:v>-2.4617973457292939</c:v>
                </c:pt>
                <c:pt idx="32">
                  <c:v>-4.1301843539918126</c:v>
                </c:pt>
                <c:pt idx="33">
                  <c:v>-5.3830778265482744</c:v>
                </c:pt>
                <c:pt idx="34">
                  <c:v>-5.8323408096083416</c:v>
                </c:pt>
                <c:pt idx="35">
                  <c:v>-4.8094316767511431</c:v>
                </c:pt>
                <c:pt idx="36">
                  <c:v>-4.6276919513376402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4-422C-A512-4858E5A75878}"/>
            </c:ext>
          </c:extLst>
        </c:ser>
        <c:ser>
          <c:idx val="1"/>
          <c:order val="1"/>
          <c:tx>
            <c:strRef>
              <c:f>'CA TARGET'!$D$5</c:f>
              <c:strCache>
                <c:ptCount val="1"/>
                <c:pt idx="0">
                  <c:v>CAS*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'CA TARGET'!$E$5:$AO$5</c:f>
              <c:numCache>
                <c:formatCode>0.00</c:formatCode>
                <c:ptCount val="37"/>
                <c:pt idx="0">
                  <c:v>-2.1400779199999986</c:v>
                </c:pt>
                <c:pt idx="1">
                  <c:v>-2.1400779199999986</c:v>
                </c:pt>
                <c:pt idx="2">
                  <c:v>-2.1400779199999986</c:v>
                </c:pt>
                <c:pt idx="3">
                  <c:v>-2.1400779199999986</c:v>
                </c:pt>
                <c:pt idx="4">
                  <c:v>-1.1219030199999995</c:v>
                </c:pt>
                <c:pt idx="5">
                  <c:v>-1.1219030199999995</c:v>
                </c:pt>
                <c:pt idx="6">
                  <c:v>-1.1219030199999995</c:v>
                </c:pt>
                <c:pt idx="7">
                  <c:v>-1.1219030199999995</c:v>
                </c:pt>
                <c:pt idx="8">
                  <c:v>-1.2148619899999993</c:v>
                </c:pt>
                <c:pt idx="9">
                  <c:v>-1.2148619899999993</c:v>
                </c:pt>
                <c:pt idx="10">
                  <c:v>-1.2148619899999993</c:v>
                </c:pt>
                <c:pt idx="11">
                  <c:v>-1.2148619899999993</c:v>
                </c:pt>
                <c:pt idx="12">
                  <c:v>-1.5544006350000004</c:v>
                </c:pt>
                <c:pt idx="13">
                  <c:v>-1.5544006350000004</c:v>
                </c:pt>
                <c:pt idx="14">
                  <c:v>-1.5544006350000004</c:v>
                </c:pt>
                <c:pt idx="15">
                  <c:v>-1.5544006350000004</c:v>
                </c:pt>
                <c:pt idx="16">
                  <c:v>-1.8974726099999986</c:v>
                </c:pt>
                <c:pt idx="17">
                  <c:v>-1.8974726099999986</c:v>
                </c:pt>
                <c:pt idx="18">
                  <c:v>-1.8974726099999986</c:v>
                </c:pt>
                <c:pt idx="19">
                  <c:v>-1.8974726099999986</c:v>
                </c:pt>
                <c:pt idx="20">
                  <c:v>-1.5687029450000001</c:v>
                </c:pt>
                <c:pt idx="21">
                  <c:v>-1.5687029450000001</c:v>
                </c:pt>
                <c:pt idx="22">
                  <c:v>-1.5687029450000001</c:v>
                </c:pt>
                <c:pt idx="23">
                  <c:v>-1.5687029450000001</c:v>
                </c:pt>
                <c:pt idx="24">
                  <c:v>-1.5233392214595725</c:v>
                </c:pt>
                <c:pt idx="25">
                  <c:v>-1.5233392214595725</c:v>
                </c:pt>
                <c:pt idx="26">
                  <c:v>-1.5233392214595725</c:v>
                </c:pt>
                <c:pt idx="27">
                  <c:v>-1.5233392214595725</c:v>
                </c:pt>
                <c:pt idx="28">
                  <c:v>-1.0900275752252639</c:v>
                </c:pt>
                <c:pt idx="29">
                  <c:v>-1.0900275752252639</c:v>
                </c:pt>
                <c:pt idx="30">
                  <c:v>-1.0900275752252639</c:v>
                </c:pt>
                <c:pt idx="31">
                  <c:v>-1.0900275752252639</c:v>
                </c:pt>
                <c:pt idx="32">
                  <c:v>-1.5344443006806365</c:v>
                </c:pt>
                <c:pt idx="33">
                  <c:v>-1.5344443006806365</c:v>
                </c:pt>
                <c:pt idx="34">
                  <c:v>-1.5344443006806365</c:v>
                </c:pt>
                <c:pt idx="35">
                  <c:v>-1.5344443006806365</c:v>
                </c:pt>
                <c:pt idx="36">
                  <c:v>-1.5344443006806365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4-422C-A512-4858E5A7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37344"/>
        <c:axId val="1"/>
      </c:lineChart>
      <c:catAx>
        <c:axId val="216137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2161373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 Unicode MS"/>
              <a:ea typeface="Arial Unicode MS"/>
              <a:cs typeface="Arial Unicode M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unicode MS"/>
          <a:ea typeface="Arial unicode MS"/>
          <a:cs typeface="Arial unicode MS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fr-FR"/>
              <a:t>Balance Courante Corrigée de la Chine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 5 GPI'!$B$46</c:f>
              <c:strCache>
                <c:ptCount val="1"/>
                <c:pt idx="0">
                  <c:v>Balance Courante Corrigée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'CUR 5 GPI'!$E$46:$AO$46</c:f>
              <c:numCache>
                <c:formatCode>0.00</c:formatCode>
                <c:ptCount val="37"/>
                <c:pt idx="0">
                  <c:v>9.2477923320927496E-2</c:v>
                </c:pt>
                <c:pt idx="1">
                  <c:v>1.0160961622380249</c:v>
                </c:pt>
                <c:pt idx="2">
                  <c:v>2.3164932161524798</c:v>
                </c:pt>
                <c:pt idx="3">
                  <c:v>1.6416527889397785</c:v>
                </c:pt>
                <c:pt idx="4">
                  <c:v>0.99084406097003053</c:v>
                </c:pt>
                <c:pt idx="5">
                  <c:v>-3.1448835392619778</c:v>
                </c:pt>
                <c:pt idx="6">
                  <c:v>-1.8975104042921642</c:v>
                </c:pt>
                <c:pt idx="7">
                  <c:v>0.50378530107105757</c:v>
                </c:pt>
                <c:pt idx="8">
                  <c:v>-0.50967331394042914</c:v>
                </c:pt>
                <c:pt idx="9">
                  <c:v>-0.39691353328323159</c:v>
                </c:pt>
                <c:pt idx="10">
                  <c:v>3.8090068898377973</c:v>
                </c:pt>
                <c:pt idx="11">
                  <c:v>4.1291713967852344</c:v>
                </c:pt>
                <c:pt idx="12">
                  <c:v>2.0644128089882754</c:v>
                </c:pt>
                <c:pt idx="13">
                  <c:v>-1.5183664175579938</c:v>
                </c:pt>
                <c:pt idx="14">
                  <c:v>1.8423654070716295</c:v>
                </c:pt>
                <c:pt idx="15">
                  <c:v>0.57859594574685336</c:v>
                </c:pt>
                <c:pt idx="16">
                  <c:v>1.0902832536691462</c:v>
                </c:pt>
                <c:pt idx="17">
                  <c:v>3.8816250521676912</c:v>
                </c:pt>
                <c:pt idx="18">
                  <c:v>3.4699638419045344</c:v>
                </c:pt>
                <c:pt idx="19">
                  <c:v>2.0104282656732808</c:v>
                </c:pt>
                <c:pt idx="20">
                  <c:v>2.5369348016854656</c:v>
                </c:pt>
                <c:pt idx="21">
                  <c:v>2.0427820105464023</c:v>
                </c:pt>
                <c:pt idx="22">
                  <c:v>3.1012590703229694</c:v>
                </c:pt>
                <c:pt idx="23">
                  <c:v>2.8218508592973852</c:v>
                </c:pt>
                <c:pt idx="24">
                  <c:v>3.3044775752608091</c:v>
                </c:pt>
                <c:pt idx="25">
                  <c:v>5.38378957467134</c:v>
                </c:pt>
                <c:pt idx="26">
                  <c:v>7.5704325295219341</c:v>
                </c:pt>
                <c:pt idx="27">
                  <c:v>9.0664072530708761</c:v>
                </c:pt>
                <c:pt idx="28">
                  <c:v>8.9620557167825421</c:v>
                </c:pt>
                <c:pt idx="29">
                  <c:v>4.4454026369792308</c:v>
                </c:pt>
                <c:pt idx="30">
                  <c:v>3.429840467571617</c:v>
                </c:pt>
                <c:pt idx="31">
                  <c:v>1.3167537189475018</c:v>
                </c:pt>
                <c:pt idx="32">
                  <c:v>2.0404655615265508</c:v>
                </c:pt>
                <c:pt idx="33">
                  <c:v>1.0721189240293905</c:v>
                </c:pt>
                <c:pt idx="34">
                  <c:v>1.699355857016015</c:v>
                </c:pt>
                <c:pt idx="35">
                  <c:v>2.4338595042557412</c:v>
                </c:pt>
                <c:pt idx="36">
                  <c:v>2.4644337048285467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2-437C-A274-9C4602D00125}"/>
            </c:ext>
          </c:extLst>
        </c:ser>
        <c:ser>
          <c:idx val="1"/>
          <c:order val="1"/>
          <c:tx>
            <c:strRef>
              <c:f>'CA TARGET'!$D$6</c:f>
              <c:strCache>
                <c:ptCount val="1"/>
                <c:pt idx="0">
                  <c:v>CAS*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'CA TARGET'!$E$6:$AO$6</c:f>
              <c:numCache>
                <c:formatCode>0.00</c:formatCode>
                <c:ptCount val="37"/>
                <c:pt idx="0">
                  <c:v>-0.71656590657359942</c:v>
                </c:pt>
                <c:pt idx="1">
                  <c:v>-0.71656590657359942</c:v>
                </c:pt>
                <c:pt idx="2">
                  <c:v>-0.71656590657359942</c:v>
                </c:pt>
                <c:pt idx="3">
                  <c:v>-0.71656590657359942</c:v>
                </c:pt>
                <c:pt idx="4">
                  <c:v>0.26375015974187388</c:v>
                </c:pt>
                <c:pt idx="5">
                  <c:v>0.26375015974187388</c:v>
                </c:pt>
                <c:pt idx="6">
                  <c:v>0.26375015974187388</c:v>
                </c:pt>
                <c:pt idx="7">
                  <c:v>0.26375015974187388</c:v>
                </c:pt>
                <c:pt idx="8">
                  <c:v>0.56967542304153085</c:v>
                </c:pt>
                <c:pt idx="9">
                  <c:v>0.56967542304153085</c:v>
                </c:pt>
                <c:pt idx="10">
                  <c:v>0.56967542304153085</c:v>
                </c:pt>
                <c:pt idx="11">
                  <c:v>0.56967542304153085</c:v>
                </c:pt>
                <c:pt idx="12">
                  <c:v>0.74615845071561226</c:v>
                </c:pt>
                <c:pt idx="13">
                  <c:v>0.74615845071561226</c:v>
                </c:pt>
                <c:pt idx="14">
                  <c:v>0.74615845071561226</c:v>
                </c:pt>
                <c:pt idx="15">
                  <c:v>0.74615845071561226</c:v>
                </c:pt>
                <c:pt idx="16">
                  <c:v>0.55355219747811768</c:v>
                </c:pt>
                <c:pt idx="17">
                  <c:v>0.55355219747811768</c:v>
                </c:pt>
                <c:pt idx="18">
                  <c:v>0.55355219747811768</c:v>
                </c:pt>
                <c:pt idx="19">
                  <c:v>0.55355219747811768</c:v>
                </c:pt>
                <c:pt idx="20">
                  <c:v>0.83023145615262939</c:v>
                </c:pt>
                <c:pt idx="21">
                  <c:v>0.83023145615262939</c:v>
                </c:pt>
                <c:pt idx="22">
                  <c:v>0.83023145615262939</c:v>
                </c:pt>
                <c:pt idx="23">
                  <c:v>0.83023145615262939</c:v>
                </c:pt>
                <c:pt idx="24">
                  <c:v>1.5386776622371072</c:v>
                </c:pt>
                <c:pt idx="25">
                  <c:v>1.5386776622371072</c:v>
                </c:pt>
                <c:pt idx="26">
                  <c:v>1.5386776622371072</c:v>
                </c:pt>
                <c:pt idx="27">
                  <c:v>1.5386776622371072</c:v>
                </c:pt>
                <c:pt idx="28">
                  <c:v>2.1075477687968163</c:v>
                </c:pt>
                <c:pt idx="29">
                  <c:v>2.1075477687968163</c:v>
                </c:pt>
                <c:pt idx="30">
                  <c:v>2.1075477687968163</c:v>
                </c:pt>
                <c:pt idx="31">
                  <c:v>2.1075477687968163</c:v>
                </c:pt>
                <c:pt idx="32">
                  <c:v>2.4299681193653777</c:v>
                </c:pt>
                <c:pt idx="33">
                  <c:v>2.4299681193653777</c:v>
                </c:pt>
                <c:pt idx="34">
                  <c:v>2.4299681193653777</c:v>
                </c:pt>
                <c:pt idx="35">
                  <c:v>2.4299681193653777</c:v>
                </c:pt>
                <c:pt idx="36">
                  <c:v>2.4299681193653777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2-437C-A274-9C4602D0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2832"/>
        <c:axId val="1"/>
      </c:lineChart>
      <c:catAx>
        <c:axId val="1154128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1154128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 Unicode MS"/>
              <a:ea typeface="Arial Unicode MS"/>
              <a:cs typeface="Arial Unicode M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unicode MS"/>
          <a:ea typeface="Arial unicode MS"/>
          <a:cs typeface="Arial unicode MS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fr-FR"/>
              <a:t>Balance Courante Corrigée des Etats-Unis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 5 GPI'!$B$47</c:f>
              <c:strCache>
                <c:ptCount val="1"/>
                <c:pt idx="0">
                  <c:v>Balance Courante Corrigée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'CUR 5 GPI'!$E$47:$AO$47</c:f>
              <c:numCache>
                <c:formatCode>0.00</c:formatCode>
                <c:ptCount val="37"/>
                <c:pt idx="0">
                  <c:v>8.306073614683504E-2</c:v>
                </c:pt>
                <c:pt idx="1">
                  <c:v>0.48973883450845179</c:v>
                </c:pt>
                <c:pt idx="2">
                  <c:v>0.23465082529325909</c:v>
                </c:pt>
                <c:pt idx="3">
                  <c:v>-0.77272665478952318</c:v>
                </c:pt>
                <c:pt idx="4">
                  <c:v>-2.0659574596122972</c:v>
                </c:pt>
                <c:pt idx="5">
                  <c:v>-2.4112509689895201</c:v>
                </c:pt>
                <c:pt idx="6">
                  <c:v>-2.975020120334479</c:v>
                </c:pt>
                <c:pt idx="7">
                  <c:v>-3.129880053662403</c:v>
                </c:pt>
                <c:pt idx="8">
                  <c:v>-2.0908621282167674</c:v>
                </c:pt>
                <c:pt idx="9">
                  <c:v>-1.4388689950680587</c:v>
                </c:pt>
                <c:pt idx="10">
                  <c:v>-0.93677914958603858</c:v>
                </c:pt>
                <c:pt idx="11">
                  <c:v>0.47613167183280503</c:v>
                </c:pt>
                <c:pt idx="12">
                  <c:v>-0.43907877470569578</c:v>
                </c:pt>
                <c:pt idx="13">
                  <c:v>-1.0717498535364607</c:v>
                </c:pt>
                <c:pt idx="14">
                  <c:v>-1.533327457206237</c:v>
                </c:pt>
                <c:pt idx="15">
                  <c:v>-1.3754594942425737</c:v>
                </c:pt>
                <c:pt idx="16">
                  <c:v>-1.4755673308871653</c:v>
                </c:pt>
                <c:pt idx="17">
                  <c:v>-1.6897658170774301</c:v>
                </c:pt>
                <c:pt idx="18">
                  <c:v>-2.235711920014257</c:v>
                </c:pt>
                <c:pt idx="19">
                  <c:v>-2.9455443005892339</c:v>
                </c:pt>
                <c:pt idx="20">
                  <c:v>-3.8557675733524857</c:v>
                </c:pt>
                <c:pt idx="21">
                  <c:v>-3.4416031677751779</c:v>
                </c:pt>
                <c:pt idx="22">
                  <c:v>-4.1400318629787813</c:v>
                </c:pt>
                <c:pt idx="23">
                  <c:v>-4.4539432023600494</c:v>
                </c:pt>
                <c:pt idx="24">
                  <c:v>-5.2330387053432812</c:v>
                </c:pt>
                <c:pt idx="25">
                  <c:v>-5.819780547453604</c:v>
                </c:pt>
                <c:pt idx="26">
                  <c:v>-6.105814358738896</c:v>
                </c:pt>
                <c:pt idx="27">
                  <c:v>-5.2912736144441439</c:v>
                </c:pt>
                <c:pt idx="28">
                  <c:v>-4.808621386571784</c:v>
                </c:pt>
                <c:pt idx="29">
                  <c:v>-2.8463593707513257</c:v>
                </c:pt>
                <c:pt idx="30">
                  <c:v>-3.2686169721751561</c:v>
                </c:pt>
                <c:pt idx="31">
                  <c:v>-3.3303608993760045</c:v>
                </c:pt>
                <c:pt idx="32">
                  <c:v>-3.1734837399912155</c:v>
                </c:pt>
                <c:pt idx="33">
                  <c:v>-2.6713674280646487</c:v>
                </c:pt>
                <c:pt idx="34">
                  <c:v>-2.6076187463399276</c:v>
                </c:pt>
                <c:pt idx="35">
                  <c:v>-2.9109941068821681</c:v>
                </c:pt>
                <c:pt idx="36">
                  <c:v>-3.0395469372302477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2-4B6F-89DB-DEC8BEE090F6}"/>
            </c:ext>
          </c:extLst>
        </c:ser>
        <c:ser>
          <c:idx val="1"/>
          <c:order val="1"/>
          <c:tx>
            <c:strRef>
              <c:f>'CA TARGET'!$D$2</c:f>
              <c:strCache>
                <c:ptCount val="1"/>
                <c:pt idx="0">
                  <c:v>CAS*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'CA TARGET'!$E$2:$AO$2</c:f>
              <c:numCache>
                <c:formatCode>0.00</c:formatCode>
                <c:ptCount val="37"/>
                <c:pt idx="0">
                  <c:v>-2.224477584999998</c:v>
                </c:pt>
                <c:pt idx="1">
                  <c:v>-2.224477584999998</c:v>
                </c:pt>
                <c:pt idx="2">
                  <c:v>-2.224477584999998</c:v>
                </c:pt>
                <c:pt idx="3">
                  <c:v>-2.224477584999998</c:v>
                </c:pt>
                <c:pt idx="4">
                  <c:v>-2.0766174449999992</c:v>
                </c:pt>
                <c:pt idx="5">
                  <c:v>-2.0766174449999992</c:v>
                </c:pt>
                <c:pt idx="6">
                  <c:v>-2.0766174449999992</c:v>
                </c:pt>
                <c:pt idx="7">
                  <c:v>-2.0766174449999992</c:v>
                </c:pt>
                <c:pt idx="8">
                  <c:v>-2.2771525049999992</c:v>
                </c:pt>
                <c:pt idx="9">
                  <c:v>-2.2771525049999992</c:v>
                </c:pt>
                <c:pt idx="10">
                  <c:v>-2.2771525049999992</c:v>
                </c:pt>
                <c:pt idx="11">
                  <c:v>-2.2771525049999992</c:v>
                </c:pt>
                <c:pt idx="12">
                  <c:v>-2.631203209999998</c:v>
                </c:pt>
                <c:pt idx="13">
                  <c:v>-2.631203209999998</c:v>
                </c:pt>
                <c:pt idx="14">
                  <c:v>-2.631203209999998</c:v>
                </c:pt>
                <c:pt idx="15">
                  <c:v>-2.631203209999998</c:v>
                </c:pt>
                <c:pt idx="16">
                  <c:v>-2.6651222799999976</c:v>
                </c:pt>
                <c:pt idx="17">
                  <c:v>-2.6651222799999976</c:v>
                </c:pt>
                <c:pt idx="18">
                  <c:v>-2.6651222799999976</c:v>
                </c:pt>
                <c:pt idx="19">
                  <c:v>-2.6651222799999976</c:v>
                </c:pt>
                <c:pt idx="20">
                  <c:v>-2.6422289899999969</c:v>
                </c:pt>
                <c:pt idx="21">
                  <c:v>-2.6422289899999969</c:v>
                </c:pt>
                <c:pt idx="22">
                  <c:v>-2.6422289899999969</c:v>
                </c:pt>
                <c:pt idx="23">
                  <c:v>-2.6422289899999969</c:v>
                </c:pt>
                <c:pt idx="24">
                  <c:v>-2.3439125148754965</c:v>
                </c:pt>
                <c:pt idx="25">
                  <c:v>-2.3439125148754965</c:v>
                </c:pt>
                <c:pt idx="26">
                  <c:v>-2.3439125148754965</c:v>
                </c:pt>
                <c:pt idx="27">
                  <c:v>-2.3439125148754965</c:v>
                </c:pt>
                <c:pt idx="28">
                  <c:v>-2.2438393984548295</c:v>
                </c:pt>
                <c:pt idx="29">
                  <c:v>-2.2438393984548295</c:v>
                </c:pt>
                <c:pt idx="30">
                  <c:v>-2.2438393984548295</c:v>
                </c:pt>
                <c:pt idx="31">
                  <c:v>-2.2438393984548295</c:v>
                </c:pt>
                <c:pt idx="32">
                  <c:v>-2.3607798947248142</c:v>
                </c:pt>
                <c:pt idx="33">
                  <c:v>-2.3607798947248142</c:v>
                </c:pt>
                <c:pt idx="34">
                  <c:v>-2.3607798947248142</c:v>
                </c:pt>
                <c:pt idx="35">
                  <c:v>-2.3607798947248142</c:v>
                </c:pt>
                <c:pt idx="36">
                  <c:v>-2.3607798947248142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2-4B6F-89DB-DEC8BEE0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38592"/>
        <c:axId val="1"/>
      </c:lineChart>
      <c:catAx>
        <c:axId val="216138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2161385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 Unicode MS"/>
              <a:ea typeface="Arial Unicode MS"/>
              <a:cs typeface="Arial Unicode M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unicode MS"/>
          <a:ea typeface="Arial unicode MS"/>
          <a:cs typeface="Arial unicode MS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fr-FR"/>
              <a:t>Balance Courante Corrigée de l'EU9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 5 GPI'!$B$48</c:f>
              <c:strCache>
                <c:ptCount val="1"/>
                <c:pt idx="0">
                  <c:v>Balance Courante Corrigée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'CUR 5 GPI'!$E$48:$AO$48</c:f>
              <c:numCache>
                <c:formatCode>0.00</c:formatCode>
                <c:ptCount val="37"/>
                <c:pt idx="0">
                  <c:v>-1.9331725505628048</c:v>
                </c:pt>
                <c:pt idx="1">
                  <c:v>-0.86634008301156207</c:v>
                </c:pt>
                <c:pt idx="2">
                  <c:v>-1.293003717941801E-2</c:v>
                </c:pt>
                <c:pt idx="3">
                  <c:v>0.90712929749335647</c:v>
                </c:pt>
                <c:pt idx="4">
                  <c:v>1.6006992811860656</c:v>
                </c:pt>
                <c:pt idx="5">
                  <c:v>1.8634612166744917</c:v>
                </c:pt>
                <c:pt idx="6">
                  <c:v>2.3064268701253199</c:v>
                </c:pt>
                <c:pt idx="7">
                  <c:v>1.4769117900573636</c:v>
                </c:pt>
                <c:pt idx="8">
                  <c:v>1.3420751020818016</c:v>
                </c:pt>
                <c:pt idx="9">
                  <c:v>1.242138825564004</c:v>
                </c:pt>
                <c:pt idx="10">
                  <c:v>0.52788782368777631</c:v>
                </c:pt>
                <c:pt idx="11">
                  <c:v>-0.88532866651688424</c:v>
                </c:pt>
                <c:pt idx="12">
                  <c:v>-0.75826464091148382</c:v>
                </c:pt>
                <c:pt idx="13">
                  <c:v>0.42993040825412066</c:v>
                </c:pt>
                <c:pt idx="14">
                  <c:v>0.2256243988631674</c:v>
                </c:pt>
                <c:pt idx="15">
                  <c:v>0.57615251721977678</c:v>
                </c:pt>
                <c:pt idx="16">
                  <c:v>1.0671241693967135</c:v>
                </c:pt>
                <c:pt idx="17">
                  <c:v>1.342506102690459</c:v>
                </c:pt>
                <c:pt idx="18">
                  <c:v>0.98812529488810885</c:v>
                </c:pt>
                <c:pt idx="19">
                  <c:v>0.72038289181037984</c:v>
                </c:pt>
                <c:pt idx="20">
                  <c:v>1.8247656477386513E-2</c:v>
                </c:pt>
                <c:pt idx="21">
                  <c:v>0.72646311943593678</c:v>
                </c:pt>
                <c:pt idx="22">
                  <c:v>1.164478778906493</c:v>
                </c:pt>
                <c:pt idx="23">
                  <c:v>0.72394135163472928</c:v>
                </c:pt>
                <c:pt idx="24">
                  <c:v>1.2562666505331155</c:v>
                </c:pt>
                <c:pt idx="25">
                  <c:v>0.46713164887594427</c:v>
                </c:pt>
                <c:pt idx="26">
                  <c:v>0.32468517735380492</c:v>
                </c:pt>
                <c:pt idx="27">
                  <c:v>0.27525986808173136</c:v>
                </c:pt>
                <c:pt idx="28">
                  <c:v>-0.33596295913368207</c:v>
                </c:pt>
                <c:pt idx="29">
                  <c:v>0.54341454547447565</c:v>
                </c:pt>
                <c:pt idx="30">
                  <c:v>0.2526494162270902</c:v>
                </c:pt>
                <c:pt idx="31">
                  <c:v>0.6171446105325219</c:v>
                </c:pt>
                <c:pt idx="32">
                  <c:v>1.7495076509580032</c:v>
                </c:pt>
                <c:pt idx="33">
                  <c:v>2.3716440865600825</c:v>
                </c:pt>
                <c:pt idx="34">
                  <c:v>2.7182926257932691</c:v>
                </c:pt>
                <c:pt idx="35">
                  <c:v>3.7028633340549746</c:v>
                </c:pt>
                <c:pt idx="36">
                  <c:v>4.1174978135647748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0-40B9-BF17-B5588C20FD9D}"/>
            </c:ext>
          </c:extLst>
        </c:ser>
        <c:ser>
          <c:idx val="1"/>
          <c:order val="1"/>
          <c:tx>
            <c:strRef>
              <c:f>'CA TARGET'!$D$4</c:f>
              <c:strCache>
                <c:ptCount val="1"/>
                <c:pt idx="0">
                  <c:v>CAS*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'CA TARGET'!$E$4:$AO$4</c:f>
              <c:numCache>
                <c:formatCode>0.00</c:formatCode>
                <c:ptCount val="37"/>
                <c:pt idx="0">
                  <c:v>-1.3207695706083322</c:v>
                </c:pt>
                <c:pt idx="1">
                  <c:v>-1.352034799661012</c:v>
                </c:pt>
                <c:pt idx="2">
                  <c:v>-1.3607435105067909</c:v>
                </c:pt>
                <c:pt idx="3">
                  <c:v>-1.3489413648972097</c:v>
                </c:pt>
                <c:pt idx="4">
                  <c:v>-0.2414803518967536</c:v>
                </c:pt>
                <c:pt idx="5">
                  <c:v>-0.25547491423116925</c:v>
                </c:pt>
                <c:pt idx="6">
                  <c:v>-0.253384296013972</c:v>
                </c:pt>
                <c:pt idx="7">
                  <c:v>-0.26816381503332104</c:v>
                </c:pt>
                <c:pt idx="8">
                  <c:v>0.20860186377745665</c:v>
                </c:pt>
                <c:pt idx="9">
                  <c:v>0.16755244400643177</c:v>
                </c:pt>
                <c:pt idx="10">
                  <c:v>0.14946913806713163</c:v>
                </c:pt>
                <c:pt idx="11">
                  <c:v>0.14670415917203283</c:v>
                </c:pt>
                <c:pt idx="12">
                  <c:v>0.15172720812745474</c:v>
                </c:pt>
                <c:pt idx="13">
                  <c:v>0.20248334892855202</c:v>
                </c:pt>
                <c:pt idx="14">
                  <c:v>0.22008802133511854</c:v>
                </c:pt>
                <c:pt idx="15">
                  <c:v>0.23630659712202517</c:v>
                </c:pt>
                <c:pt idx="16">
                  <c:v>0.11167782058826412</c:v>
                </c:pt>
                <c:pt idx="17">
                  <c:v>0.10907039019029294</c:v>
                </c:pt>
                <c:pt idx="18">
                  <c:v>0.10861527489729325</c:v>
                </c:pt>
                <c:pt idx="19">
                  <c:v>0.10877606399071901</c:v>
                </c:pt>
                <c:pt idx="20">
                  <c:v>7.7037635868222459E-2</c:v>
                </c:pt>
                <c:pt idx="21">
                  <c:v>7.9753506733967638E-2</c:v>
                </c:pt>
                <c:pt idx="22">
                  <c:v>7.764703427506936E-2</c:v>
                </c:pt>
                <c:pt idx="23">
                  <c:v>7.2968246241496143E-2</c:v>
                </c:pt>
                <c:pt idx="24">
                  <c:v>-0.13550634162938185</c:v>
                </c:pt>
                <c:pt idx="25">
                  <c:v>-0.13681722503977062</c:v>
                </c:pt>
                <c:pt idx="26">
                  <c:v>-0.13749090497208688</c:v>
                </c:pt>
                <c:pt idx="27">
                  <c:v>-0.13816262572175372</c:v>
                </c:pt>
                <c:pt idx="28">
                  <c:v>-0.37640576481606808</c:v>
                </c:pt>
                <c:pt idx="29">
                  <c:v>-0.38181108575288675</c:v>
                </c:pt>
                <c:pt idx="30">
                  <c:v>-0.38181108575288691</c:v>
                </c:pt>
                <c:pt idx="31">
                  <c:v>-0.38181108575288691</c:v>
                </c:pt>
                <c:pt idx="32">
                  <c:v>-0.68656580339868678</c:v>
                </c:pt>
                <c:pt idx="33">
                  <c:v>-0.68656580339868678</c:v>
                </c:pt>
                <c:pt idx="34">
                  <c:v>-0.68656580339868678</c:v>
                </c:pt>
                <c:pt idx="35">
                  <c:v>-0.68656580339868678</c:v>
                </c:pt>
                <c:pt idx="36">
                  <c:v>-0.68656580339868678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0-40B9-BF17-B5588C20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55664"/>
        <c:axId val="1"/>
      </c:lineChart>
      <c:catAx>
        <c:axId val="1178556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-5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1178556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 Unicode MS"/>
              <a:ea typeface="Arial Unicode MS"/>
              <a:cs typeface="Arial Unicode M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unicode MS"/>
          <a:ea typeface="Arial unicode MS"/>
          <a:cs typeface="Arial unicode MS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fr-FR"/>
              <a:t>Balance Courante Corrigée du Reste du Monde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 5 GPI'!$B$49</c:f>
              <c:strCache>
                <c:ptCount val="1"/>
                <c:pt idx="0">
                  <c:v>Actual current account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'CUR 5 GPI'!$E$49:$AO$49</c:f>
              <c:numCache>
                <c:formatCode>0.00</c:formatCode>
                <c:ptCount val="37"/>
                <c:pt idx="0">
                  <c:v>1.1837099509556768</c:v>
                </c:pt>
                <c:pt idx="1">
                  <c:v>-0.50784094527570289</c:v>
                </c:pt>
                <c:pt idx="2">
                  <c:v>-0.83151358772270301</c:v>
                </c:pt>
                <c:pt idx="3">
                  <c:v>-0.68443972797769204</c:v>
                </c:pt>
                <c:pt idx="4">
                  <c:v>2.1164827758947936E-3</c:v>
                </c:pt>
                <c:pt idx="5">
                  <c:v>0.1429116346481244</c:v>
                </c:pt>
                <c:pt idx="6">
                  <c:v>-0.49941990112732382</c:v>
                </c:pt>
                <c:pt idx="7">
                  <c:v>0.13537354106270436</c:v>
                </c:pt>
                <c:pt idx="8">
                  <c:v>-7.1060954324639533E-2</c:v>
                </c:pt>
                <c:pt idx="9">
                  <c:v>-0.18623764403698306</c:v>
                </c:pt>
                <c:pt idx="10">
                  <c:v>-0.25125629933939581</c:v>
                </c:pt>
                <c:pt idx="11">
                  <c:v>-0.94962114150189381</c:v>
                </c:pt>
                <c:pt idx="12">
                  <c:v>-0.74431767587128761</c:v>
                </c:pt>
                <c:pt idx="13">
                  <c:v>-1.0417221141564643</c:v>
                </c:pt>
                <c:pt idx="14">
                  <c:v>-0.65320740631933683</c:v>
                </c:pt>
                <c:pt idx="15">
                  <c:v>-0.60744001416170001</c:v>
                </c:pt>
                <c:pt idx="16">
                  <c:v>-0.35828015135971036</c:v>
                </c:pt>
                <c:pt idx="17">
                  <c:v>-0.83798970554759789</c:v>
                </c:pt>
                <c:pt idx="18">
                  <c:v>-0.37723237186635444</c:v>
                </c:pt>
                <c:pt idx="19">
                  <c:v>1.2470126330816753</c:v>
                </c:pt>
                <c:pt idx="20">
                  <c:v>2.6584277253407498</c:v>
                </c:pt>
                <c:pt idx="21">
                  <c:v>2.233874543799014</c:v>
                </c:pt>
                <c:pt idx="22">
                  <c:v>2.2912699982318578</c:v>
                </c:pt>
                <c:pt idx="23">
                  <c:v>2.6353462202417308</c:v>
                </c:pt>
                <c:pt idx="24">
                  <c:v>2.5029583657335137</c:v>
                </c:pt>
                <c:pt idx="25">
                  <c:v>3.0802035010259585</c:v>
                </c:pt>
                <c:pt idx="26">
                  <c:v>3.0051567854474315</c:v>
                </c:pt>
                <c:pt idx="27">
                  <c:v>1.5156369227016793</c:v>
                </c:pt>
                <c:pt idx="28">
                  <c:v>1.3428240084977154</c:v>
                </c:pt>
                <c:pt idx="29">
                  <c:v>0.31451266412429785</c:v>
                </c:pt>
                <c:pt idx="30">
                  <c:v>0.54753526369773819</c:v>
                </c:pt>
                <c:pt idx="31">
                  <c:v>1.0463017570566642</c:v>
                </c:pt>
                <c:pt idx="32">
                  <c:v>0.72928587136964862</c:v>
                </c:pt>
                <c:pt idx="33">
                  <c:v>0.63895978349112226</c:v>
                </c:pt>
                <c:pt idx="34">
                  <c:v>0.39230691132743184</c:v>
                </c:pt>
                <c:pt idx="35">
                  <c:v>-0.44949530414458716</c:v>
                </c:pt>
                <c:pt idx="36">
                  <c:v>-0.74286182955809366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4C9A-8335-5D4DC114DF5D}"/>
            </c:ext>
          </c:extLst>
        </c:ser>
        <c:ser>
          <c:idx val="1"/>
          <c:order val="1"/>
          <c:tx>
            <c:strRef>
              <c:f>'CA TARGET'!$D$8</c:f>
              <c:strCache>
                <c:ptCount val="1"/>
                <c:pt idx="0">
                  <c:v>Equilibrium current account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'CUR 5 GPI'!$E$43:$AO$43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'CA TARGET'!$E$8:$AO$8</c:f>
              <c:numCache>
                <c:formatCode>0.00</c:formatCode>
                <c:ptCount val="37"/>
                <c:pt idx="0">
                  <c:v>1.3702771514658598</c:v>
                </c:pt>
                <c:pt idx="1">
                  <c:v>1.3857990143415129</c:v>
                </c:pt>
                <c:pt idx="2">
                  <c:v>1.4278388456619728</c:v>
                </c:pt>
                <c:pt idx="3">
                  <c:v>1.4200738013699066</c:v>
                </c:pt>
                <c:pt idx="4">
                  <c:v>0.90058982575345314</c:v>
                </c:pt>
                <c:pt idx="5">
                  <c:v>0.91246522109810624</c:v>
                </c:pt>
                <c:pt idx="6">
                  <c:v>0.73586947768169331</c:v>
                </c:pt>
                <c:pt idx="7">
                  <c:v>0.66616528466078362</c:v>
                </c:pt>
                <c:pt idx="8">
                  <c:v>0.37684135947927022</c:v>
                </c:pt>
                <c:pt idx="9">
                  <c:v>0.43406860196576463</c:v>
                </c:pt>
                <c:pt idx="10">
                  <c:v>0.43369948636202588</c:v>
                </c:pt>
                <c:pt idx="11">
                  <c:v>0.37499301219283382</c:v>
                </c:pt>
                <c:pt idx="12">
                  <c:v>0.37847639711823311</c:v>
                </c:pt>
                <c:pt idx="13">
                  <c:v>0.30580744799406484</c:v>
                </c:pt>
                <c:pt idx="14">
                  <c:v>0.282272154112091</c:v>
                </c:pt>
                <c:pt idx="15">
                  <c:v>0.21702003238263234</c:v>
                </c:pt>
                <c:pt idx="16">
                  <c:v>0.40074688324668195</c:v>
                </c:pt>
                <c:pt idx="17">
                  <c:v>0.53176223941421019</c:v>
                </c:pt>
                <c:pt idx="18">
                  <c:v>0.63551972494530706</c:v>
                </c:pt>
                <c:pt idx="19">
                  <c:v>0.6032595627867513</c:v>
                </c:pt>
                <c:pt idx="20">
                  <c:v>0.6323545653715158</c:v>
                </c:pt>
                <c:pt idx="21">
                  <c:v>0.72964691250347014</c:v>
                </c:pt>
                <c:pt idx="22">
                  <c:v>0.76038385093986971</c:v>
                </c:pt>
                <c:pt idx="23">
                  <c:v>0.73082768366468498</c:v>
                </c:pt>
                <c:pt idx="24">
                  <c:v>0.64314628929211493</c:v>
                </c:pt>
                <c:pt idx="25">
                  <c:v>0.66960646335576934</c:v>
                </c:pt>
                <c:pt idx="26">
                  <c:v>0.69205007509429384</c:v>
                </c:pt>
                <c:pt idx="27">
                  <c:v>0.65815182948079876</c:v>
                </c:pt>
                <c:pt idx="28">
                  <c:v>0.55906658435976819</c:v>
                </c:pt>
                <c:pt idx="29">
                  <c:v>0.49994329520632741</c:v>
                </c:pt>
                <c:pt idx="30">
                  <c:v>0.43815709948874321</c:v>
                </c:pt>
                <c:pt idx="31">
                  <c:v>0.35790260735515511</c:v>
                </c:pt>
                <c:pt idx="32">
                  <c:v>0.56516969265155748</c:v>
                </c:pt>
                <c:pt idx="33">
                  <c:v>0.54873273313862725</c:v>
                </c:pt>
                <c:pt idx="34">
                  <c:v>0.53244250564616646</c:v>
                </c:pt>
                <c:pt idx="35">
                  <c:v>0.5246453920326678</c:v>
                </c:pt>
                <c:pt idx="36">
                  <c:v>0.51506243027822707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4C9A-8335-5D4DC114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36096"/>
        <c:axId val="1"/>
      </c:lineChart>
      <c:catAx>
        <c:axId val="216136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-5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fr-FR"/>
          </a:p>
        </c:txPr>
        <c:crossAx val="2161360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 Unicode MS"/>
              <a:ea typeface="Arial Unicode MS"/>
              <a:cs typeface="Arial Unicode M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unicode MS"/>
          <a:ea typeface="Arial unicode MS"/>
          <a:cs typeface="Arial unicode MS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29"/>
  <sheetViews>
    <sheetView zoomScale="80" zoomScaleNormal="80" workbookViewId="0">
      <pane xSplit="5" ySplit="1" topLeftCell="AF2" activePane="bottomRight" state="frozen"/>
      <selection pane="topRight" activeCell="F1" sqref="F1"/>
      <selection pane="bottomLeft" activeCell="A2" sqref="A2"/>
      <selection pane="bottomRight" activeCell="AH24" sqref="AH24"/>
    </sheetView>
  </sheetViews>
  <sheetFormatPr baseColWidth="10" defaultRowHeight="12.75"/>
  <cols>
    <col min="1" max="1" width="15.7109375" customWidth="1"/>
    <col min="2" max="2" width="33.85546875" bestFit="1" customWidth="1"/>
    <col min="5" max="5" width="255.7109375" hidden="1" customWidth="1"/>
  </cols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1980</v>
      </c>
      <c r="G1">
        <v>1981</v>
      </c>
      <c r="H1">
        <v>1982</v>
      </c>
      <c r="I1">
        <v>1983</v>
      </c>
      <c r="J1">
        <v>1984</v>
      </c>
      <c r="K1">
        <v>1985</v>
      </c>
      <c r="L1">
        <v>1986</v>
      </c>
      <c r="M1">
        <v>1987</v>
      </c>
      <c r="N1">
        <v>1988</v>
      </c>
      <c r="O1">
        <v>1989</v>
      </c>
      <c r="P1">
        <v>1990</v>
      </c>
      <c r="Q1">
        <v>1991</v>
      </c>
      <c r="R1">
        <v>1992</v>
      </c>
      <c r="S1">
        <v>1993</v>
      </c>
      <c r="T1">
        <v>1994</v>
      </c>
      <c r="U1">
        <v>1995</v>
      </c>
      <c r="V1">
        <v>1996</v>
      </c>
      <c r="W1">
        <v>1997</v>
      </c>
      <c r="X1">
        <v>1998</v>
      </c>
      <c r="Y1">
        <v>1999</v>
      </c>
      <c r="Z1">
        <v>2000</v>
      </c>
      <c r="AA1">
        <v>2001</v>
      </c>
      <c r="AB1">
        <v>2002</v>
      </c>
      <c r="AC1">
        <v>2003</v>
      </c>
      <c r="AD1">
        <v>2004</v>
      </c>
      <c r="AE1">
        <v>2005</v>
      </c>
      <c r="AF1">
        <v>2006</v>
      </c>
      <c r="AG1">
        <v>2007</v>
      </c>
      <c r="AH1">
        <v>2008</v>
      </c>
      <c r="AI1">
        <v>2009</v>
      </c>
      <c r="AJ1">
        <v>2010</v>
      </c>
      <c r="AK1">
        <v>2011</v>
      </c>
      <c r="AL1">
        <v>2012</v>
      </c>
      <c r="AM1">
        <v>2013</v>
      </c>
      <c r="AN1">
        <v>2014</v>
      </c>
      <c r="AO1">
        <v>2015</v>
      </c>
      <c r="AP1">
        <v>2016</v>
      </c>
      <c r="AQ1">
        <v>2017</v>
      </c>
      <c r="AR1">
        <v>2018</v>
      </c>
      <c r="AS1" t="s">
        <v>5</v>
      </c>
    </row>
    <row r="2" spans="1:45" ht="15" hidden="1" customHeight="1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80.218000000000004</v>
      </c>
      <c r="G2">
        <v>69.510000000000005</v>
      </c>
      <c r="H2">
        <v>69.5</v>
      </c>
      <c r="I2">
        <v>70.412999999999997</v>
      </c>
      <c r="J2">
        <v>66.423000000000002</v>
      </c>
      <c r="K2">
        <v>68.025999999999996</v>
      </c>
      <c r="L2">
        <v>96.525999999999996</v>
      </c>
      <c r="M2">
        <v>120.71</v>
      </c>
      <c r="N2">
        <v>132.185</v>
      </c>
      <c r="O2">
        <v>131.697</v>
      </c>
      <c r="P2">
        <v>165.39599999999999</v>
      </c>
      <c r="Q2">
        <v>173.38200000000001</v>
      </c>
      <c r="R2">
        <v>195.107</v>
      </c>
      <c r="S2">
        <v>189.709</v>
      </c>
      <c r="T2">
        <v>203.97200000000001</v>
      </c>
      <c r="U2">
        <v>238.55</v>
      </c>
      <c r="V2">
        <v>234.23400000000001</v>
      </c>
      <c r="W2">
        <v>207.126</v>
      </c>
      <c r="X2">
        <v>212.43899999999999</v>
      </c>
      <c r="Y2">
        <v>211.20599999999999</v>
      </c>
      <c r="Z2">
        <v>191.761</v>
      </c>
      <c r="AA2">
        <v>190.31899999999999</v>
      </c>
      <c r="AB2">
        <v>206.684</v>
      </c>
      <c r="AC2">
        <v>252.51599999999999</v>
      </c>
      <c r="AD2">
        <v>291.81299999999999</v>
      </c>
      <c r="AE2">
        <v>305.51299999999998</v>
      </c>
      <c r="AF2">
        <v>325.25599999999997</v>
      </c>
      <c r="AG2">
        <v>375.58100000000002</v>
      </c>
      <c r="AH2">
        <v>416.11900000000003</v>
      </c>
      <c r="AI2">
        <v>384.73</v>
      </c>
      <c r="AJ2">
        <v>378.38400000000001</v>
      </c>
      <c r="AK2">
        <v>416.36500000000001</v>
      </c>
      <c r="AL2">
        <v>394.86799999999999</v>
      </c>
      <c r="AM2">
        <v>417.9</v>
      </c>
      <c r="AN2">
        <v>439.971</v>
      </c>
      <c r="AO2">
        <v>462.53899999999999</v>
      </c>
      <c r="AP2">
        <v>484.08499999999998</v>
      </c>
      <c r="AQ2">
        <v>504.41399999999999</v>
      </c>
      <c r="AR2">
        <v>525.26400000000001</v>
      </c>
      <c r="AS2">
        <v>2012</v>
      </c>
    </row>
    <row r="3" spans="1:45" ht="15" hidden="1" customHeight="1">
      <c r="A3" t="s">
        <v>6</v>
      </c>
      <c r="B3" t="s">
        <v>11</v>
      </c>
      <c r="C3" t="s">
        <v>8</v>
      </c>
      <c r="D3" t="s">
        <v>9</v>
      </c>
      <c r="E3" t="s">
        <v>12</v>
      </c>
      <c r="F3">
        <v>-4.1310000000000002</v>
      </c>
      <c r="G3">
        <v>-2.645</v>
      </c>
      <c r="H3">
        <v>0.57199999999999995</v>
      </c>
      <c r="I3">
        <v>0.11799999999999999</v>
      </c>
      <c r="J3">
        <v>-0.23599999999999999</v>
      </c>
      <c r="K3">
        <v>-0.15</v>
      </c>
      <c r="L3">
        <v>-3.1E-2</v>
      </c>
      <c r="M3" t="s">
        <v>13</v>
      </c>
      <c r="N3">
        <v>-0.24199999999999999</v>
      </c>
      <c r="O3">
        <v>0.248</v>
      </c>
      <c r="P3">
        <v>1.1659999999999999</v>
      </c>
      <c r="Q3">
        <v>6.0999999999999999E-2</v>
      </c>
      <c r="R3">
        <v>-0.68300000000000005</v>
      </c>
      <c r="S3">
        <v>-1.4330000000000001</v>
      </c>
      <c r="T3">
        <v>-3.28</v>
      </c>
      <c r="U3">
        <v>-6.8159999999999998</v>
      </c>
      <c r="V3">
        <v>-6.6509999999999998</v>
      </c>
      <c r="W3">
        <v>-5.03</v>
      </c>
      <c r="X3">
        <v>-3.3959999999999999</v>
      </c>
      <c r="Y3">
        <v>-3.4510000000000001</v>
      </c>
      <c r="Z3">
        <v>-1.4139999999999999</v>
      </c>
      <c r="AA3">
        <v>-1.569</v>
      </c>
      <c r="AB3">
        <v>5.5449999999999999</v>
      </c>
      <c r="AC3">
        <v>4.2789999999999999</v>
      </c>
      <c r="AD3">
        <v>6.4039999999999999</v>
      </c>
      <c r="AE3">
        <v>6.6150000000000002</v>
      </c>
      <c r="AF3">
        <v>9.1120000000000001</v>
      </c>
      <c r="AG3">
        <v>13.183999999999999</v>
      </c>
      <c r="AH3">
        <v>20.245999999999999</v>
      </c>
      <c r="AI3">
        <v>10.428000000000001</v>
      </c>
      <c r="AJ3">
        <v>12.923999999999999</v>
      </c>
      <c r="AK3">
        <v>5.6779999999999999</v>
      </c>
      <c r="AL3">
        <v>7.0289999999999999</v>
      </c>
      <c r="AM3">
        <v>11.708</v>
      </c>
      <c r="AN3">
        <v>10.717000000000001</v>
      </c>
      <c r="AO3">
        <v>10.933999999999999</v>
      </c>
      <c r="AP3">
        <v>11.35</v>
      </c>
      <c r="AQ3">
        <v>11.786</v>
      </c>
      <c r="AR3">
        <v>12.516</v>
      </c>
      <c r="AS3">
        <v>2012</v>
      </c>
    </row>
    <row r="4" spans="1:45">
      <c r="A4" t="s">
        <v>14</v>
      </c>
      <c r="B4" t="s">
        <v>7</v>
      </c>
      <c r="C4" t="s">
        <v>8</v>
      </c>
      <c r="D4" t="s">
        <v>9</v>
      </c>
      <c r="E4" t="s">
        <v>10</v>
      </c>
      <c r="F4">
        <v>309.26299999999998</v>
      </c>
      <c r="G4">
        <v>292.60599999999999</v>
      </c>
      <c r="H4">
        <v>281.27999999999997</v>
      </c>
      <c r="I4">
        <v>301.803</v>
      </c>
      <c r="J4">
        <v>310.68599999999998</v>
      </c>
      <c r="K4">
        <v>307.017</v>
      </c>
      <c r="L4">
        <v>297.58999999999997</v>
      </c>
      <c r="M4">
        <v>323.97300000000001</v>
      </c>
      <c r="N4">
        <v>404.149</v>
      </c>
      <c r="O4">
        <v>451.31099999999998</v>
      </c>
      <c r="P4">
        <v>390.279</v>
      </c>
      <c r="Q4">
        <v>409.16500000000002</v>
      </c>
      <c r="R4">
        <v>488.22199999999998</v>
      </c>
      <c r="S4">
        <v>613.22299999999996</v>
      </c>
      <c r="T4">
        <v>559.22400000000005</v>
      </c>
      <c r="U4">
        <v>727.947</v>
      </c>
      <c r="V4">
        <v>856.00099999999998</v>
      </c>
      <c r="W4">
        <v>952.649</v>
      </c>
      <c r="X4">
        <v>1019.48</v>
      </c>
      <c r="Y4">
        <v>1083.2840000000001</v>
      </c>
      <c r="Z4">
        <v>1198.4770000000001</v>
      </c>
      <c r="AA4">
        <v>1324.8140000000001</v>
      </c>
      <c r="AB4">
        <v>1453.8330000000001</v>
      </c>
      <c r="AC4">
        <v>1640.963</v>
      </c>
      <c r="AD4">
        <v>1931.646</v>
      </c>
      <c r="AE4">
        <v>2256.9189999999999</v>
      </c>
      <c r="AF4">
        <v>2712.9169999999999</v>
      </c>
      <c r="AG4">
        <v>3494.2350000000001</v>
      </c>
      <c r="AH4">
        <v>4519.951</v>
      </c>
      <c r="AI4">
        <v>4990.5259999999998</v>
      </c>
      <c r="AJ4">
        <v>5930.393</v>
      </c>
      <c r="AK4">
        <v>7321.9859999999999</v>
      </c>
      <c r="AL4">
        <v>8221.0149999999994</v>
      </c>
      <c r="AM4">
        <v>8939.3269999999993</v>
      </c>
      <c r="AN4">
        <v>9761.2009999999991</v>
      </c>
      <c r="AO4">
        <v>10641.323</v>
      </c>
      <c r="AP4">
        <v>11584.528</v>
      </c>
      <c r="AQ4">
        <v>12633.41</v>
      </c>
      <c r="AR4">
        <v>13760.434999999999</v>
      </c>
      <c r="AS4">
        <v>2012</v>
      </c>
    </row>
    <row r="5" spans="1:45" ht="15" hidden="1" customHeight="1">
      <c r="A5" t="s">
        <v>14</v>
      </c>
      <c r="B5" t="s">
        <v>11</v>
      </c>
      <c r="C5" t="s">
        <v>8</v>
      </c>
      <c r="D5" t="s">
        <v>9</v>
      </c>
      <c r="E5" t="s">
        <v>15</v>
      </c>
      <c r="F5">
        <v>0.28599999999999998</v>
      </c>
      <c r="G5">
        <v>2.2749999999999999</v>
      </c>
      <c r="H5">
        <v>5.5990000000000002</v>
      </c>
      <c r="I5">
        <v>4.1440000000000001</v>
      </c>
      <c r="J5">
        <v>1.944</v>
      </c>
      <c r="K5">
        <v>-11.507999999999999</v>
      </c>
      <c r="L5">
        <v>-7.2329999999999997</v>
      </c>
      <c r="M5">
        <v>0.3</v>
      </c>
      <c r="N5">
        <v>-3.802</v>
      </c>
      <c r="O5">
        <v>-4.3170000000000002</v>
      </c>
      <c r="P5">
        <v>11.997</v>
      </c>
      <c r="Q5">
        <v>13.271000000000001</v>
      </c>
      <c r="R5">
        <v>6.4020000000000001</v>
      </c>
      <c r="S5">
        <v>-11.901999999999999</v>
      </c>
      <c r="T5">
        <v>7.657</v>
      </c>
      <c r="U5">
        <v>1.6180000000000001</v>
      </c>
      <c r="V5">
        <v>7.2430000000000003</v>
      </c>
      <c r="W5">
        <v>36.962000000000003</v>
      </c>
      <c r="X5">
        <v>31.472000000000001</v>
      </c>
      <c r="Y5">
        <v>15.669</v>
      </c>
      <c r="Z5">
        <v>20.518999999999998</v>
      </c>
      <c r="AA5">
        <v>17.405000000000001</v>
      </c>
      <c r="AB5">
        <v>35.421999999999997</v>
      </c>
      <c r="AC5">
        <v>45.875</v>
      </c>
      <c r="AD5">
        <v>68.941000000000003</v>
      </c>
      <c r="AE5">
        <v>132.37799999999999</v>
      </c>
      <c r="AF5">
        <v>231.84299999999999</v>
      </c>
      <c r="AG5">
        <v>353.18299999999999</v>
      </c>
      <c r="AH5">
        <v>420.56900000000002</v>
      </c>
      <c r="AI5">
        <v>243.25700000000001</v>
      </c>
      <c r="AJ5">
        <v>237.81</v>
      </c>
      <c r="AK5">
        <v>136.09700000000001</v>
      </c>
      <c r="AL5">
        <v>193.13900000000001</v>
      </c>
      <c r="AM5">
        <v>223.74299999999999</v>
      </c>
      <c r="AN5">
        <v>258.89299999999997</v>
      </c>
      <c r="AO5">
        <v>317.21800000000002</v>
      </c>
      <c r="AP5">
        <v>390.01799999999997</v>
      </c>
      <c r="AQ5">
        <v>462.99900000000002</v>
      </c>
      <c r="AR5">
        <v>559.18299999999999</v>
      </c>
      <c r="AS5">
        <v>2012</v>
      </c>
    </row>
    <row r="6" spans="1:45" ht="15" hidden="1" customHeight="1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53.14</v>
      </c>
      <c r="G6">
        <v>52.027000000000001</v>
      </c>
      <c r="H6">
        <v>52.536999999999999</v>
      </c>
      <c r="I6">
        <v>50.442999999999998</v>
      </c>
      <c r="J6">
        <v>52.363999999999997</v>
      </c>
      <c r="K6">
        <v>55.465000000000003</v>
      </c>
      <c r="L6">
        <v>72.623000000000005</v>
      </c>
      <c r="M6">
        <v>90.506</v>
      </c>
      <c r="N6">
        <v>107.771</v>
      </c>
      <c r="O6">
        <v>117.51300000000001</v>
      </c>
      <c r="P6">
        <v>139.83000000000001</v>
      </c>
      <c r="Q6">
        <v>126.422</v>
      </c>
      <c r="R6">
        <v>110.81</v>
      </c>
      <c r="S6">
        <v>87.421000000000006</v>
      </c>
      <c r="T6">
        <v>100.714</v>
      </c>
      <c r="U6">
        <v>130.75</v>
      </c>
      <c r="V6">
        <v>128.52500000000001</v>
      </c>
      <c r="W6">
        <v>123.428</v>
      </c>
      <c r="X6">
        <v>130.46600000000001</v>
      </c>
      <c r="Y6">
        <v>130.94800000000001</v>
      </c>
      <c r="Z6">
        <v>122.22199999999999</v>
      </c>
      <c r="AA6">
        <v>125.26900000000001</v>
      </c>
      <c r="AB6">
        <v>135.97200000000001</v>
      </c>
      <c r="AC6">
        <v>165.03100000000001</v>
      </c>
      <c r="AD6">
        <v>189.31299999999999</v>
      </c>
      <c r="AE6">
        <v>196.11799999999999</v>
      </c>
      <c r="AF6">
        <v>208.143</v>
      </c>
      <c r="AG6">
        <v>246.48099999999999</v>
      </c>
      <c r="AH6">
        <v>273.25299999999999</v>
      </c>
      <c r="AI6">
        <v>240.00399999999999</v>
      </c>
      <c r="AJ6">
        <v>237.148</v>
      </c>
      <c r="AK6">
        <v>262.529</v>
      </c>
      <c r="AL6">
        <v>247.64599999999999</v>
      </c>
      <c r="AM6">
        <v>259.62700000000001</v>
      </c>
      <c r="AN6">
        <v>274.017</v>
      </c>
      <c r="AO6">
        <v>288.70400000000001</v>
      </c>
      <c r="AP6">
        <v>304.327</v>
      </c>
      <c r="AQ6">
        <v>319.79199999999997</v>
      </c>
      <c r="AR6">
        <v>335.99599999999998</v>
      </c>
      <c r="AS6">
        <v>2012</v>
      </c>
    </row>
    <row r="7" spans="1:45" ht="15" hidden="1" customHeight="1">
      <c r="A7" t="s">
        <v>16</v>
      </c>
      <c r="B7" t="s">
        <v>11</v>
      </c>
      <c r="C7" t="s">
        <v>8</v>
      </c>
      <c r="D7" t="s">
        <v>9</v>
      </c>
      <c r="E7" t="s">
        <v>17</v>
      </c>
      <c r="F7">
        <v>-1.446</v>
      </c>
      <c r="G7">
        <v>-0.41699999999999998</v>
      </c>
      <c r="H7">
        <v>-0.89300000000000002</v>
      </c>
      <c r="I7">
        <v>-1.05</v>
      </c>
      <c r="J7">
        <v>3.9E-2</v>
      </c>
      <c r="K7">
        <v>-0.74</v>
      </c>
      <c r="L7">
        <v>-0.67600000000000005</v>
      </c>
      <c r="M7">
        <v>-1.718</v>
      </c>
      <c r="N7">
        <v>-2.706</v>
      </c>
      <c r="O7">
        <v>-5.774</v>
      </c>
      <c r="P7">
        <v>-6.9889999999999999</v>
      </c>
      <c r="Q7">
        <v>-6.734</v>
      </c>
      <c r="R7">
        <v>-5.117</v>
      </c>
      <c r="S7">
        <v>-1.1259999999999999</v>
      </c>
      <c r="T7">
        <v>1.099</v>
      </c>
      <c r="U7">
        <v>5.3559999999999999</v>
      </c>
      <c r="V7">
        <v>5.1479999999999997</v>
      </c>
      <c r="W7">
        <v>6.8559999999999999</v>
      </c>
      <c r="X7">
        <v>7.2919999999999998</v>
      </c>
      <c r="Y7">
        <v>7.7629999999999999</v>
      </c>
      <c r="Z7">
        <v>9.907</v>
      </c>
      <c r="AA7">
        <v>10.733000000000001</v>
      </c>
      <c r="AB7">
        <v>11.987</v>
      </c>
      <c r="AC7">
        <v>8.4949999999999992</v>
      </c>
      <c r="AD7">
        <v>11.734</v>
      </c>
      <c r="AE7">
        <v>6.5709999999999997</v>
      </c>
      <c r="AF7">
        <v>8.6530000000000005</v>
      </c>
      <c r="AG7">
        <v>10.513</v>
      </c>
      <c r="AH7">
        <v>7.1449999999999996</v>
      </c>
      <c r="AI7">
        <v>4.2149999999999999</v>
      </c>
      <c r="AJ7">
        <v>3.5489999999999999</v>
      </c>
      <c r="AK7">
        <v>-4.0279999999999996</v>
      </c>
      <c r="AL7">
        <v>-4.4039999999999999</v>
      </c>
      <c r="AM7">
        <v>-4.2329999999999997</v>
      </c>
      <c r="AN7">
        <v>-5.0129999999999999</v>
      </c>
      <c r="AO7">
        <v>-4.8280000000000003</v>
      </c>
      <c r="AP7">
        <v>-4.6459999999999999</v>
      </c>
      <c r="AQ7">
        <v>-4.569</v>
      </c>
      <c r="AR7">
        <v>-4.5519999999999996</v>
      </c>
      <c r="AS7">
        <v>2012</v>
      </c>
    </row>
    <row r="8" spans="1:45" ht="15" hidden="1" customHeight="1">
      <c r="A8" t="s">
        <v>18</v>
      </c>
      <c r="B8" t="s">
        <v>7</v>
      </c>
      <c r="C8" t="s">
        <v>8</v>
      </c>
      <c r="D8" t="s">
        <v>9</v>
      </c>
      <c r="E8" t="s">
        <v>10</v>
      </c>
      <c r="F8">
        <v>691.2</v>
      </c>
      <c r="G8">
        <v>607.47</v>
      </c>
      <c r="H8">
        <v>575.84799999999996</v>
      </c>
      <c r="I8">
        <v>550.08600000000001</v>
      </c>
      <c r="J8">
        <v>521.82399999999996</v>
      </c>
      <c r="K8">
        <v>547.87400000000002</v>
      </c>
      <c r="L8">
        <v>761.30100000000004</v>
      </c>
      <c r="M8">
        <v>923.61199999999997</v>
      </c>
      <c r="N8">
        <v>1004.379</v>
      </c>
      <c r="O8">
        <v>1009.776</v>
      </c>
      <c r="P8">
        <v>1248.4870000000001</v>
      </c>
      <c r="Q8">
        <v>1249.1479999999999</v>
      </c>
      <c r="R8">
        <v>1373.9839999999999</v>
      </c>
      <c r="S8">
        <v>1292.04</v>
      </c>
      <c r="T8">
        <v>1366.078</v>
      </c>
      <c r="U8">
        <v>1572.299</v>
      </c>
      <c r="V8">
        <v>1574.519</v>
      </c>
      <c r="W8">
        <v>1425.855</v>
      </c>
      <c r="X8">
        <v>1474.307</v>
      </c>
      <c r="Y8">
        <v>1458.3150000000001</v>
      </c>
      <c r="Z8">
        <v>1333.1980000000001</v>
      </c>
      <c r="AA8">
        <v>1341.058</v>
      </c>
      <c r="AB8">
        <v>1463.701</v>
      </c>
      <c r="AC8">
        <v>1805.18</v>
      </c>
      <c r="AD8">
        <v>2058.38</v>
      </c>
      <c r="AE8">
        <v>2140.2660000000001</v>
      </c>
      <c r="AF8">
        <v>2257.8020000000001</v>
      </c>
      <c r="AG8">
        <v>2586.1039999999998</v>
      </c>
      <c r="AH8">
        <v>2845.1109999999999</v>
      </c>
      <c r="AI8">
        <v>2626.4859999999999</v>
      </c>
      <c r="AJ8">
        <v>2569.8220000000001</v>
      </c>
      <c r="AK8">
        <v>2784.761</v>
      </c>
      <c r="AL8">
        <v>2613.9360000000001</v>
      </c>
      <c r="AM8">
        <v>2738.6759999999999</v>
      </c>
      <c r="AN8">
        <v>2862.5079999999998</v>
      </c>
      <c r="AO8">
        <v>2989.2069999999999</v>
      </c>
      <c r="AP8">
        <v>3124.09</v>
      </c>
      <c r="AQ8">
        <v>3265.9290000000001</v>
      </c>
      <c r="AR8">
        <v>3422.404</v>
      </c>
      <c r="AS8">
        <v>2012</v>
      </c>
    </row>
    <row r="9" spans="1:45" ht="15" hidden="1" customHeight="1">
      <c r="A9" t="s">
        <v>18</v>
      </c>
      <c r="B9" t="s">
        <v>11</v>
      </c>
      <c r="C9" t="s">
        <v>8</v>
      </c>
      <c r="D9" t="s">
        <v>9</v>
      </c>
      <c r="E9" t="s">
        <v>19</v>
      </c>
      <c r="F9">
        <v>-4.1749999999999998</v>
      </c>
      <c r="G9">
        <v>-4.7720000000000002</v>
      </c>
      <c r="H9">
        <v>-12.125999999999999</v>
      </c>
      <c r="I9">
        <v>-4.7140000000000004</v>
      </c>
      <c r="J9">
        <v>-0.75600000000000001</v>
      </c>
      <c r="K9">
        <v>-0.35199999999999998</v>
      </c>
      <c r="L9">
        <v>2.3530000000000002</v>
      </c>
      <c r="M9">
        <v>-4.452</v>
      </c>
      <c r="N9">
        <v>-4.665</v>
      </c>
      <c r="O9">
        <v>-4.6349999999999998</v>
      </c>
      <c r="P9">
        <v>-9.8689999999999998</v>
      </c>
      <c r="Q9">
        <v>-6.1859999999999999</v>
      </c>
      <c r="R9">
        <v>3.835</v>
      </c>
      <c r="S9">
        <v>9.1880000000000006</v>
      </c>
      <c r="T9">
        <v>7.4059999999999997</v>
      </c>
      <c r="U9">
        <v>7.3380000000000001</v>
      </c>
      <c r="V9">
        <v>19.361000000000001</v>
      </c>
      <c r="W9">
        <v>37.81</v>
      </c>
      <c r="X9">
        <v>38.554000000000002</v>
      </c>
      <c r="Y9">
        <v>45.890999999999998</v>
      </c>
      <c r="Z9">
        <v>21.968</v>
      </c>
      <c r="AA9">
        <v>26.085999999999999</v>
      </c>
      <c r="AB9">
        <v>19.8</v>
      </c>
      <c r="AC9">
        <v>14.74</v>
      </c>
      <c r="AD9">
        <v>11.141</v>
      </c>
      <c r="AE9">
        <v>-10.375</v>
      </c>
      <c r="AF9">
        <v>-12.994999999999999</v>
      </c>
      <c r="AG9">
        <v>-25.931000000000001</v>
      </c>
      <c r="AH9">
        <v>-49.631999999999998</v>
      </c>
      <c r="AI9">
        <v>-35.015999999999998</v>
      </c>
      <c r="AJ9">
        <v>-33.78</v>
      </c>
      <c r="AK9">
        <v>-48.996000000000002</v>
      </c>
      <c r="AL9">
        <v>-57.142000000000003</v>
      </c>
      <c r="AM9">
        <v>-43.414000000000001</v>
      </c>
      <c r="AN9">
        <v>-45.176000000000002</v>
      </c>
      <c r="AO9">
        <v>-32.200000000000003</v>
      </c>
      <c r="AP9">
        <v>-19.745999999999999</v>
      </c>
      <c r="AQ9">
        <v>-9.8800000000000008</v>
      </c>
      <c r="AR9">
        <v>-0.35899999999999999</v>
      </c>
      <c r="AS9">
        <v>2012</v>
      </c>
    </row>
    <row r="10" spans="1:45" ht="15" hidden="1" customHeight="1">
      <c r="A10" t="s">
        <v>20</v>
      </c>
      <c r="B10" t="s">
        <v>7</v>
      </c>
      <c r="C10" t="s">
        <v>8</v>
      </c>
      <c r="D10" t="s">
        <v>9</v>
      </c>
      <c r="E10" t="s">
        <v>10</v>
      </c>
      <c r="F10">
        <v>826.14200000000005</v>
      </c>
      <c r="G10">
        <v>695.07399999999996</v>
      </c>
      <c r="H10">
        <v>671.15499999999997</v>
      </c>
      <c r="I10">
        <v>669.57299999999998</v>
      </c>
      <c r="J10">
        <v>630.85299999999995</v>
      </c>
      <c r="K10">
        <v>639.69500000000005</v>
      </c>
      <c r="L10">
        <v>913.64099999999996</v>
      </c>
      <c r="M10">
        <v>1136.9290000000001</v>
      </c>
      <c r="N10">
        <v>1225.7280000000001</v>
      </c>
      <c r="O10">
        <v>1216.796</v>
      </c>
      <c r="P10">
        <v>1547.0260000000001</v>
      </c>
      <c r="Q10">
        <v>1815.0609999999999</v>
      </c>
      <c r="R10">
        <v>2066.7289999999998</v>
      </c>
      <c r="S10">
        <v>2005.557</v>
      </c>
      <c r="T10">
        <v>2151.0250000000001</v>
      </c>
      <c r="U10">
        <v>2524.9490000000001</v>
      </c>
      <c r="V10">
        <v>2439.346</v>
      </c>
      <c r="W10">
        <v>2163.2330000000002</v>
      </c>
      <c r="X10">
        <v>2187.4839999999999</v>
      </c>
      <c r="Y10">
        <v>2146.4319999999998</v>
      </c>
      <c r="Z10">
        <v>1905.7950000000001</v>
      </c>
      <c r="AA10">
        <v>1892.595</v>
      </c>
      <c r="AB10">
        <v>2024.06</v>
      </c>
      <c r="AC10">
        <v>2446.8850000000002</v>
      </c>
      <c r="AD10">
        <v>2729.9229999999998</v>
      </c>
      <c r="AE10">
        <v>2771.0569999999998</v>
      </c>
      <c r="AF10">
        <v>2905.4450000000002</v>
      </c>
      <c r="AG10">
        <v>3328.5889999999999</v>
      </c>
      <c r="AH10">
        <v>3640.7269999999999</v>
      </c>
      <c r="AI10">
        <v>3306.78</v>
      </c>
      <c r="AJ10">
        <v>3310.6</v>
      </c>
      <c r="AK10">
        <v>3631.4349999999999</v>
      </c>
      <c r="AL10">
        <v>3429.5189999999998</v>
      </c>
      <c r="AM10">
        <v>3593.2379999999998</v>
      </c>
      <c r="AN10">
        <v>3747.0659999999998</v>
      </c>
      <c r="AO10">
        <v>3899.712</v>
      </c>
      <c r="AP10">
        <v>4051.7109999999998</v>
      </c>
      <c r="AQ10">
        <v>4202.7749999999996</v>
      </c>
      <c r="AR10">
        <v>4360.59</v>
      </c>
      <c r="AS10">
        <v>2012</v>
      </c>
    </row>
    <row r="11" spans="1:45" ht="15" hidden="1" customHeight="1">
      <c r="A11" t="s">
        <v>20</v>
      </c>
      <c r="B11" t="s">
        <v>11</v>
      </c>
      <c r="C11" t="s">
        <v>8</v>
      </c>
      <c r="D11" t="s">
        <v>9</v>
      </c>
      <c r="E11" s="1" t="s">
        <v>21</v>
      </c>
      <c r="F11">
        <v>-14.254</v>
      </c>
      <c r="G11">
        <v>-4.6379999999999999</v>
      </c>
      <c r="H11">
        <v>4.55</v>
      </c>
      <c r="I11">
        <v>4.08</v>
      </c>
      <c r="J11">
        <v>9.2840000000000007</v>
      </c>
      <c r="K11">
        <v>16.96</v>
      </c>
      <c r="L11">
        <v>38.499000000000002</v>
      </c>
      <c r="M11">
        <v>43.819000000000003</v>
      </c>
      <c r="N11">
        <v>50.847000000000001</v>
      </c>
      <c r="O11">
        <v>55.441000000000003</v>
      </c>
      <c r="P11">
        <v>45.307000000000002</v>
      </c>
      <c r="Q11">
        <v>-24.253</v>
      </c>
      <c r="R11">
        <v>-22.742999999999999</v>
      </c>
      <c r="S11">
        <v>-19.033999999999999</v>
      </c>
      <c r="T11">
        <v>-30.52</v>
      </c>
      <c r="U11">
        <v>-29.587</v>
      </c>
      <c r="V11">
        <v>-14.019</v>
      </c>
      <c r="W11">
        <v>-10.007999999999999</v>
      </c>
      <c r="X11">
        <v>-16.329999999999998</v>
      </c>
      <c r="Y11">
        <v>-26.858000000000001</v>
      </c>
      <c r="Z11">
        <v>-32.557000000000002</v>
      </c>
      <c r="AA11">
        <v>0.38</v>
      </c>
      <c r="AB11">
        <v>40.588000000000001</v>
      </c>
      <c r="AC11">
        <v>49.718000000000004</v>
      </c>
      <c r="AD11">
        <v>127.27500000000001</v>
      </c>
      <c r="AE11">
        <v>140.261</v>
      </c>
      <c r="AF11">
        <v>181.74100000000001</v>
      </c>
      <c r="AG11">
        <v>247.96700000000001</v>
      </c>
      <c r="AH11">
        <v>226.10499999999999</v>
      </c>
      <c r="AI11">
        <v>197.13300000000001</v>
      </c>
      <c r="AJ11">
        <v>206.98500000000001</v>
      </c>
      <c r="AK11">
        <v>224.29</v>
      </c>
      <c r="AL11">
        <v>238.49299999999999</v>
      </c>
      <c r="AM11">
        <v>214.596</v>
      </c>
      <c r="AN11">
        <v>214.357</v>
      </c>
      <c r="AO11">
        <v>210.453</v>
      </c>
      <c r="AP11">
        <v>205.66499999999999</v>
      </c>
      <c r="AQ11">
        <v>203.12799999999999</v>
      </c>
      <c r="AR11">
        <v>200.90299999999999</v>
      </c>
      <c r="AS11">
        <v>2012</v>
      </c>
    </row>
    <row r="12" spans="1:45" ht="15" hidden="1" customHeight="1">
      <c r="A12" t="s">
        <v>22</v>
      </c>
      <c r="B12" t="s">
        <v>7</v>
      </c>
      <c r="C12" t="s">
        <v>8</v>
      </c>
      <c r="D12" t="s">
        <v>9</v>
      </c>
      <c r="E12" t="s">
        <v>10</v>
      </c>
      <c r="F12">
        <v>21.225999999999999</v>
      </c>
      <c r="G12">
        <v>20.233000000000001</v>
      </c>
      <c r="H12">
        <v>21.114000000000001</v>
      </c>
      <c r="I12">
        <v>20.425999999999998</v>
      </c>
      <c r="J12">
        <v>19.701000000000001</v>
      </c>
      <c r="K12">
        <v>20.978999999999999</v>
      </c>
      <c r="L12">
        <v>28.13</v>
      </c>
      <c r="M12">
        <v>33.350999999999999</v>
      </c>
      <c r="N12">
        <v>36.536000000000001</v>
      </c>
      <c r="O12">
        <v>37.683</v>
      </c>
      <c r="P12">
        <v>47.753</v>
      </c>
      <c r="Q12">
        <v>48.4</v>
      </c>
      <c r="R12">
        <v>54.414999999999999</v>
      </c>
      <c r="S12">
        <v>50.420999999999999</v>
      </c>
      <c r="T12">
        <v>55.326999999999998</v>
      </c>
      <c r="U12">
        <v>67.058999999999997</v>
      </c>
      <c r="V12">
        <v>74.013000000000005</v>
      </c>
      <c r="W12">
        <v>81.260000000000005</v>
      </c>
      <c r="X12">
        <v>88.227000000000004</v>
      </c>
      <c r="Y12">
        <v>96.548000000000002</v>
      </c>
      <c r="Z12">
        <v>96.879000000000005</v>
      </c>
      <c r="AA12">
        <v>104.77800000000001</v>
      </c>
      <c r="AB12">
        <v>122.95399999999999</v>
      </c>
      <c r="AC12">
        <v>157.685</v>
      </c>
      <c r="AD12">
        <v>186.52600000000001</v>
      </c>
      <c r="AE12">
        <v>202.93</v>
      </c>
      <c r="AF12">
        <v>222.97</v>
      </c>
      <c r="AG12">
        <v>259.947</v>
      </c>
      <c r="AH12">
        <v>265.27600000000001</v>
      </c>
      <c r="AI12">
        <v>226.02799999999999</v>
      </c>
      <c r="AJ12">
        <v>209.77799999999999</v>
      </c>
      <c r="AK12">
        <v>226.24199999999999</v>
      </c>
      <c r="AL12">
        <v>210.857</v>
      </c>
      <c r="AM12">
        <v>220.893</v>
      </c>
      <c r="AN12">
        <v>231.55099999999999</v>
      </c>
      <c r="AO12">
        <v>243.958</v>
      </c>
      <c r="AP12">
        <v>256.82299999999998</v>
      </c>
      <c r="AQ12">
        <v>270.14</v>
      </c>
      <c r="AR12">
        <v>284.30099999999999</v>
      </c>
      <c r="AS12">
        <v>2012</v>
      </c>
    </row>
    <row r="13" spans="1:45" ht="15" hidden="1" customHeight="1">
      <c r="A13" t="s">
        <v>22</v>
      </c>
      <c r="B13" t="s">
        <v>11</v>
      </c>
      <c r="C13" t="s">
        <v>8</v>
      </c>
      <c r="D13" t="s">
        <v>9</v>
      </c>
      <c r="E13" s="1" t="s">
        <v>23</v>
      </c>
      <c r="F13">
        <v>-2.2970000000000002</v>
      </c>
      <c r="G13">
        <v>-2.7650000000000001</v>
      </c>
      <c r="H13">
        <v>-2.0720000000000001</v>
      </c>
      <c r="I13">
        <v>-1.355</v>
      </c>
      <c r="J13">
        <v>-1.1499999999999999</v>
      </c>
      <c r="K13">
        <v>-0.89500000000000002</v>
      </c>
      <c r="L13">
        <v>-0.89600000000000002</v>
      </c>
      <c r="M13">
        <v>-8.5000000000000006E-2</v>
      </c>
      <c r="N13">
        <v>-3.9E-2</v>
      </c>
      <c r="O13">
        <v>-0.61499999999999999</v>
      </c>
      <c r="P13">
        <v>-0.753</v>
      </c>
      <c r="Q13">
        <v>-0.105</v>
      </c>
      <c r="R13">
        <v>0.30299999999999999</v>
      </c>
      <c r="S13">
        <v>1.919</v>
      </c>
      <c r="T13">
        <v>1.657</v>
      </c>
      <c r="U13">
        <v>1.9850000000000001</v>
      </c>
      <c r="V13">
        <v>2.5529999999999999</v>
      </c>
      <c r="W13">
        <v>2.6389999999999998</v>
      </c>
      <c r="X13">
        <v>0.70399999999999996</v>
      </c>
      <c r="Y13">
        <v>0.24099999999999999</v>
      </c>
      <c r="Z13">
        <v>-0.35</v>
      </c>
      <c r="AA13">
        <v>-0.67800000000000005</v>
      </c>
      <c r="AB13">
        <v>-1.2230000000000001</v>
      </c>
      <c r="AC13">
        <v>-2E-3</v>
      </c>
      <c r="AD13">
        <v>-1.0780000000000001</v>
      </c>
      <c r="AE13">
        <v>-7.0880000000000001</v>
      </c>
      <c r="AF13">
        <v>-7.9160000000000004</v>
      </c>
      <c r="AG13">
        <v>-13.875999999999999</v>
      </c>
      <c r="AH13">
        <v>-14.965999999999999</v>
      </c>
      <c r="AI13">
        <v>-5.2409999999999997</v>
      </c>
      <c r="AJ13">
        <v>2.3650000000000002</v>
      </c>
      <c r="AK13">
        <v>2.786</v>
      </c>
      <c r="AL13">
        <v>9.3249999999999993</v>
      </c>
      <c r="AM13">
        <v>5.117</v>
      </c>
      <c r="AN13">
        <v>7.0620000000000003</v>
      </c>
      <c r="AO13">
        <v>7.6609999999999996</v>
      </c>
      <c r="AP13">
        <v>8.5359999999999996</v>
      </c>
      <c r="AQ13">
        <v>9.3879999999999999</v>
      </c>
      <c r="AR13">
        <v>9.8320000000000007</v>
      </c>
      <c r="AS13">
        <v>2012</v>
      </c>
    </row>
    <row r="14" spans="1:45" ht="15" hidden="1" customHeight="1">
      <c r="A14" t="s">
        <v>24</v>
      </c>
      <c r="B14" t="s">
        <v>7</v>
      </c>
      <c r="C14" t="s">
        <v>8</v>
      </c>
      <c r="D14" t="s">
        <v>9</v>
      </c>
      <c r="E14" t="s">
        <v>10</v>
      </c>
      <c r="F14">
        <v>460.63</v>
      </c>
      <c r="G14">
        <v>417.72699999999998</v>
      </c>
      <c r="H14">
        <v>412.834</v>
      </c>
      <c r="I14">
        <v>428.41199999999998</v>
      </c>
      <c r="J14">
        <v>423.27499999999998</v>
      </c>
      <c r="K14">
        <v>437.10300000000001</v>
      </c>
      <c r="L14">
        <v>619.077</v>
      </c>
      <c r="M14">
        <v>777.00800000000004</v>
      </c>
      <c r="N14">
        <v>860.86099999999999</v>
      </c>
      <c r="O14">
        <v>895.33699999999999</v>
      </c>
      <c r="P14">
        <v>1135.5429999999999</v>
      </c>
      <c r="Q14">
        <v>1198.9849999999999</v>
      </c>
      <c r="R14">
        <v>1271.9069999999999</v>
      </c>
      <c r="S14">
        <v>1022.662</v>
      </c>
      <c r="T14">
        <v>1054.8969999999999</v>
      </c>
      <c r="U14">
        <v>1126.6310000000001</v>
      </c>
      <c r="V14">
        <v>1259.9469999999999</v>
      </c>
      <c r="W14">
        <v>1193.617</v>
      </c>
      <c r="X14">
        <v>1218.6659999999999</v>
      </c>
      <c r="Y14">
        <v>1202.3979999999999</v>
      </c>
      <c r="Z14">
        <v>1100.5630000000001</v>
      </c>
      <c r="AA14">
        <v>1118.318</v>
      </c>
      <c r="AB14">
        <v>1223.2360000000001</v>
      </c>
      <c r="AC14">
        <v>1510.0550000000001</v>
      </c>
      <c r="AD14">
        <v>1737.8</v>
      </c>
      <c r="AE14">
        <v>1789.3779999999999</v>
      </c>
      <c r="AF14">
        <v>1874.722</v>
      </c>
      <c r="AG14">
        <v>2130.241</v>
      </c>
      <c r="AH14">
        <v>2318.1619999999998</v>
      </c>
      <c r="AI14">
        <v>2116.627</v>
      </c>
      <c r="AJ14">
        <v>2059.19</v>
      </c>
      <c r="AK14">
        <v>2196.3339999999998</v>
      </c>
      <c r="AL14">
        <v>2014.078</v>
      </c>
      <c r="AM14">
        <v>2068.366</v>
      </c>
      <c r="AN14">
        <v>2147.9679999999998</v>
      </c>
      <c r="AO14">
        <v>2228.643</v>
      </c>
      <c r="AP14">
        <v>2316.7629999999999</v>
      </c>
      <c r="AQ14">
        <v>2406.5680000000002</v>
      </c>
      <c r="AR14">
        <v>2495.395</v>
      </c>
      <c r="AS14">
        <v>2012</v>
      </c>
    </row>
    <row r="15" spans="1:45" ht="15" hidden="1" customHeight="1">
      <c r="A15" t="s">
        <v>24</v>
      </c>
      <c r="B15" t="s">
        <v>11</v>
      </c>
      <c r="C15" t="s">
        <v>8</v>
      </c>
      <c r="D15" t="s">
        <v>9</v>
      </c>
      <c r="E15" t="s">
        <v>12</v>
      </c>
      <c r="F15">
        <v>-16.95</v>
      </c>
      <c r="G15">
        <v>-15.430999999999999</v>
      </c>
      <c r="H15">
        <v>-10.254</v>
      </c>
      <c r="I15">
        <v>1.3660000000000001</v>
      </c>
      <c r="J15">
        <v>-4.0259999999999998</v>
      </c>
      <c r="K15">
        <v>-5.5670000000000002</v>
      </c>
      <c r="L15">
        <v>2.7559999999999998</v>
      </c>
      <c r="M15">
        <v>-2.91</v>
      </c>
      <c r="N15">
        <v>-8.0530000000000008</v>
      </c>
      <c r="O15">
        <v>-15.031000000000001</v>
      </c>
      <c r="P15">
        <v>-21.692</v>
      </c>
      <c r="Q15">
        <v>-29.946000000000002</v>
      </c>
      <c r="R15">
        <v>-34.125</v>
      </c>
      <c r="S15">
        <v>11.907999999999999</v>
      </c>
      <c r="T15">
        <v>13.907</v>
      </c>
      <c r="U15">
        <v>23.181999999999999</v>
      </c>
      <c r="V15">
        <v>40.185000000000002</v>
      </c>
      <c r="W15">
        <v>33.768999999999998</v>
      </c>
      <c r="X15">
        <v>19.791</v>
      </c>
      <c r="Y15">
        <v>8.2080000000000002</v>
      </c>
      <c r="Z15">
        <v>-5.8630000000000004</v>
      </c>
      <c r="AA15">
        <v>-0.63900000000000001</v>
      </c>
      <c r="AB15">
        <v>-9.4830000000000005</v>
      </c>
      <c r="AC15">
        <v>-19.605</v>
      </c>
      <c r="AD15">
        <v>-5.7779999999999996</v>
      </c>
      <c r="AE15">
        <v>-15.7</v>
      </c>
      <c r="AF15">
        <v>-28.053999999999998</v>
      </c>
      <c r="AG15">
        <v>-27.295999999999999</v>
      </c>
      <c r="AH15">
        <v>-66.078999999999994</v>
      </c>
      <c r="AI15">
        <v>-42.027999999999999</v>
      </c>
      <c r="AJ15">
        <v>-72.337000000000003</v>
      </c>
      <c r="AK15">
        <v>-67.152000000000001</v>
      </c>
      <c r="AL15">
        <v>-14.881</v>
      </c>
      <c r="AM15">
        <v>-0.22500000000000001</v>
      </c>
      <c r="AN15">
        <v>4.423</v>
      </c>
      <c r="AO15">
        <v>-0.78400000000000003</v>
      </c>
      <c r="AP15">
        <v>-9.8849999999999998</v>
      </c>
      <c r="AQ15">
        <v>-17.82</v>
      </c>
      <c r="AR15">
        <v>-26.984000000000002</v>
      </c>
      <c r="AS15">
        <v>2012</v>
      </c>
    </row>
    <row r="16" spans="1:45">
      <c r="A16" t="s">
        <v>25</v>
      </c>
      <c r="B16" t="s">
        <v>7</v>
      </c>
      <c r="C16" t="s">
        <v>8</v>
      </c>
      <c r="D16" t="s">
        <v>9</v>
      </c>
      <c r="E16" t="s">
        <v>10</v>
      </c>
      <c r="F16">
        <v>1059.558</v>
      </c>
      <c r="G16">
        <v>1168.8679999999999</v>
      </c>
      <c r="H16">
        <v>1087.0419999999999</v>
      </c>
      <c r="I16">
        <v>1182.57</v>
      </c>
      <c r="J16">
        <v>1259.453</v>
      </c>
      <c r="K16">
        <v>1356.7170000000001</v>
      </c>
      <c r="L16">
        <v>2007.355</v>
      </c>
      <c r="M16">
        <v>2426.4810000000002</v>
      </c>
      <c r="N16">
        <v>2940.9580000000001</v>
      </c>
      <c r="O16">
        <v>2946.8319999999999</v>
      </c>
      <c r="P16">
        <v>3031.62</v>
      </c>
      <c r="Q16">
        <v>3454.3519999999999</v>
      </c>
      <c r="R16">
        <v>3770.2660000000001</v>
      </c>
      <c r="S16">
        <v>4337.1379999999999</v>
      </c>
      <c r="T16">
        <v>4767.1559999999999</v>
      </c>
      <c r="U16">
        <v>5277.8670000000002</v>
      </c>
      <c r="V16">
        <v>4638.4290000000001</v>
      </c>
      <c r="W16">
        <v>4263.8490000000002</v>
      </c>
      <c r="X16">
        <v>3871.9609999999998</v>
      </c>
      <c r="Y16">
        <v>4384.2650000000003</v>
      </c>
      <c r="Z16">
        <v>4668.7860000000001</v>
      </c>
      <c r="AA16">
        <v>4097.9579999999996</v>
      </c>
      <c r="AB16">
        <v>3925.1129999999998</v>
      </c>
      <c r="AC16">
        <v>4234.9170000000004</v>
      </c>
      <c r="AD16">
        <v>4655.8230000000003</v>
      </c>
      <c r="AE16">
        <v>4571.8670000000002</v>
      </c>
      <c r="AF16">
        <v>4356.75</v>
      </c>
      <c r="AG16">
        <v>4356.3469999999998</v>
      </c>
      <c r="AH16">
        <v>4849.1850000000004</v>
      </c>
      <c r="AI16">
        <v>5035.1409999999996</v>
      </c>
      <c r="AJ16">
        <v>5495.3869999999997</v>
      </c>
      <c r="AK16">
        <v>5896.2240000000002</v>
      </c>
      <c r="AL16">
        <v>5960.2690000000002</v>
      </c>
      <c r="AM16">
        <v>5007.2030000000004</v>
      </c>
      <c r="AN16">
        <v>5228.4949999999999</v>
      </c>
      <c r="AO16">
        <v>5372.9560000000001</v>
      </c>
      <c r="AP16">
        <v>5580.9989999999998</v>
      </c>
      <c r="AQ16">
        <v>5760.0349999999999</v>
      </c>
      <c r="AR16">
        <v>5943.39</v>
      </c>
      <c r="AS16">
        <v>2012</v>
      </c>
    </row>
    <row r="17" spans="1:45" ht="15" hidden="1" customHeight="1">
      <c r="A17" t="s">
        <v>25</v>
      </c>
      <c r="B17" t="s">
        <v>11</v>
      </c>
      <c r="C17" t="s">
        <v>8</v>
      </c>
      <c r="D17" t="s">
        <v>9</v>
      </c>
      <c r="E17" t="s">
        <v>26</v>
      </c>
      <c r="F17">
        <v>-10.75</v>
      </c>
      <c r="G17">
        <v>4.7610000000000001</v>
      </c>
      <c r="H17">
        <v>6.8470000000000004</v>
      </c>
      <c r="I17">
        <v>20.803999999999998</v>
      </c>
      <c r="J17">
        <v>35.009</v>
      </c>
      <c r="K17">
        <v>51.15</v>
      </c>
      <c r="L17">
        <v>86.117999999999995</v>
      </c>
      <c r="M17">
        <v>84.546999999999997</v>
      </c>
      <c r="N17">
        <v>79.269000000000005</v>
      </c>
      <c r="O17">
        <v>63.235999999999997</v>
      </c>
      <c r="P17">
        <v>43.942999999999998</v>
      </c>
      <c r="Q17">
        <v>68.376000000000005</v>
      </c>
      <c r="R17">
        <v>112.333</v>
      </c>
      <c r="S17">
        <v>131.982</v>
      </c>
      <c r="T17">
        <v>130.55199999999999</v>
      </c>
      <c r="U17">
        <v>111.396</v>
      </c>
      <c r="V17">
        <v>65.739000000000004</v>
      </c>
      <c r="W17">
        <v>96.552999999999997</v>
      </c>
      <c r="X17">
        <v>119.065</v>
      </c>
      <c r="Y17">
        <v>114.526</v>
      </c>
      <c r="Z17">
        <v>119.605</v>
      </c>
      <c r="AA17">
        <v>87.793999999999997</v>
      </c>
      <c r="AB17">
        <v>112.607</v>
      </c>
      <c r="AC17">
        <v>136.238</v>
      </c>
      <c r="AD17">
        <v>172.11099999999999</v>
      </c>
      <c r="AE17">
        <v>166.14699999999999</v>
      </c>
      <c r="AF17">
        <v>170.941</v>
      </c>
      <c r="AG17">
        <v>212.10300000000001</v>
      </c>
      <c r="AH17">
        <v>159.85599999999999</v>
      </c>
      <c r="AI17">
        <v>146.56899999999999</v>
      </c>
      <c r="AJ17">
        <v>204.03100000000001</v>
      </c>
      <c r="AK17">
        <v>119.304</v>
      </c>
      <c r="AL17">
        <v>60.445999999999998</v>
      </c>
      <c r="AM17">
        <v>61.064</v>
      </c>
      <c r="AN17">
        <v>91.001000000000005</v>
      </c>
      <c r="AO17">
        <v>102.55</v>
      </c>
      <c r="AP17">
        <v>97.891999999999996</v>
      </c>
      <c r="AQ17">
        <v>95.484999999999999</v>
      </c>
      <c r="AR17">
        <v>98.194000000000003</v>
      </c>
      <c r="AS17">
        <v>2012</v>
      </c>
    </row>
    <row r="18" spans="1:45" ht="15" hidden="1" customHeight="1">
      <c r="A18" t="s">
        <v>27</v>
      </c>
      <c r="B18" t="s">
        <v>7</v>
      </c>
      <c r="C18" t="s">
        <v>8</v>
      </c>
      <c r="D18" t="s">
        <v>9</v>
      </c>
      <c r="E18" t="s">
        <v>10</v>
      </c>
      <c r="F18">
        <v>178.37700000000001</v>
      </c>
      <c r="G18">
        <v>149.50800000000001</v>
      </c>
      <c r="H18">
        <v>144.84700000000001</v>
      </c>
      <c r="I18">
        <v>141.02099999999999</v>
      </c>
      <c r="J18">
        <v>131.26</v>
      </c>
      <c r="K18">
        <v>133.17099999999999</v>
      </c>
      <c r="L18">
        <v>185.595</v>
      </c>
      <c r="M18">
        <v>226.44300000000001</v>
      </c>
      <c r="N18">
        <v>241.381</v>
      </c>
      <c r="O18">
        <v>238.18100000000001</v>
      </c>
      <c r="P18">
        <v>295.45999999999998</v>
      </c>
      <c r="Q18">
        <v>303.46199999999999</v>
      </c>
      <c r="R18">
        <v>334.654</v>
      </c>
      <c r="S18">
        <v>324.39</v>
      </c>
      <c r="T18">
        <v>348.911</v>
      </c>
      <c r="U18">
        <v>419.34800000000001</v>
      </c>
      <c r="V18">
        <v>418.10599999999999</v>
      </c>
      <c r="W18">
        <v>387.01299999999998</v>
      </c>
      <c r="X18">
        <v>403.202</v>
      </c>
      <c r="Y18">
        <v>411.99700000000001</v>
      </c>
      <c r="Z18">
        <v>386.20400000000001</v>
      </c>
      <c r="AA18">
        <v>400.99799999999999</v>
      </c>
      <c r="AB18">
        <v>439.35700000000003</v>
      </c>
      <c r="AC18">
        <v>539.34299999999996</v>
      </c>
      <c r="AD18">
        <v>610.69100000000003</v>
      </c>
      <c r="AE18">
        <v>639.57899999999995</v>
      </c>
      <c r="AF18">
        <v>678.32100000000003</v>
      </c>
      <c r="AG18">
        <v>783.69200000000001</v>
      </c>
      <c r="AH18">
        <v>874.90599999999995</v>
      </c>
      <c r="AI18">
        <v>798.4</v>
      </c>
      <c r="AJ18">
        <v>778.60699999999997</v>
      </c>
      <c r="AK18">
        <v>833.51900000000001</v>
      </c>
      <c r="AL18">
        <v>770.86699999999996</v>
      </c>
      <c r="AM18">
        <v>800.53499999999997</v>
      </c>
      <c r="AN18">
        <v>830.00599999999997</v>
      </c>
      <c r="AO18">
        <v>859.27800000000002</v>
      </c>
      <c r="AP18">
        <v>893.95899999999995</v>
      </c>
      <c r="AQ18">
        <v>930.07299999999998</v>
      </c>
      <c r="AR18">
        <v>969.17200000000003</v>
      </c>
      <c r="AS18">
        <v>2012</v>
      </c>
    </row>
    <row r="19" spans="1:45" ht="15" hidden="1" customHeight="1">
      <c r="A19" t="s">
        <v>27</v>
      </c>
      <c r="B19" t="s">
        <v>11</v>
      </c>
      <c r="C19" t="s">
        <v>8</v>
      </c>
      <c r="D19" t="s">
        <v>9</v>
      </c>
      <c r="E19" t="s">
        <v>19</v>
      </c>
      <c r="F19" t="s">
        <v>28</v>
      </c>
      <c r="G19">
        <v>8.1630000000000003</v>
      </c>
      <c r="H19">
        <v>10.914999999999999</v>
      </c>
      <c r="I19">
        <v>11.012</v>
      </c>
      <c r="J19">
        <v>13.968999999999999</v>
      </c>
      <c r="K19">
        <v>9.5250000000000004</v>
      </c>
      <c r="L19">
        <v>4.4989999999999997</v>
      </c>
      <c r="M19">
        <v>4.1669999999999998</v>
      </c>
      <c r="N19">
        <v>7.05</v>
      </c>
      <c r="O19">
        <v>9.3849999999999998</v>
      </c>
      <c r="P19">
        <v>8.1059999999999999</v>
      </c>
      <c r="Q19">
        <v>7.3330000000000002</v>
      </c>
      <c r="R19">
        <v>6.9</v>
      </c>
      <c r="S19">
        <v>13.273</v>
      </c>
      <c r="T19">
        <v>17.312000000000001</v>
      </c>
      <c r="U19">
        <v>25.782</v>
      </c>
      <c r="V19">
        <v>21.411999999999999</v>
      </c>
      <c r="W19">
        <v>25.073</v>
      </c>
      <c r="X19">
        <v>12.97</v>
      </c>
      <c r="Y19">
        <v>15.643000000000001</v>
      </c>
      <c r="Z19">
        <v>7.2510000000000003</v>
      </c>
      <c r="AA19">
        <v>9.77</v>
      </c>
      <c r="AB19">
        <v>10.939</v>
      </c>
      <c r="AC19">
        <v>29.568000000000001</v>
      </c>
      <c r="AD19">
        <v>46.582999999999998</v>
      </c>
      <c r="AE19">
        <v>47.331000000000003</v>
      </c>
      <c r="AF19">
        <v>63.332000000000001</v>
      </c>
      <c r="AG19">
        <v>52.667000000000002</v>
      </c>
      <c r="AH19">
        <v>37.520000000000003</v>
      </c>
      <c r="AI19">
        <v>41.325000000000003</v>
      </c>
      <c r="AJ19">
        <v>60.677999999999997</v>
      </c>
      <c r="AK19">
        <v>84.86</v>
      </c>
      <c r="AL19">
        <v>77.838999999999999</v>
      </c>
      <c r="AM19">
        <v>86.992999999999995</v>
      </c>
      <c r="AN19">
        <v>91.54</v>
      </c>
      <c r="AO19">
        <v>97.674999999999997</v>
      </c>
      <c r="AP19">
        <v>101.751</v>
      </c>
      <c r="AQ19">
        <v>103.64100000000001</v>
      </c>
      <c r="AR19">
        <v>105.142</v>
      </c>
      <c r="AS19">
        <v>2012</v>
      </c>
    </row>
    <row r="20" spans="1:45" ht="15" hidden="1" customHeight="1">
      <c r="A20" t="s">
        <v>29</v>
      </c>
      <c r="B20" t="s">
        <v>7</v>
      </c>
      <c r="C20" t="s">
        <v>8</v>
      </c>
      <c r="D20" t="s">
        <v>9</v>
      </c>
      <c r="E20" t="s">
        <v>10</v>
      </c>
      <c r="F20">
        <v>31.181999999999999</v>
      </c>
      <c r="G20">
        <v>31.056999999999999</v>
      </c>
      <c r="H20">
        <v>29.337</v>
      </c>
      <c r="I20">
        <v>27.032</v>
      </c>
      <c r="J20">
        <v>24.817</v>
      </c>
      <c r="K20">
        <v>26.041</v>
      </c>
      <c r="L20">
        <v>36.213999999999999</v>
      </c>
      <c r="M20">
        <v>45.316000000000003</v>
      </c>
      <c r="N20">
        <v>53.012</v>
      </c>
      <c r="O20">
        <v>57.192</v>
      </c>
      <c r="P20">
        <v>75.966999999999999</v>
      </c>
      <c r="Q20">
        <v>85.974999999999994</v>
      </c>
      <c r="R20">
        <v>103.39400000000001</v>
      </c>
      <c r="S20">
        <v>90.981999999999999</v>
      </c>
      <c r="T20">
        <v>95.334999999999994</v>
      </c>
      <c r="U20">
        <v>113.017</v>
      </c>
      <c r="V20">
        <v>117.658</v>
      </c>
      <c r="W20">
        <v>112.134</v>
      </c>
      <c r="X20">
        <v>118.711</v>
      </c>
      <c r="Y20">
        <v>121.82299999999999</v>
      </c>
      <c r="Z20">
        <v>112.98</v>
      </c>
      <c r="AA20">
        <v>115.812</v>
      </c>
      <c r="AB20">
        <v>127.90600000000001</v>
      </c>
      <c r="AC20">
        <v>156.71199999999999</v>
      </c>
      <c r="AD20">
        <v>185.64099999999999</v>
      </c>
      <c r="AE20">
        <v>192.18100000000001</v>
      </c>
      <c r="AF20">
        <v>201.97800000000001</v>
      </c>
      <c r="AG20">
        <v>232.07499999999999</v>
      </c>
      <c r="AH20">
        <v>253.11</v>
      </c>
      <c r="AI20">
        <v>234.727</v>
      </c>
      <c r="AJ20">
        <v>229.36600000000001</v>
      </c>
      <c r="AK20">
        <v>237.875</v>
      </c>
      <c r="AL20">
        <v>212.446</v>
      </c>
      <c r="AM20">
        <v>219.28899999999999</v>
      </c>
      <c r="AN20">
        <v>226.96899999999999</v>
      </c>
      <c r="AO20">
        <v>236.03299999999999</v>
      </c>
      <c r="AP20">
        <v>247.05099999999999</v>
      </c>
      <c r="AQ20">
        <v>258.21499999999997</v>
      </c>
      <c r="AR20">
        <v>270.24700000000001</v>
      </c>
      <c r="AS20">
        <v>2012</v>
      </c>
    </row>
    <row r="21" spans="1:45" ht="15" hidden="1" customHeight="1">
      <c r="A21" t="s">
        <v>29</v>
      </c>
      <c r="B21" t="s">
        <v>11</v>
      </c>
      <c r="C21" t="s">
        <v>8</v>
      </c>
      <c r="D21" t="s">
        <v>9</v>
      </c>
      <c r="E21" t="s">
        <v>30</v>
      </c>
      <c r="F21">
        <v>-1.0640000000000001</v>
      </c>
      <c r="G21">
        <v>-4.6859999999999999</v>
      </c>
      <c r="H21">
        <v>-3.258</v>
      </c>
      <c r="I21">
        <v>-1.6319999999999999</v>
      </c>
      <c r="J21">
        <v>-0.623</v>
      </c>
      <c r="K21">
        <v>0.38</v>
      </c>
      <c r="L21">
        <v>1.1659999999999999</v>
      </c>
      <c r="M21">
        <v>0.435</v>
      </c>
      <c r="N21">
        <v>-1.0660000000000001</v>
      </c>
      <c r="O21">
        <v>0.153</v>
      </c>
      <c r="P21">
        <v>-0.18099999999999999</v>
      </c>
      <c r="Q21">
        <v>-0.71599999999999997</v>
      </c>
      <c r="R21">
        <v>-0.184</v>
      </c>
      <c r="S21">
        <v>0.23300000000000001</v>
      </c>
      <c r="T21">
        <v>-2.1960000000000002</v>
      </c>
      <c r="U21">
        <v>-0.13200000000000001</v>
      </c>
      <c r="V21">
        <v>-4.09</v>
      </c>
      <c r="W21">
        <v>-6.5410000000000004</v>
      </c>
      <c r="X21">
        <v>-8.3719999999999999</v>
      </c>
      <c r="Y21">
        <v>-10.311</v>
      </c>
      <c r="Z21">
        <v>-11.57</v>
      </c>
      <c r="AA21">
        <v>-11.465</v>
      </c>
      <c r="AB21">
        <v>-10.352</v>
      </c>
      <c r="AC21">
        <v>-9.5630000000000006</v>
      </c>
      <c r="AD21">
        <v>-15.457000000000001</v>
      </c>
      <c r="AE21">
        <v>-19.838000000000001</v>
      </c>
      <c r="AF21">
        <v>-21.581</v>
      </c>
      <c r="AG21">
        <v>-23.445</v>
      </c>
      <c r="AH21">
        <v>-31.989000000000001</v>
      </c>
      <c r="AI21">
        <v>-25.631</v>
      </c>
      <c r="AJ21">
        <v>-24.241</v>
      </c>
      <c r="AK21">
        <v>-16.672999999999998</v>
      </c>
      <c r="AL21">
        <v>-3.2890000000000001</v>
      </c>
      <c r="AM21">
        <v>1.9890000000000001</v>
      </c>
      <c r="AN21">
        <v>1.96</v>
      </c>
      <c r="AO21">
        <v>2.1819999999999999</v>
      </c>
      <c r="AP21">
        <v>3.3740000000000001</v>
      </c>
      <c r="AQ21">
        <v>4.5869999999999997</v>
      </c>
      <c r="AR21">
        <v>6.2389999999999999</v>
      </c>
      <c r="AS21">
        <v>2012</v>
      </c>
    </row>
    <row r="22" spans="1:45" ht="15" hidden="1" customHeight="1">
      <c r="A22" t="s">
        <v>31</v>
      </c>
      <c r="B22" t="s">
        <v>7</v>
      </c>
      <c r="C22" t="s">
        <v>8</v>
      </c>
      <c r="D22" t="s">
        <v>9</v>
      </c>
      <c r="E22" t="s">
        <v>10</v>
      </c>
      <c r="F22">
        <v>224.495</v>
      </c>
      <c r="G22">
        <v>199.03299999999999</v>
      </c>
      <c r="H22">
        <v>192.27699999999999</v>
      </c>
      <c r="I22">
        <v>168.16300000000001</v>
      </c>
      <c r="J22">
        <v>167.70099999999999</v>
      </c>
      <c r="K22">
        <v>176.69</v>
      </c>
      <c r="L22">
        <v>244.48099999999999</v>
      </c>
      <c r="M22">
        <v>309.745</v>
      </c>
      <c r="N22">
        <v>363.91300000000001</v>
      </c>
      <c r="O22">
        <v>401.38900000000001</v>
      </c>
      <c r="P22">
        <v>520.70899999999995</v>
      </c>
      <c r="Q22">
        <v>560.79600000000005</v>
      </c>
      <c r="R22">
        <v>613.01599999999996</v>
      </c>
      <c r="S22">
        <v>514.94899999999996</v>
      </c>
      <c r="T22">
        <v>516.71799999999996</v>
      </c>
      <c r="U22">
        <v>597.27800000000002</v>
      </c>
      <c r="V22">
        <v>622.65</v>
      </c>
      <c r="W22">
        <v>573.37599999999998</v>
      </c>
      <c r="X22">
        <v>601.625</v>
      </c>
      <c r="Y22">
        <v>618.69100000000003</v>
      </c>
      <c r="Z22">
        <v>582.37699999999995</v>
      </c>
      <c r="AA22">
        <v>609.63099999999997</v>
      </c>
      <c r="AB22">
        <v>688.67600000000004</v>
      </c>
      <c r="AC22">
        <v>885.35799999999995</v>
      </c>
      <c r="AD22">
        <v>1045.9839999999999</v>
      </c>
      <c r="AE22">
        <v>1132.7629999999999</v>
      </c>
      <c r="AF22">
        <v>1237.501</v>
      </c>
      <c r="AG22">
        <v>1443.5</v>
      </c>
      <c r="AH22">
        <v>1600.913</v>
      </c>
      <c r="AI22">
        <v>1458.1110000000001</v>
      </c>
      <c r="AJ22">
        <v>1387.4269999999999</v>
      </c>
      <c r="AK22">
        <v>1455.867</v>
      </c>
      <c r="AL22">
        <v>1323.5</v>
      </c>
      <c r="AM22">
        <v>1355.66</v>
      </c>
      <c r="AN22">
        <v>1394.3710000000001</v>
      </c>
      <c r="AO22">
        <v>1434.569</v>
      </c>
      <c r="AP22">
        <v>1477.684</v>
      </c>
      <c r="AQ22">
        <v>1523.9939999999999</v>
      </c>
      <c r="AR22">
        <v>1576.5119999999999</v>
      </c>
      <c r="AS22">
        <v>2012</v>
      </c>
    </row>
    <row r="23" spans="1:45" ht="15" hidden="1" customHeight="1">
      <c r="A23" t="s">
        <v>31</v>
      </c>
      <c r="B23" t="s">
        <v>11</v>
      </c>
      <c r="C23" t="s">
        <v>8</v>
      </c>
      <c r="D23" t="s">
        <v>9</v>
      </c>
      <c r="E23" t="s">
        <v>19</v>
      </c>
      <c r="F23">
        <v>-5.3</v>
      </c>
      <c r="G23">
        <v>-5.1130000000000004</v>
      </c>
      <c r="H23">
        <v>-4.7039999999999997</v>
      </c>
      <c r="I23">
        <v>-2.4550000000000001</v>
      </c>
      <c r="J23">
        <v>2.0859999999999999</v>
      </c>
      <c r="K23">
        <v>2.0880000000000001</v>
      </c>
      <c r="L23">
        <v>3.677</v>
      </c>
      <c r="M23">
        <v>-3.6999999999999998E-2</v>
      </c>
      <c r="N23">
        <v>-3.6850000000000001</v>
      </c>
      <c r="O23">
        <v>-11.507999999999999</v>
      </c>
      <c r="P23">
        <v>-18.05</v>
      </c>
      <c r="Q23">
        <v>-20.048999999999999</v>
      </c>
      <c r="R23">
        <v>-21.420999999999999</v>
      </c>
      <c r="S23">
        <v>-5.5330000000000004</v>
      </c>
      <c r="T23">
        <v>-6.3940000000000001</v>
      </c>
      <c r="U23">
        <v>-1.835</v>
      </c>
      <c r="V23">
        <v>-1.4179999999999999</v>
      </c>
      <c r="W23">
        <v>-0.51</v>
      </c>
      <c r="X23">
        <v>-7.0739999999999998</v>
      </c>
      <c r="Y23">
        <v>-18.100000000000001</v>
      </c>
      <c r="Z23">
        <v>-23.053999999999998</v>
      </c>
      <c r="AA23">
        <v>-24.023</v>
      </c>
      <c r="AB23">
        <v>-22.443000000000001</v>
      </c>
      <c r="AC23">
        <v>-31.071000000000002</v>
      </c>
      <c r="AD23">
        <v>-54.896999999999998</v>
      </c>
      <c r="AE23">
        <v>-83.289000000000001</v>
      </c>
      <c r="AF23">
        <v>-110.89100000000001</v>
      </c>
      <c r="AG23">
        <v>-144.28100000000001</v>
      </c>
      <c r="AH23">
        <v>-154.053</v>
      </c>
      <c r="AI23">
        <v>-70.394999999999996</v>
      </c>
      <c r="AJ23">
        <v>-62.314</v>
      </c>
      <c r="AK23">
        <v>-55.356000000000002</v>
      </c>
      <c r="AL23">
        <v>-14.821</v>
      </c>
      <c r="AM23">
        <v>19.445</v>
      </c>
      <c r="AN23">
        <v>36.942999999999998</v>
      </c>
      <c r="AO23">
        <v>54.168999999999997</v>
      </c>
      <c r="AP23">
        <v>65.608000000000004</v>
      </c>
      <c r="AQ23">
        <v>79.778999999999996</v>
      </c>
      <c r="AR23">
        <v>93.902000000000001</v>
      </c>
      <c r="AS23">
        <v>2012</v>
      </c>
    </row>
    <row r="24" spans="1:45">
      <c r="A24" t="s">
        <v>32</v>
      </c>
      <c r="B24" t="s">
        <v>7</v>
      </c>
      <c r="C24" t="s">
        <v>8</v>
      </c>
      <c r="D24" t="s">
        <v>9</v>
      </c>
      <c r="E24" t="s">
        <v>10</v>
      </c>
      <c r="F24">
        <v>542.452</v>
      </c>
      <c r="G24">
        <v>519.70899999999995</v>
      </c>
      <c r="H24">
        <v>491.93799999999999</v>
      </c>
      <c r="I24">
        <v>466.03100000000001</v>
      </c>
      <c r="J24">
        <v>440.87400000000002</v>
      </c>
      <c r="K24">
        <v>468.95800000000003</v>
      </c>
      <c r="L24">
        <v>570.88400000000001</v>
      </c>
      <c r="M24">
        <v>702.54</v>
      </c>
      <c r="N24">
        <v>852.399</v>
      </c>
      <c r="O24">
        <v>861.29399999999998</v>
      </c>
      <c r="P24">
        <v>1017.792</v>
      </c>
      <c r="Q24">
        <v>1059.2570000000001</v>
      </c>
      <c r="R24">
        <v>1098.297</v>
      </c>
      <c r="S24">
        <v>982.61500000000001</v>
      </c>
      <c r="T24">
        <v>1061.3820000000001</v>
      </c>
      <c r="U24">
        <v>1157.4359999999999</v>
      </c>
      <c r="V24">
        <v>1220.8530000000001</v>
      </c>
      <c r="W24">
        <v>1359.441</v>
      </c>
      <c r="X24">
        <v>1456.155</v>
      </c>
      <c r="Y24">
        <v>1502.893</v>
      </c>
      <c r="Z24">
        <v>1480.527</v>
      </c>
      <c r="AA24">
        <v>1471.396</v>
      </c>
      <c r="AB24">
        <v>1614.6990000000001</v>
      </c>
      <c r="AC24">
        <v>1862.77</v>
      </c>
      <c r="AD24">
        <v>2221.915</v>
      </c>
      <c r="AE24">
        <v>2324.1840000000002</v>
      </c>
      <c r="AF24">
        <v>2486.598</v>
      </c>
      <c r="AG24">
        <v>2858.1759999999999</v>
      </c>
      <c r="AH24">
        <v>2709.5729999999999</v>
      </c>
      <c r="AI24">
        <v>2217.4270000000001</v>
      </c>
      <c r="AJ24">
        <v>2296.9299999999998</v>
      </c>
      <c r="AK24">
        <v>2464.6390000000001</v>
      </c>
      <c r="AL24">
        <v>2476.665</v>
      </c>
      <c r="AM24">
        <v>2489.674</v>
      </c>
      <c r="AN24">
        <v>2627.3510000000001</v>
      </c>
      <c r="AO24">
        <v>2761.9940000000001</v>
      </c>
      <c r="AP24">
        <v>2920.989</v>
      </c>
      <c r="AQ24">
        <v>3071.0830000000001</v>
      </c>
      <c r="AR24">
        <v>3244.944</v>
      </c>
      <c r="AS24">
        <v>2012</v>
      </c>
    </row>
    <row r="25" spans="1:45" ht="15" hidden="1" customHeight="1">
      <c r="A25" t="s">
        <v>32</v>
      </c>
      <c r="B25" t="s">
        <v>11</v>
      </c>
      <c r="C25" t="s">
        <v>8</v>
      </c>
      <c r="D25" t="s">
        <v>9</v>
      </c>
      <c r="E25" t="s">
        <v>33</v>
      </c>
      <c r="F25">
        <v>4.048</v>
      </c>
      <c r="G25">
        <v>9.827</v>
      </c>
      <c r="H25">
        <v>3.9089999999999998</v>
      </c>
      <c r="I25">
        <v>1.9079999999999999</v>
      </c>
      <c r="J25">
        <v>-1.7290000000000001</v>
      </c>
      <c r="K25">
        <v>-0.73899999999999999</v>
      </c>
      <c r="L25">
        <v>-5.3019999999999996</v>
      </c>
      <c r="M25">
        <v>-12.185</v>
      </c>
      <c r="N25">
        <v>-35.110999999999997</v>
      </c>
      <c r="O25">
        <v>-41.866999999999997</v>
      </c>
      <c r="P25">
        <v>-38.481999999999999</v>
      </c>
      <c r="Q25">
        <v>-18.782</v>
      </c>
      <c r="R25">
        <v>-22.971</v>
      </c>
      <c r="S25">
        <v>-18.715</v>
      </c>
      <c r="T25">
        <v>-10.416</v>
      </c>
      <c r="U25">
        <v>-14.305999999999999</v>
      </c>
      <c r="V25">
        <v>-9.8640000000000008</v>
      </c>
      <c r="W25">
        <v>-1.575</v>
      </c>
      <c r="X25">
        <v>-5.266</v>
      </c>
      <c r="Y25">
        <v>-35.365000000000002</v>
      </c>
      <c r="Z25">
        <v>-39.095999999999997</v>
      </c>
      <c r="AA25">
        <v>-30.385999999999999</v>
      </c>
      <c r="AB25">
        <v>-28.009</v>
      </c>
      <c r="AC25">
        <v>-29.92</v>
      </c>
      <c r="AD25">
        <v>-44.634999999999998</v>
      </c>
      <c r="AE25">
        <v>-42.889000000000003</v>
      </c>
      <c r="AF25">
        <v>-70.650000000000006</v>
      </c>
      <c r="AG25">
        <v>-62.46</v>
      </c>
      <c r="AH25">
        <v>-25.54</v>
      </c>
      <c r="AI25">
        <v>-31.369</v>
      </c>
      <c r="AJ25">
        <v>-61.863</v>
      </c>
      <c r="AK25">
        <v>-36.040999999999997</v>
      </c>
      <c r="AL25">
        <v>-93.866</v>
      </c>
      <c r="AM25">
        <v>-69.096000000000004</v>
      </c>
      <c r="AN25">
        <v>-60.06</v>
      </c>
      <c r="AO25">
        <v>-53.088000000000001</v>
      </c>
      <c r="AP25">
        <v>-45.597999999999999</v>
      </c>
      <c r="AQ25">
        <v>-31.893999999999998</v>
      </c>
      <c r="AR25">
        <v>-17.943000000000001</v>
      </c>
      <c r="AS25">
        <v>2012</v>
      </c>
    </row>
    <row r="26" spans="1:45">
      <c r="A26" t="s">
        <v>34</v>
      </c>
      <c r="B26" t="s">
        <v>7</v>
      </c>
      <c r="C26" t="s">
        <v>8</v>
      </c>
      <c r="D26" t="s">
        <v>9</v>
      </c>
      <c r="E26" t="s">
        <v>10</v>
      </c>
      <c r="F26">
        <v>2789.5250000000001</v>
      </c>
      <c r="G26">
        <v>3128.4250000000002</v>
      </c>
      <c r="H26">
        <v>3255.0250000000001</v>
      </c>
      <c r="I26">
        <v>3536.6750000000002</v>
      </c>
      <c r="J26">
        <v>3933.1750000000002</v>
      </c>
      <c r="K26">
        <v>4220.25</v>
      </c>
      <c r="L26">
        <v>4462.8249999999998</v>
      </c>
      <c r="M26">
        <v>4739.4750000000004</v>
      </c>
      <c r="N26">
        <v>5103.75</v>
      </c>
      <c r="O26">
        <v>5484.35</v>
      </c>
      <c r="P26">
        <v>5803.0749999999998</v>
      </c>
      <c r="Q26">
        <v>5995.9250000000002</v>
      </c>
      <c r="R26">
        <v>6337.75</v>
      </c>
      <c r="S26">
        <v>6657.4</v>
      </c>
      <c r="T26">
        <v>7072.2250000000004</v>
      </c>
      <c r="U26">
        <v>7397.65</v>
      </c>
      <c r="V26">
        <v>7816.8249999999998</v>
      </c>
      <c r="W26">
        <v>8304.3250000000007</v>
      </c>
      <c r="X26">
        <v>8746.9750000000004</v>
      </c>
      <c r="Y26">
        <v>9268.4249999999993</v>
      </c>
      <c r="Z26">
        <v>9816.9750000000004</v>
      </c>
      <c r="AA26">
        <v>10127.950000000001</v>
      </c>
      <c r="AB26">
        <v>10469.6</v>
      </c>
      <c r="AC26">
        <v>10960.75</v>
      </c>
      <c r="AD26">
        <v>12277.025</v>
      </c>
      <c r="AE26">
        <v>13095.424999999999</v>
      </c>
      <c r="AF26">
        <v>13857.9</v>
      </c>
      <c r="AG26">
        <v>14480.35</v>
      </c>
      <c r="AH26">
        <v>14720.25</v>
      </c>
      <c r="AI26">
        <v>14417.95</v>
      </c>
      <c r="AJ26">
        <v>14958.3</v>
      </c>
      <c r="AK26">
        <v>15533.825000000001</v>
      </c>
      <c r="AL26">
        <v>16244.575000000001</v>
      </c>
      <c r="AM26">
        <v>16724.272000000001</v>
      </c>
      <c r="AN26">
        <v>17437.856</v>
      </c>
      <c r="AO26">
        <v>18390.900000000001</v>
      </c>
      <c r="AP26">
        <v>19424.983</v>
      </c>
      <c r="AQ26">
        <v>20493.080000000002</v>
      </c>
      <c r="AR26">
        <v>21556.046999999999</v>
      </c>
      <c r="AS26">
        <v>2012</v>
      </c>
    </row>
    <row r="27" spans="1:45" ht="15" hidden="1" customHeight="1">
      <c r="A27" t="s">
        <v>34</v>
      </c>
      <c r="B27" t="s">
        <v>11</v>
      </c>
      <c r="C27" t="s">
        <v>8</v>
      </c>
      <c r="D27" t="s">
        <v>9</v>
      </c>
      <c r="E27" t="s">
        <v>35</v>
      </c>
      <c r="F27">
        <v>2.3170000000000002</v>
      </c>
      <c r="G27">
        <v>5.0289999999999999</v>
      </c>
      <c r="H27">
        <v>-5.5309999999999997</v>
      </c>
      <c r="I27">
        <v>-38.683999999999997</v>
      </c>
      <c r="J27">
        <v>-94.317999999999998</v>
      </c>
      <c r="K27">
        <v>-118.131</v>
      </c>
      <c r="L27">
        <v>-147.17599999999999</v>
      </c>
      <c r="M27">
        <v>-160.661</v>
      </c>
      <c r="N27">
        <v>-121.15900000000001</v>
      </c>
      <c r="O27">
        <v>-99.484999999999999</v>
      </c>
      <c r="P27">
        <v>-78.965000000000003</v>
      </c>
      <c r="Q27">
        <v>2.895</v>
      </c>
      <c r="R27">
        <v>-50.079000000000001</v>
      </c>
      <c r="S27">
        <v>-84.816000000000003</v>
      </c>
      <c r="T27">
        <v>-121.61199999999999</v>
      </c>
      <c r="U27">
        <v>-113.571</v>
      </c>
      <c r="V27">
        <v>-124.773</v>
      </c>
      <c r="W27">
        <v>-140.39599999999999</v>
      </c>
      <c r="X27">
        <v>-213.53200000000001</v>
      </c>
      <c r="Y27">
        <v>-299.81900000000002</v>
      </c>
      <c r="Z27">
        <v>-417.42899999999997</v>
      </c>
      <c r="AA27">
        <v>-382.37</v>
      </c>
      <c r="AB27">
        <v>-461.27100000000002</v>
      </c>
      <c r="AC27">
        <v>-523.41300000000001</v>
      </c>
      <c r="AD27">
        <v>-629.32899999999995</v>
      </c>
      <c r="AE27">
        <v>-739.79499999999996</v>
      </c>
      <c r="AF27">
        <v>-798.47799999999995</v>
      </c>
      <c r="AG27">
        <v>-713.39</v>
      </c>
      <c r="AH27">
        <v>-681.34299999999996</v>
      </c>
      <c r="AI27">
        <v>-381.63900000000001</v>
      </c>
      <c r="AJ27">
        <v>-449.47199999999998</v>
      </c>
      <c r="AK27">
        <v>-457.726</v>
      </c>
      <c r="AL27">
        <v>-440.41699999999997</v>
      </c>
      <c r="AM27">
        <v>-451.45800000000003</v>
      </c>
      <c r="AN27">
        <v>-489.18200000000002</v>
      </c>
      <c r="AO27">
        <v>-524.548</v>
      </c>
      <c r="AP27">
        <v>-563.50199999999995</v>
      </c>
      <c r="AQ27">
        <v>-605.69799999999998</v>
      </c>
      <c r="AR27">
        <v>-638.93899999999996</v>
      </c>
      <c r="AS27">
        <v>2012</v>
      </c>
    </row>
    <row r="28" spans="1:45" ht="15" hidden="1" customHeight="1"/>
    <row r="29" spans="1:45" s="8" customFormat="1" ht="15" hidden="1" customHeight="1">
      <c r="A29" s="8" t="s">
        <v>66</v>
      </c>
    </row>
  </sheetData>
  <autoFilter ref="A1:B29">
    <filterColumn colId="0">
      <filters>
        <filter val="China"/>
        <filter val="Japan"/>
        <filter val="United Kingdom"/>
        <filter val="United States"/>
      </filters>
    </filterColumn>
    <filterColumn colId="1">
      <filters>
        <filter val="Gross domestic product, current pric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zoomScale="80" zoomScaleNormal="80" workbookViewId="0">
      <pane xSplit="5" ySplit="1" topLeftCell="AJ2" activePane="bottomRight" state="frozen"/>
      <selection pane="topRight" activeCell="F1" sqref="F1"/>
      <selection pane="bottomLeft" activeCell="A2" sqref="A2"/>
      <selection pane="bottomRight" activeCell="AC8" sqref="AC8:AU8"/>
    </sheetView>
  </sheetViews>
  <sheetFormatPr baseColWidth="10" defaultRowHeight="12.75"/>
  <cols>
    <col min="1" max="1" width="19.42578125" customWidth="1"/>
    <col min="2" max="2" width="36" bestFit="1" customWidth="1"/>
    <col min="5" max="5" width="0" hidden="1" customWidth="1"/>
  </cols>
  <sheetData>
    <row r="1" spans="1:47">
      <c r="A1" t="s">
        <v>55</v>
      </c>
      <c r="B1" t="s">
        <v>1</v>
      </c>
      <c r="C1" t="s">
        <v>2</v>
      </c>
      <c r="D1" t="s">
        <v>3</v>
      </c>
      <c r="E1" t="s">
        <v>56</v>
      </c>
      <c r="F1">
        <v>1980</v>
      </c>
      <c r="G1">
        <v>1981</v>
      </c>
      <c r="H1">
        <v>1982</v>
      </c>
      <c r="I1">
        <v>1983</v>
      </c>
      <c r="J1">
        <v>1984</v>
      </c>
      <c r="K1">
        <v>1985</v>
      </c>
      <c r="L1">
        <v>1986</v>
      </c>
      <c r="M1">
        <v>1987</v>
      </c>
      <c r="N1">
        <v>1988</v>
      </c>
      <c r="O1">
        <v>1989</v>
      </c>
      <c r="P1">
        <v>1990</v>
      </c>
      <c r="Q1">
        <v>1991</v>
      </c>
      <c r="R1">
        <v>1992</v>
      </c>
      <c r="S1">
        <v>1993</v>
      </c>
      <c r="T1">
        <v>1994</v>
      </c>
      <c r="U1">
        <v>1995</v>
      </c>
      <c r="V1">
        <v>1996</v>
      </c>
      <c r="W1">
        <v>1997</v>
      </c>
      <c r="X1">
        <v>1998</v>
      </c>
      <c r="Y1">
        <v>1999</v>
      </c>
      <c r="Z1">
        <v>2000</v>
      </c>
      <c r="AA1">
        <v>2001</v>
      </c>
      <c r="AB1">
        <v>2002</v>
      </c>
      <c r="AC1">
        <v>2003</v>
      </c>
      <c r="AD1">
        <v>2004</v>
      </c>
      <c r="AE1">
        <v>2005</v>
      </c>
      <c r="AF1">
        <v>2006</v>
      </c>
      <c r="AG1">
        <v>2007</v>
      </c>
      <c r="AH1">
        <v>2008</v>
      </c>
      <c r="AI1">
        <v>2009</v>
      </c>
      <c r="AJ1">
        <v>2010</v>
      </c>
      <c r="AK1">
        <v>2011</v>
      </c>
      <c r="AL1">
        <v>2012</v>
      </c>
      <c r="AM1">
        <v>2013</v>
      </c>
      <c r="AN1">
        <v>2014</v>
      </c>
      <c r="AO1">
        <v>2015</v>
      </c>
      <c r="AP1">
        <v>2016</v>
      </c>
      <c r="AQ1">
        <v>2017</v>
      </c>
      <c r="AR1">
        <v>2018</v>
      </c>
      <c r="AS1">
        <v>2019</v>
      </c>
      <c r="AT1">
        <v>2020</v>
      </c>
      <c r="AU1">
        <v>2021</v>
      </c>
    </row>
    <row r="2" spans="1:47">
      <c r="A2" t="s">
        <v>41</v>
      </c>
      <c r="B2" t="s">
        <v>7</v>
      </c>
      <c r="C2" t="s">
        <v>8</v>
      </c>
      <c r="D2" t="s">
        <v>9</v>
      </c>
      <c r="F2" s="4">
        <v>11805.343999999999</v>
      </c>
      <c r="G2" s="4">
        <v>12011.763999999999</v>
      </c>
      <c r="H2" s="4">
        <v>11849.546</v>
      </c>
      <c r="I2" s="4">
        <v>12141.692999999999</v>
      </c>
      <c r="J2" s="4">
        <v>12512.825000000001</v>
      </c>
      <c r="K2" s="4">
        <v>12922.593000000001</v>
      </c>
      <c r="L2" s="4">
        <v>15265.566999999999</v>
      </c>
      <c r="M2" s="4">
        <v>17499.682000000001</v>
      </c>
      <c r="N2" s="4">
        <v>19599.027999999998</v>
      </c>
      <c r="O2" s="4">
        <v>20585.942999999999</v>
      </c>
      <c r="P2" s="4">
        <v>22891.222000000002</v>
      </c>
      <c r="Q2" s="4">
        <v>24062.364000000001</v>
      </c>
      <c r="R2" s="4">
        <v>24244.936000000002</v>
      </c>
      <c r="S2" s="4">
        <v>24839.868999999999</v>
      </c>
      <c r="T2" s="4">
        <v>26672.393</v>
      </c>
      <c r="U2" s="4">
        <v>29609.947</v>
      </c>
      <c r="V2" s="4">
        <v>30312.296999999999</v>
      </c>
      <c r="W2" s="4">
        <v>30196.597000000002</v>
      </c>
      <c r="X2" s="4">
        <v>29939.241000000002</v>
      </c>
      <c r="Y2" s="4">
        <v>31062.909</v>
      </c>
      <c r="Z2" s="4">
        <v>31915.883000000002</v>
      </c>
      <c r="AA2" s="4">
        <v>31676.870999999999</v>
      </c>
      <c r="AB2" s="4">
        <v>32954.351999999999</v>
      </c>
      <c r="AC2" s="16">
        <v>38728.559000000001</v>
      </c>
      <c r="AD2">
        <v>43607.402999999998</v>
      </c>
      <c r="AE2">
        <v>47225.245000000003</v>
      </c>
      <c r="AF2">
        <v>51153.972999999998</v>
      </c>
      <c r="AG2">
        <v>57755.762999999999</v>
      </c>
      <c r="AH2">
        <v>63267.923999999999</v>
      </c>
      <c r="AI2">
        <v>59920.913</v>
      </c>
      <c r="AJ2">
        <v>65571.214000000007</v>
      </c>
      <c r="AK2">
        <v>72681.061000000002</v>
      </c>
      <c r="AL2">
        <v>74185.991999999998</v>
      </c>
      <c r="AM2">
        <v>75905.144</v>
      </c>
      <c r="AN2">
        <v>77825.284</v>
      </c>
      <c r="AO2">
        <v>73170.986000000004</v>
      </c>
      <c r="AP2">
        <v>73993.835000000006</v>
      </c>
      <c r="AQ2">
        <v>77779.051000000007</v>
      </c>
      <c r="AR2">
        <v>81807.513999999996</v>
      </c>
      <c r="AS2">
        <v>86370.517000000007</v>
      </c>
      <c r="AT2">
        <v>91371.076000000001</v>
      </c>
      <c r="AU2">
        <v>96387.307000000001</v>
      </c>
    </row>
    <row r="3" spans="1:47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5" spans="1:47" s="27" customFormat="1">
      <c r="A5" s="27" t="s">
        <v>68</v>
      </c>
    </row>
    <row r="7" spans="1:47">
      <c r="A7" t="s">
        <v>55</v>
      </c>
      <c r="B7" t="s">
        <v>1</v>
      </c>
      <c r="C7" t="s">
        <v>2</v>
      </c>
      <c r="D7" t="s">
        <v>3</v>
      </c>
      <c r="E7" t="s">
        <v>56</v>
      </c>
      <c r="F7">
        <v>1980</v>
      </c>
      <c r="G7">
        <v>1981</v>
      </c>
      <c r="H7">
        <v>1982</v>
      </c>
      <c r="I7">
        <v>1983</v>
      </c>
      <c r="J7">
        <v>1984</v>
      </c>
      <c r="K7">
        <v>1985</v>
      </c>
      <c r="L7">
        <v>1986</v>
      </c>
      <c r="M7">
        <v>1987</v>
      </c>
      <c r="N7">
        <v>1988</v>
      </c>
      <c r="O7">
        <v>1989</v>
      </c>
      <c r="P7">
        <v>1990</v>
      </c>
      <c r="Q7">
        <v>1991</v>
      </c>
      <c r="R7">
        <v>1992</v>
      </c>
      <c r="S7">
        <v>1993</v>
      </c>
      <c r="T7">
        <v>1994</v>
      </c>
      <c r="U7">
        <v>1995</v>
      </c>
      <c r="V7">
        <v>1996</v>
      </c>
      <c r="W7">
        <v>1997</v>
      </c>
      <c r="X7">
        <v>1998</v>
      </c>
      <c r="Y7">
        <v>1999</v>
      </c>
      <c r="Z7">
        <v>2000</v>
      </c>
      <c r="AA7">
        <v>2001</v>
      </c>
      <c r="AB7">
        <v>2002</v>
      </c>
      <c r="AC7">
        <v>2003</v>
      </c>
      <c r="AD7">
        <v>2004</v>
      </c>
      <c r="AE7">
        <v>2005</v>
      </c>
      <c r="AF7">
        <v>2006</v>
      </c>
      <c r="AG7">
        <v>2007</v>
      </c>
      <c r="AH7">
        <v>2008</v>
      </c>
      <c r="AI7">
        <v>2009</v>
      </c>
      <c r="AJ7">
        <v>2010</v>
      </c>
      <c r="AK7">
        <v>2011</v>
      </c>
      <c r="AL7">
        <v>2012</v>
      </c>
      <c r="AM7">
        <v>2013</v>
      </c>
      <c r="AN7">
        <v>2014</v>
      </c>
      <c r="AO7">
        <v>2015</v>
      </c>
      <c r="AP7">
        <v>2016</v>
      </c>
      <c r="AQ7">
        <v>2017</v>
      </c>
      <c r="AR7">
        <v>2018</v>
      </c>
      <c r="AS7">
        <v>2019</v>
      </c>
      <c r="AT7">
        <v>2020</v>
      </c>
      <c r="AU7">
        <v>2021</v>
      </c>
    </row>
    <row r="8" spans="1:47">
      <c r="A8" t="s">
        <v>41</v>
      </c>
      <c r="B8" t="s">
        <v>11</v>
      </c>
      <c r="C8" t="s">
        <v>8</v>
      </c>
      <c r="D8" t="s">
        <v>9</v>
      </c>
      <c r="F8">
        <v>-59.386000000000003</v>
      </c>
      <c r="G8">
        <v>-84.311000000000007</v>
      </c>
      <c r="H8">
        <v>-99.650999999999996</v>
      </c>
      <c r="I8">
        <v>-83.828000000000003</v>
      </c>
      <c r="J8">
        <v>-79.254999999999995</v>
      </c>
      <c r="K8">
        <v>-71.629000000000005</v>
      </c>
      <c r="L8">
        <v>-69.158000000000001</v>
      </c>
      <c r="M8">
        <v>-71.634</v>
      </c>
      <c r="N8">
        <v>-64.019000000000005</v>
      </c>
      <c r="O8">
        <v>-90.784000000000006</v>
      </c>
      <c r="P8">
        <v>-115.32299999999999</v>
      </c>
      <c r="Q8">
        <v>-144.77600000000001</v>
      </c>
      <c r="R8">
        <v>-122.93300000000001</v>
      </c>
      <c r="S8">
        <v>-53.645000000000003</v>
      </c>
      <c r="T8">
        <v>-74.516999999999996</v>
      </c>
      <c r="U8">
        <v>-71.83</v>
      </c>
      <c r="V8">
        <v>-59.061999999999998</v>
      </c>
      <c r="W8">
        <v>6.234</v>
      </c>
      <c r="X8">
        <v>-67.900000000000006</v>
      </c>
      <c r="Y8">
        <v>-93.29</v>
      </c>
      <c r="Z8">
        <v>-124.711</v>
      </c>
      <c r="AA8">
        <v>-149.97399999999999</v>
      </c>
      <c r="AB8">
        <v>-115.845</v>
      </c>
      <c r="AC8">
        <v>-46.218000000000004</v>
      </c>
      <c r="AD8">
        <v>47.584000000000003</v>
      </c>
      <c r="AE8">
        <v>92.143000000000001</v>
      </c>
      <c r="AF8">
        <v>225.88200000000001</v>
      </c>
      <c r="AG8">
        <v>285.43099999999998</v>
      </c>
      <c r="AH8">
        <v>102.18</v>
      </c>
      <c r="AI8">
        <v>158.863</v>
      </c>
      <c r="AJ8">
        <v>283.99900000000002</v>
      </c>
      <c r="AK8">
        <v>339.87400000000002</v>
      </c>
      <c r="AL8">
        <v>379.416</v>
      </c>
      <c r="AM8">
        <v>411.67500000000001</v>
      </c>
      <c r="AN8">
        <v>378.40100000000001</v>
      </c>
      <c r="AO8">
        <v>230.96100000000001</v>
      </c>
      <c r="AP8">
        <v>141.428</v>
      </c>
      <c r="AQ8">
        <v>12.292</v>
      </c>
      <c r="AR8">
        <v>-72.236999999999995</v>
      </c>
      <c r="AS8">
        <v>-180.44200000000001</v>
      </c>
      <c r="AT8">
        <v>-261.09399999999999</v>
      </c>
      <c r="AU8">
        <v>-351.81099999999998</v>
      </c>
    </row>
    <row r="10" spans="1:47" s="27" customFormat="1">
      <c r="A10" s="2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zoomScale="80" zoomScaleNormal="80" workbookViewId="0">
      <pane xSplit="4" ySplit="1" topLeftCell="AJ2" activePane="bottomRight" state="frozen"/>
      <selection pane="topRight" activeCell="E1" sqref="E1"/>
      <selection pane="bottomLeft" activeCell="A2" sqref="A2"/>
      <selection pane="bottomRight" activeCell="AB25" sqref="AB25:AT25"/>
    </sheetView>
  </sheetViews>
  <sheetFormatPr baseColWidth="10" defaultRowHeight="12.75"/>
  <cols>
    <col min="2" max="2" width="33.85546875" bestFit="1" customWidth="1"/>
    <col min="3" max="3" width="19" bestFit="1" customWidth="1"/>
    <col min="42" max="42" width="14.28515625" bestFit="1" customWidth="1"/>
    <col min="43" max="43" width="19.140625" bestFit="1" customWidth="1"/>
    <col min="45" max="45" width="12.140625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>
        <v>1980</v>
      </c>
      <c r="F1">
        <v>1981</v>
      </c>
      <c r="G1">
        <v>1982</v>
      </c>
      <c r="H1">
        <v>1983</v>
      </c>
      <c r="I1">
        <v>1984</v>
      </c>
      <c r="J1">
        <v>1985</v>
      </c>
      <c r="K1">
        <v>1986</v>
      </c>
      <c r="L1">
        <v>1987</v>
      </c>
      <c r="M1">
        <v>1988</v>
      </c>
      <c r="N1">
        <v>1989</v>
      </c>
      <c r="O1">
        <v>1990</v>
      </c>
      <c r="P1">
        <v>1991</v>
      </c>
      <c r="Q1">
        <v>1992</v>
      </c>
      <c r="R1">
        <v>1993</v>
      </c>
      <c r="S1">
        <v>1994</v>
      </c>
      <c r="T1">
        <v>1995</v>
      </c>
      <c r="U1">
        <v>1996</v>
      </c>
      <c r="V1">
        <v>1997</v>
      </c>
      <c r="W1">
        <v>1998</v>
      </c>
      <c r="X1">
        <v>1999</v>
      </c>
      <c r="Y1">
        <v>2000</v>
      </c>
      <c r="Z1">
        <v>2001</v>
      </c>
      <c r="AA1">
        <v>2002</v>
      </c>
      <c r="AB1">
        <v>2003</v>
      </c>
      <c r="AC1">
        <v>2004</v>
      </c>
      <c r="AD1">
        <v>2005</v>
      </c>
      <c r="AE1">
        <v>2006</v>
      </c>
      <c r="AF1">
        <v>2007</v>
      </c>
      <c r="AG1">
        <v>2008</v>
      </c>
      <c r="AH1">
        <v>2009</v>
      </c>
      <c r="AI1">
        <v>2010</v>
      </c>
      <c r="AJ1">
        <v>2011</v>
      </c>
      <c r="AK1">
        <v>2012</v>
      </c>
      <c r="AL1">
        <v>2013</v>
      </c>
      <c r="AM1">
        <v>2014</v>
      </c>
      <c r="AN1">
        <v>2015</v>
      </c>
      <c r="AO1">
        <v>2016</v>
      </c>
      <c r="AP1">
        <v>2017</v>
      </c>
      <c r="AQ1">
        <v>2018</v>
      </c>
      <c r="AR1">
        <v>2019</v>
      </c>
      <c r="AS1">
        <v>2020</v>
      </c>
      <c r="AT1">
        <v>2021</v>
      </c>
      <c r="AU1" t="s">
        <v>5</v>
      </c>
    </row>
    <row r="2" spans="1:47">
      <c r="A2" t="s">
        <v>6</v>
      </c>
      <c r="B2" t="s">
        <v>11</v>
      </c>
      <c r="C2" t="s">
        <v>8</v>
      </c>
      <c r="D2" t="s">
        <v>9</v>
      </c>
      <c r="E2" s="4">
        <v>-4.1310000000000002</v>
      </c>
      <c r="F2" s="4">
        <v>-2.645</v>
      </c>
      <c r="G2" s="4">
        <v>0.57199999999999995</v>
      </c>
      <c r="H2" s="4">
        <v>0.11799999999999999</v>
      </c>
      <c r="I2" s="4">
        <v>-0.23599999999999999</v>
      </c>
      <c r="J2" s="4">
        <v>-0.15</v>
      </c>
      <c r="K2" s="4">
        <v>-3.1E-2</v>
      </c>
      <c r="L2" s="4"/>
      <c r="M2" s="4">
        <v>-0.24199999999999999</v>
      </c>
      <c r="N2" s="4">
        <v>0.248</v>
      </c>
      <c r="O2" s="4">
        <v>1.1659999999999999</v>
      </c>
      <c r="P2" s="4">
        <v>6.0999999999999999E-2</v>
      </c>
      <c r="Q2" s="4">
        <v>-0.68300000000000005</v>
      </c>
      <c r="R2" s="4">
        <v>-1.4330000000000001</v>
      </c>
      <c r="S2" s="4">
        <v>-3.28</v>
      </c>
      <c r="T2" s="4">
        <v>-6.8159999999999998</v>
      </c>
      <c r="U2" s="4">
        <v>-6.6509999999999998</v>
      </c>
      <c r="V2" s="4">
        <v>-5.03</v>
      </c>
      <c r="W2" s="4">
        <v>-3.3959999999999999</v>
      </c>
      <c r="X2" s="4">
        <v>-3.4510000000000001</v>
      </c>
      <c r="Y2" s="4">
        <v>-1.4139999999999999</v>
      </c>
      <c r="Z2" s="4">
        <v>-1.569</v>
      </c>
      <c r="AA2" s="4">
        <v>5.5449999999999999</v>
      </c>
      <c r="AB2" s="4">
        <v>4.1859999999999999</v>
      </c>
      <c r="AC2">
        <v>6.0739999999999998</v>
      </c>
      <c r="AD2">
        <v>6.2450000000000001</v>
      </c>
      <c r="AE2">
        <v>11.055</v>
      </c>
      <c r="AF2">
        <v>14.750999999999999</v>
      </c>
      <c r="AG2">
        <v>19.332999999999998</v>
      </c>
      <c r="AH2">
        <v>10.317</v>
      </c>
      <c r="AI2">
        <v>11.478</v>
      </c>
      <c r="AJ2">
        <v>6.7939999999999996</v>
      </c>
      <c r="AK2">
        <v>6.1440000000000001</v>
      </c>
      <c r="AL2">
        <v>8.3780000000000001</v>
      </c>
      <c r="AM2">
        <v>8.4369999999999994</v>
      </c>
      <c r="AN2">
        <v>13.461</v>
      </c>
      <c r="AO2">
        <v>13.698</v>
      </c>
      <c r="AP2">
        <v>14.156000000000001</v>
      </c>
      <c r="AQ2">
        <v>13.925000000000001</v>
      </c>
      <c r="AR2">
        <v>13.97</v>
      </c>
      <c r="AS2">
        <v>14.037000000000001</v>
      </c>
      <c r="AT2">
        <v>14.058</v>
      </c>
      <c r="AU2">
        <v>2015</v>
      </c>
    </row>
    <row r="3" spans="1:47">
      <c r="A3" t="s">
        <v>16</v>
      </c>
      <c r="B3" t="s">
        <v>11</v>
      </c>
      <c r="C3" t="s">
        <v>8</v>
      </c>
      <c r="D3" t="s">
        <v>9</v>
      </c>
      <c r="E3" s="4">
        <v>-1.446</v>
      </c>
      <c r="F3" s="4">
        <v>-0.41699999999999998</v>
      </c>
      <c r="G3" s="4">
        <v>-0.89300000000000002</v>
      </c>
      <c r="H3" s="4">
        <v>-1.05</v>
      </c>
      <c r="I3" s="4">
        <v>3.9E-2</v>
      </c>
      <c r="J3" s="4">
        <v>-0.74</v>
      </c>
      <c r="K3" s="4">
        <v>-0.67600000000000005</v>
      </c>
      <c r="L3" s="4">
        <v>-1.718</v>
      </c>
      <c r="M3" s="4">
        <v>-2.706</v>
      </c>
      <c r="N3" s="4">
        <v>-5.774</v>
      </c>
      <c r="O3" s="4">
        <v>-6.9889999999999999</v>
      </c>
      <c r="P3" s="4">
        <v>-6.734</v>
      </c>
      <c r="Q3" s="4">
        <v>-5.117</v>
      </c>
      <c r="R3" s="4">
        <v>-1.1259999999999999</v>
      </c>
      <c r="S3" s="4">
        <v>1.099</v>
      </c>
      <c r="T3" s="4">
        <v>5.3559999999999999</v>
      </c>
      <c r="U3" s="4">
        <v>5.1479999999999997</v>
      </c>
      <c r="V3" s="4">
        <v>6.8559999999999999</v>
      </c>
      <c r="W3" s="4">
        <v>7.2919999999999998</v>
      </c>
      <c r="X3" s="4">
        <v>7.7629999999999999</v>
      </c>
      <c r="Y3" s="4">
        <v>9.907</v>
      </c>
      <c r="Z3" s="4">
        <v>10.733000000000001</v>
      </c>
      <c r="AA3" s="4">
        <v>11.987</v>
      </c>
      <c r="AB3" s="4">
        <v>7.9450000000000003</v>
      </c>
      <c r="AC3">
        <v>11.734</v>
      </c>
      <c r="AD3">
        <v>6.5709999999999997</v>
      </c>
      <c r="AE3">
        <v>8.1969999999999992</v>
      </c>
      <c r="AF3">
        <v>9.8140000000000001</v>
      </c>
      <c r="AG3">
        <v>6.4029999999999996</v>
      </c>
      <c r="AH3">
        <v>4.8250000000000002</v>
      </c>
      <c r="AI3">
        <v>3.0859999999999999</v>
      </c>
      <c r="AJ3">
        <v>-4.8730000000000002</v>
      </c>
      <c r="AK3">
        <v>-4.9669999999999996</v>
      </c>
      <c r="AL3">
        <v>-4.4690000000000003</v>
      </c>
      <c r="AM3">
        <v>-2.5659999999999998</v>
      </c>
      <c r="AN3">
        <v>0.27200000000000002</v>
      </c>
      <c r="AO3">
        <v>-2.5000000000000001E-2</v>
      </c>
      <c r="AP3">
        <v>-0.23</v>
      </c>
      <c r="AQ3">
        <v>-2.5000000000000001E-2</v>
      </c>
      <c r="AR3">
        <v>0.22</v>
      </c>
      <c r="AS3">
        <v>0.39800000000000002</v>
      </c>
      <c r="AT3">
        <v>0.76700000000000002</v>
      </c>
      <c r="AU3">
        <v>2015</v>
      </c>
    </row>
    <row r="4" spans="1:47">
      <c r="A4" t="s">
        <v>18</v>
      </c>
      <c r="B4" t="s">
        <v>11</v>
      </c>
      <c r="C4" t="s">
        <v>8</v>
      </c>
      <c r="D4" t="s">
        <v>9</v>
      </c>
      <c r="E4" s="4">
        <v>-4.1749999999999998</v>
      </c>
      <c r="F4" s="4">
        <v>-4.7720000000000002</v>
      </c>
      <c r="G4" s="4">
        <v>-12.125999999999999</v>
      </c>
      <c r="H4" s="4">
        <v>-4.7140000000000004</v>
      </c>
      <c r="I4" s="4">
        <v>-0.75600000000000001</v>
      </c>
      <c r="J4" s="4">
        <v>-0.35199999999999998</v>
      </c>
      <c r="K4" s="4">
        <v>2.3530000000000002</v>
      </c>
      <c r="L4" s="4">
        <v>-4.452</v>
      </c>
      <c r="M4" s="4">
        <v>-4.665</v>
      </c>
      <c r="N4" s="4">
        <v>-4.6349999999999998</v>
      </c>
      <c r="O4" s="4">
        <v>-9.8689999999999998</v>
      </c>
      <c r="P4" s="4">
        <v>-6.1859999999999999</v>
      </c>
      <c r="Q4" s="4">
        <v>3.835</v>
      </c>
      <c r="R4" s="4">
        <v>9.1880000000000006</v>
      </c>
      <c r="S4" s="4">
        <v>7.4059999999999997</v>
      </c>
      <c r="T4" s="4">
        <v>7.3380000000000001</v>
      </c>
      <c r="U4" s="4">
        <v>19.361000000000001</v>
      </c>
      <c r="V4" s="4">
        <v>37.81</v>
      </c>
      <c r="W4" s="4">
        <v>38.554000000000002</v>
      </c>
      <c r="X4" s="4">
        <v>45.890999999999998</v>
      </c>
      <c r="Y4" s="4">
        <v>21.968</v>
      </c>
      <c r="Z4" s="4">
        <v>26.085999999999999</v>
      </c>
      <c r="AA4" s="4">
        <v>19.8</v>
      </c>
      <c r="AB4" s="4">
        <v>29.015999999999998</v>
      </c>
      <c r="AC4">
        <v>23.94</v>
      </c>
      <c r="AD4">
        <v>10.523999999999999</v>
      </c>
      <c r="AE4">
        <v>10.468</v>
      </c>
      <c r="AF4">
        <v>2.4769999999999999</v>
      </c>
      <c r="AG4">
        <v>-27.628</v>
      </c>
      <c r="AH4">
        <v>-22.466000000000001</v>
      </c>
      <c r="AI4">
        <v>-22.170999999999999</v>
      </c>
      <c r="AJ4">
        <v>-28.335999999999999</v>
      </c>
      <c r="AK4">
        <v>-32.030999999999999</v>
      </c>
      <c r="AL4">
        <v>-22.643999999999998</v>
      </c>
      <c r="AM4">
        <v>-26.236999999999998</v>
      </c>
      <c r="AN4">
        <v>-3.0409999999999999</v>
      </c>
      <c r="AO4">
        <v>15.162000000000001</v>
      </c>
      <c r="AP4">
        <v>6.5330000000000004</v>
      </c>
      <c r="AQ4">
        <v>2.2850000000000001</v>
      </c>
      <c r="AR4">
        <v>-0.91400000000000003</v>
      </c>
      <c r="AS4">
        <v>-1.4370000000000001</v>
      </c>
      <c r="AT4">
        <v>0.56899999999999995</v>
      </c>
      <c r="AU4">
        <v>2015</v>
      </c>
    </row>
    <row r="5" spans="1:47">
      <c r="A5" t="s">
        <v>20</v>
      </c>
      <c r="B5" t="s">
        <v>11</v>
      </c>
      <c r="C5" t="s">
        <v>8</v>
      </c>
      <c r="D5" t="s">
        <v>9</v>
      </c>
      <c r="E5" s="4">
        <v>-14.254</v>
      </c>
      <c r="F5" s="4">
        <v>-4.6379999999999999</v>
      </c>
      <c r="G5" s="4">
        <v>4.55</v>
      </c>
      <c r="H5" s="4">
        <v>4.08</v>
      </c>
      <c r="I5" s="4">
        <v>9.2840000000000007</v>
      </c>
      <c r="J5" s="4">
        <v>16.96</v>
      </c>
      <c r="K5" s="4">
        <v>38.499000000000002</v>
      </c>
      <c r="L5" s="4">
        <v>43.819000000000003</v>
      </c>
      <c r="M5" s="4">
        <v>50.847000000000001</v>
      </c>
      <c r="N5" s="4">
        <v>55.441000000000003</v>
      </c>
      <c r="O5" s="4">
        <v>45.307000000000002</v>
      </c>
      <c r="P5" s="4">
        <v>-24.253</v>
      </c>
      <c r="Q5" s="4">
        <v>-22.742999999999999</v>
      </c>
      <c r="R5" s="4">
        <v>-19.033999999999999</v>
      </c>
      <c r="S5" s="4">
        <v>-30.52</v>
      </c>
      <c r="T5" s="4">
        <v>-29.587</v>
      </c>
      <c r="U5" s="4">
        <v>-14.019</v>
      </c>
      <c r="V5" s="4">
        <v>-10.007999999999999</v>
      </c>
      <c r="W5" s="4">
        <v>-16.329999999999998</v>
      </c>
      <c r="X5" s="4">
        <v>-26.858000000000001</v>
      </c>
      <c r="Y5" s="4">
        <v>-32.557000000000002</v>
      </c>
      <c r="Z5" s="4">
        <v>0.38</v>
      </c>
      <c r="AA5" s="4">
        <v>40.588000000000001</v>
      </c>
      <c r="AB5" s="4">
        <v>35.448</v>
      </c>
      <c r="AC5">
        <v>125.828</v>
      </c>
      <c r="AD5">
        <v>131.714</v>
      </c>
      <c r="AE5">
        <v>170.71700000000001</v>
      </c>
      <c r="AF5">
        <v>232.50899999999999</v>
      </c>
      <c r="AG5">
        <v>210.923</v>
      </c>
      <c r="AH5">
        <v>196.71</v>
      </c>
      <c r="AI5">
        <v>192.25299999999999</v>
      </c>
      <c r="AJ5">
        <v>228.999</v>
      </c>
      <c r="AK5">
        <v>248.87799999999999</v>
      </c>
      <c r="AL5">
        <v>252.90700000000001</v>
      </c>
      <c r="AM5">
        <v>282.88400000000001</v>
      </c>
      <c r="AN5">
        <v>285.19600000000003</v>
      </c>
      <c r="AO5">
        <v>292.02</v>
      </c>
      <c r="AP5">
        <v>286.96300000000002</v>
      </c>
      <c r="AQ5">
        <v>283.423</v>
      </c>
      <c r="AR5">
        <v>284.661</v>
      </c>
      <c r="AS5">
        <v>285.89</v>
      </c>
      <c r="AT5">
        <v>281.90100000000001</v>
      </c>
      <c r="AU5">
        <v>2014</v>
      </c>
    </row>
    <row r="6" spans="1:47">
      <c r="A6" t="s">
        <v>22</v>
      </c>
      <c r="B6" t="s">
        <v>11</v>
      </c>
      <c r="C6" t="s">
        <v>8</v>
      </c>
      <c r="D6" t="s">
        <v>9</v>
      </c>
      <c r="E6" s="4">
        <v>-2.2970000000000002</v>
      </c>
      <c r="F6" s="4">
        <v>-2.7650000000000001</v>
      </c>
      <c r="G6" s="4">
        <v>-2.0720000000000001</v>
      </c>
      <c r="H6" s="4">
        <v>-1.355</v>
      </c>
      <c r="I6" s="4">
        <v>-1.1499999999999999</v>
      </c>
      <c r="J6" s="4">
        <v>-0.89500000000000002</v>
      </c>
      <c r="K6" s="4">
        <v>-0.89600000000000002</v>
      </c>
      <c r="L6" s="4">
        <v>-8.5000000000000006E-2</v>
      </c>
      <c r="M6" s="4">
        <v>-3.9E-2</v>
      </c>
      <c r="N6" s="4">
        <v>-0.61499999999999999</v>
      </c>
      <c r="O6" s="4">
        <v>-0.753</v>
      </c>
      <c r="P6" s="4">
        <v>-0.105</v>
      </c>
      <c r="Q6" s="4">
        <v>0.30299999999999999</v>
      </c>
      <c r="R6" s="4">
        <v>1.919</v>
      </c>
      <c r="S6" s="4">
        <v>1.657</v>
      </c>
      <c r="T6" s="4">
        <v>1.9850000000000001</v>
      </c>
      <c r="U6" s="4">
        <v>2.5529999999999999</v>
      </c>
      <c r="V6" s="4">
        <v>2.6389999999999998</v>
      </c>
      <c r="W6" s="4">
        <v>0.70399999999999996</v>
      </c>
      <c r="X6" s="4">
        <v>0.24099999999999999</v>
      </c>
      <c r="Y6" s="4">
        <v>-0.35</v>
      </c>
      <c r="Z6" s="4">
        <v>-0.67800000000000005</v>
      </c>
      <c r="AA6" s="4">
        <v>-1.2230000000000001</v>
      </c>
      <c r="AB6" s="4">
        <v>-0.36799999999999999</v>
      </c>
      <c r="AC6">
        <v>-1.17</v>
      </c>
      <c r="AD6">
        <v>-7.2350000000000003</v>
      </c>
      <c r="AE6">
        <v>-8.1929999999999996</v>
      </c>
      <c r="AF6">
        <v>-14.44</v>
      </c>
      <c r="AG6">
        <v>-15.73</v>
      </c>
      <c r="AH6">
        <v>-7.1390000000000002</v>
      </c>
      <c r="AI6">
        <v>1.25</v>
      </c>
      <c r="AJ6">
        <v>1.913</v>
      </c>
      <c r="AK6">
        <v>-3.456</v>
      </c>
      <c r="AL6">
        <v>7.3789999999999996</v>
      </c>
      <c r="AM6">
        <v>9.08</v>
      </c>
      <c r="AN6">
        <v>10.595000000000001</v>
      </c>
      <c r="AO6">
        <v>10.112</v>
      </c>
      <c r="AP6">
        <v>9.3109999999999999</v>
      </c>
      <c r="AQ6">
        <v>9.6370000000000005</v>
      </c>
      <c r="AR6">
        <v>9.3729999999999993</v>
      </c>
      <c r="AS6">
        <v>9.6150000000000002</v>
      </c>
      <c r="AT6">
        <v>10.097</v>
      </c>
      <c r="AU6">
        <v>2015</v>
      </c>
    </row>
    <row r="7" spans="1:47">
      <c r="A7" t="s">
        <v>24</v>
      </c>
      <c r="B7" t="s">
        <v>11</v>
      </c>
      <c r="C7" t="s">
        <v>8</v>
      </c>
      <c r="D7" t="s">
        <v>9</v>
      </c>
      <c r="E7" s="4">
        <v>-16.95</v>
      </c>
      <c r="F7" s="4">
        <v>-15.430999999999999</v>
      </c>
      <c r="G7" s="4">
        <v>-10.254</v>
      </c>
      <c r="H7" s="4">
        <v>1.3660000000000001</v>
      </c>
      <c r="I7" s="4">
        <v>-4.0259999999999998</v>
      </c>
      <c r="J7" s="4">
        <v>-5.5670000000000002</v>
      </c>
      <c r="K7" s="4">
        <v>2.7559999999999998</v>
      </c>
      <c r="L7" s="4">
        <v>-2.91</v>
      </c>
      <c r="M7" s="4">
        <v>-8.0530000000000008</v>
      </c>
      <c r="N7" s="4">
        <v>-15.031000000000001</v>
      </c>
      <c r="O7" s="4">
        <v>-21.692</v>
      </c>
      <c r="P7" s="4">
        <v>-29.946000000000002</v>
      </c>
      <c r="Q7" s="4">
        <v>-34.125</v>
      </c>
      <c r="R7" s="4">
        <v>11.907999999999999</v>
      </c>
      <c r="S7" s="4">
        <v>13.907</v>
      </c>
      <c r="T7" s="4">
        <v>23.181999999999999</v>
      </c>
      <c r="U7" s="4">
        <v>40.185000000000002</v>
      </c>
      <c r="V7" s="4">
        <v>33.768999999999998</v>
      </c>
      <c r="W7" s="4">
        <v>19.791</v>
      </c>
      <c r="X7" s="4">
        <v>8.2080000000000002</v>
      </c>
      <c r="Y7" s="4">
        <v>-5.8630000000000004</v>
      </c>
      <c r="Z7" s="4">
        <v>-0.63900000000000001</v>
      </c>
      <c r="AA7" s="4">
        <v>-9.4830000000000005</v>
      </c>
      <c r="AB7" s="4">
        <v>-10.097</v>
      </c>
      <c r="AC7">
        <v>-6.9260000000000002</v>
      </c>
      <c r="AD7">
        <v>-17.562000000000001</v>
      </c>
      <c r="AE7">
        <v>-30.369</v>
      </c>
      <c r="AF7">
        <v>-32.040999999999997</v>
      </c>
      <c r="AG7">
        <v>-68.835999999999999</v>
      </c>
      <c r="AH7">
        <v>-42.476999999999997</v>
      </c>
      <c r="AI7">
        <v>-74</v>
      </c>
      <c r="AJ7">
        <v>-70.141999999999996</v>
      </c>
      <c r="AK7">
        <v>-8.9190000000000005</v>
      </c>
      <c r="AL7">
        <v>18.984000000000002</v>
      </c>
      <c r="AM7">
        <v>40.901000000000003</v>
      </c>
      <c r="AN7">
        <v>38.737000000000002</v>
      </c>
      <c r="AO7">
        <v>41.89</v>
      </c>
      <c r="AP7">
        <v>37.170999999999999</v>
      </c>
      <c r="AQ7">
        <v>32.055</v>
      </c>
      <c r="AR7">
        <v>29.742999999999999</v>
      </c>
      <c r="AS7">
        <v>26.309000000000001</v>
      </c>
      <c r="AT7">
        <v>19.437000000000001</v>
      </c>
      <c r="AU7">
        <v>2015</v>
      </c>
    </row>
    <row r="8" spans="1:47">
      <c r="A8" t="s">
        <v>27</v>
      </c>
      <c r="B8" t="s">
        <v>11</v>
      </c>
      <c r="C8" t="s">
        <v>8</v>
      </c>
      <c r="D8" t="s">
        <v>9</v>
      </c>
      <c r="E8" s="4"/>
      <c r="F8" s="4">
        <v>8.1630000000000003</v>
      </c>
      <c r="G8" s="4">
        <v>10.914999999999999</v>
      </c>
      <c r="H8" s="4">
        <v>11.012</v>
      </c>
      <c r="I8" s="4">
        <v>13.968999999999999</v>
      </c>
      <c r="J8" s="4">
        <v>9.5250000000000004</v>
      </c>
      <c r="K8" s="4">
        <v>4.4989999999999997</v>
      </c>
      <c r="L8" s="4">
        <v>4.1669999999999998</v>
      </c>
      <c r="M8" s="4">
        <v>7.05</v>
      </c>
      <c r="N8" s="4">
        <v>9.3849999999999998</v>
      </c>
      <c r="O8" s="4">
        <v>8.1059999999999999</v>
      </c>
      <c r="P8" s="4">
        <v>7.3330000000000002</v>
      </c>
      <c r="Q8" s="4">
        <v>6.9</v>
      </c>
      <c r="R8" s="4">
        <v>13.273</v>
      </c>
      <c r="S8" s="4">
        <v>17.312000000000001</v>
      </c>
      <c r="T8" s="4">
        <v>25.782</v>
      </c>
      <c r="U8" s="4">
        <v>21.411999999999999</v>
      </c>
      <c r="V8" s="4">
        <v>25.073</v>
      </c>
      <c r="W8" s="4">
        <v>12.97</v>
      </c>
      <c r="X8" s="4">
        <v>15.643000000000001</v>
      </c>
      <c r="Y8" s="4">
        <v>7.2510000000000003</v>
      </c>
      <c r="Z8" s="4">
        <v>9.77</v>
      </c>
      <c r="AA8" s="4">
        <v>10.939</v>
      </c>
      <c r="AB8" s="4">
        <v>29.867000000000001</v>
      </c>
      <c r="AC8">
        <v>44.273000000000003</v>
      </c>
      <c r="AD8">
        <v>41.598999999999997</v>
      </c>
      <c r="AE8">
        <v>57.167000000000002</v>
      </c>
      <c r="AF8">
        <v>50.057000000000002</v>
      </c>
      <c r="AG8">
        <v>38.951000000000001</v>
      </c>
      <c r="AH8">
        <v>50.017000000000003</v>
      </c>
      <c r="AI8">
        <v>61.822000000000003</v>
      </c>
      <c r="AJ8">
        <v>81.316999999999993</v>
      </c>
      <c r="AK8">
        <v>89.543999999999997</v>
      </c>
      <c r="AL8">
        <v>94.905000000000001</v>
      </c>
      <c r="AM8">
        <v>93.402000000000001</v>
      </c>
      <c r="AN8">
        <v>80.986999999999995</v>
      </c>
      <c r="AO8">
        <v>80.826999999999998</v>
      </c>
      <c r="AP8">
        <v>81.013999999999996</v>
      </c>
      <c r="AQ8">
        <v>81.289000000000001</v>
      </c>
      <c r="AR8">
        <v>80.881</v>
      </c>
      <c r="AS8">
        <v>80.543999999999997</v>
      </c>
      <c r="AT8">
        <v>80.456999999999994</v>
      </c>
      <c r="AU8">
        <v>2014</v>
      </c>
    </row>
    <row r="9" spans="1:47">
      <c r="A9" t="s">
        <v>29</v>
      </c>
      <c r="B9" t="s">
        <v>11</v>
      </c>
      <c r="C9" t="s">
        <v>8</v>
      </c>
      <c r="D9" t="s">
        <v>9</v>
      </c>
      <c r="E9" s="4">
        <v>-1.0640000000000001</v>
      </c>
      <c r="F9" s="4">
        <v>-4.6859999999999999</v>
      </c>
      <c r="G9" s="4">
        <v>-3.258</v>
      </c>
      <c r="H9" s="4">
        <v>-1.6319999999999999</v>
      </c>
      <c r="I9" s="4">
        <v>-0.623</v>
      </c>
      <c r="J9" s="4">
        <v>0.38</v>
      </c>
      <c r="K9" s="4">
        <v>1.1659999999999999</v>
      </c>
      <c r="L9" s="4">
        <v>0.435</v>
      </c>
      <c r="M9" s="4">
        <v>-1.0660000000000001</v>
      </c>
      <c r="N9" s="4">
        <v>0.153</v>
      </c>
      <c r="O9" s="4">
        <v>-0.18099999999999999</v>
      </c>
      <c r="P9" s="4">
        <v>-0.71599999999999997</v>
      </c>
      <c r="Q9" s="4">
        <v>-0.184</v>
      </c>
      <c r="R9" s="4">
        <v>0.23300000000000001</v>
      </c>
      <c r="S9" s="4">
        <v>-2.1960000000000002</v>
      </c>
      <c r="T9" s="4">
        <v>-0.13200000000000001</v>
      </c>
      <c r="U9" s="4">
        <v>-4.09</v>
      </c>
      <c r="V9" s="4">
        <v>-6.5410000000000004</v>
      </c>
      <c r="W9" s="4">
        <v>-8.3719999999999999</v>
      </c>
      <c r="X9" s="4">
        <v>-10.311</v>
      </c>
      <c r="Y9" s="4">
        <v>-11.57</v>
      </c>
      <c r="Z9" s="4">
        <v>-11.465</v>
      </c>
      <c r="AA9" s="4">
        <v>-10.352</v>
      </c>
      <c r="AB9" s="4">
        <v>-11.848000000000001</v>
      </c>
      <c r="AC9">
        <v>-15.779</v>
      </c>
      <c r="AD9">
        <v>-19.532</v>
      </c>
      <c r="AE9">
        <v>-22.279</v>
      </c>
      <c r="AF9">
        <v>-23.42</v>
      </c>
      <c r="AG9">
        <v>-31.920999999999999</v>
      </c>
      <c r="AH9">
        <v>-25.466999999999999</v>
      </c>
      <c r="AI9">
        <v>-24.231999999999999</v>
      </c>
      <c r="AJ9">
        <v>-14.711</v>
      </c>
      <c r="AK9">
        <v>-4.1150000000000002</v>
      </c>
      <c r="AL9">
        <v>3.2909999999999999</v>
      </c>
      <c r="AM9">
        <v>0.28000000000000003</v>
      </c>
      <c r="AN9">
        <v>0.90100000000000002</v>
      </c>
      <c r="AO9">
        <v>1.903</v>
      </c>
      <c r="AP9">
        <v>0.94</v>
      </c>
      <c r="AQ9">
        <v>0.218</v>
      </c>
      <c r="AR9">
        <v>-0.38900000000000001</v>
      </c>
      <c r="AS9">
        <v>-0.83399999999999996</v>
      </c>
      <c r="AT9">
        <v>-1.3160000000000001</v>
      </c>
      <c r="AU9">
        <v>2015</v>
      </c>
    </row>
    <row r="10" spans="1:47">
      <c r="A10" t="s">
        <v>31</v>
      </c>
      <c r="B10" t="s">
        <v>11</v>
      </c>
      <c r="C10" t="s">
        <v>8</v>
      </c>
      <c r="D10" t="s">
        <v>9</v>
      </c>
      <c r="E10" s="4">
        <v>-5.3</v>
      </c>
      <c r="F10" s="4">
        <v>-5.1130000000000004</v>
      </c>
      <c r="G10" s="4">
        <v>-4.7039999999999997</v>
      </c>
      <c r="H10" s="4">
        <v>-2.4550000000000001</v>
      </c>
      <c r="I10" s="4">
        <v>2.0859999999999999</v>
      </c>
      <c r="J10" s="4">
        <v>2.0880000000000001</v>
      </c>
      <c r="K10" s="4">
        <v>3.677</v>
      </c>
      <c r="L10" s="4">
        <v>-3.6999999999999998E-2</v>
      </c>
      <c r="M10" s="4">
        <v>-3.6850000000000001</v>
      </c>
      <c r="N10" s="4">
        <v>-11.507999999999999</v>
      </c>
      <c r="O10" s="4">
        <v>-18.05</v>
      </c>
      <c r="P10" s="4">
        <v>-20.048999999999999</v>
      </c>
      <c r="Q10" s="4">
        <v>-21.420999999999999</v>
      </c>
      <c r="R10" s="4">
        <v>-5.5330000000000004</v>
      </c>
      <c r="S10" s="4">
        <v>-6.3940000000000001</v>
      </c>
      <c r="T10" s="4">
        <v>-1.835</v>
      </c>
      <c r="U10" s="4">
        <v>-1.4179999999999999</v>
      </c>
      <c r="V10" s="4">
        <v>-0.51</v>
      </c>
      <c r="W10" s="4">
        <v>-7.0739999999999998</v>
      </c>
      <c r="X10" s="4">
        <v>-18.100000000000001</v>
      </c>
      <c r="Y10" s="4">
        <v>-23.053999999999998</v>
      </c>
      <c r="Z10" s="4">
        <v>-24.023</v>
      </c>
      <c r="AA10" s="4">
        <v>-22.443000000000001</v>
      </c>
      <c r="AB10" s="4">
        <v>-35.284999999999997</v>
      </c>
      <c r="AC10">
        <v>-59.83</v>
      </c>
      <c r="AD10">
        <v>-86.869</v>
      </c>
      <c r="AE10">
        <v>-113.783</v>
      </c>
      <c r="AF10">
        <v>-142.92699999999999</v>
      </c>
      <c r="AG10">
        <v>-151.96199999999999</v>
      </c>
      <c r="AH10">
        <v>-64.335999999999999</v>
      </c>
      <c r="AI10">
        <v>-56.246000000000002</v>
      </c>
      <c r="AJ10">
        <v>-47.359000000000002</v>
      </c>
      <c r="AK10">
        <v>-3.089</v>
      </c>
      <c r="AL10">
        <v>20.675000000000001</v>
      </c>
      <c r="AM10">
        <v>13.601000000000001</v>
      </c>
      <c r="AN10">
        <v>16.477</v>
      </c>
      <c r="AO10">
        <v>23.657</v>
      </c>
      <c r="AP10" s="10">
        <v>25.797000000000001</v>
      </c>
      <c r="AQ10">
        <v>25.978999999999999</v>
      </c>
      <c r="AR10">
        <v>25.628</v>
      </c>
      <c r="AS10">
        <v>27.29</v>
      </c>
      <c r="AT10">
        <v>27.341000000000001</v>
      </c>
      <c r="AU10">
        <v>2014</v>
      </c>
    </row>
    <row r="12" spans="1:47" s="2" customFormat="1">
      <c r="A12" s="3" t="s">
        <v>36</v>
      </c>
      <c r="B12" s="3" t="s">
        <v>11</v>
      </c>
      <c r="C12" s="3" t="s">
        <v>8</v>
      </c>
      <c r="D12" s="3" t="s">
        <v>9</v>
      </c>
      <c r="E12" s="5">
        <f>SUM(E2:E10)</f>
        <v>-49.616999999999997</v>
      </c>
      <c r="F12" s="5">
        <f t="shared" ref="F12:AT12" si="0">SUM(F2:F10)</f>
        <v>-32.304000000000002</v>
      </c>
      <c r="G12" s="5">
        <f t="shared" si="0"/>
        <v>-17.27</v>
      </c>
      <c r="H12" s="5">
        <f t="shared" si="0"/>
        <v>5.370000000000001</v>
      </c>
      <c r="I12" s="5">
        <f t="shared" si="0"/>
        <v>18.587</v>
      </c>
      <c r="J12" s="5">
        <f t="shared" si="0"/>
        <v>21.248999999999999</v>
      </c>
      <c r="K12" s="5">
        <f t="shared" si="0"/>
        <v>51.347000000000001</v>
      </c>
      <c r="L12" s="5">
        <f t="shared" si="0"/>
        <v>39.219000000000001</v>
      </c>
      <c r="M12" s="5">
        <f t="shared" si="0"/>
        <v>37.440999999999988</v>
      </c>
      <c r="N12" s="5">
        <f t="shared" si="0"/>
        <v>27.663999999999998</v>
      </c>
      <c r="O12" s="5">
        <f t="shared" si="0"/>
        <v>-2.9549999999999983</v>
      </c>
      <c r="P12" s="5">
        <f t="shared" si="0"/>
        <v>-80.594999999999999</v>
      </c>
      <c r="Q12" s="5">
        <f t="shared" si="0"/>
        <v>-73.234999999999999</v>
      </c>
      <c r="R12" s="5">
        <f t="shared" si="0"/>
        <v>9.3950000000000031</v>
      </c>
      <c r="S12" s="5">
        <f t="shared" si="0"/>
        <v>-1.0090000000000003</v>
      </c>
      <c r="T12" s="5">
        <f t="shared" si="0"/>
        <v>25.272999999999996</v>
      </c>
      <c r="U12" s="5">
        <f t="shared" si="0"/>
        <v>62.481000000000002</v>
      </c>
      <c r="V12" s="5">
        <f t="shared" si="0"/>
        <v>84.058000000000007</v>
      </c>
      <c r="W12" s="5">
        <f t="shared" si="0"/>
        <v>44.13900000000001</v>
      </c>
      <c r="X12" s="5">
        <f t="shared" si="0"/>
        <v>19.025999999999996</v>
      </c>
      <c r="Y12" s="5">
        <f t="shared" si="0"/>
        <v>-35.682000000000002</v>
      </c>
      <c r="Z12" s="5">
        <f t="shared" si="0"/>
        <v>8.5949999999999953</v>
      </c>
      <c r="AA12" s="5">
        <f t="shared" si="0"/>
        <v>45.35799999999999</v>
      </c>
      <c r="AB12" s="5">
        <f t="shared" si="0"/>
        <v>48.864000000000019</v>
      </c>
      <c r="AC12" s="5">
        <f>SUM(AC2:AC10)</f>
        <v>128.14400000000006</v>
      </c>
      <c r="AD12" s="5">
        <f t="shared" si="0"/>
        <v>65.454999999999956</v>
      </c>
      <c r="AE12" s="5">
        <f t="shared" si="0"/>
        <v>82.98</v>
      </c>
      <c r="AF12" s="5">
        <f t="shared" si="0"/>
        <v>96.78</v>
      </c>
      <c r="AG12" s="5">
        <f t="shared" si="0"/>
        <v>-20.466999999999956</v>
      </c>
      <c r="AH12" s="5">
        <f t="shared" si="0"/>
        <v>99.983999999999995</v>
      </c>
      <c r="AI12" s="5">
        <f t="shared" si="0"/>
        <v>93.239999999999981</v>
      </c>
      <c r="AJ12" s="5">
        <f t="shared" si="0"/>
        <v>153.602</v>
      </c>
      <c r="AK12" s="5">
        <f t="shared" si="0"/>
        <v>287.98899999999998</v>
      </c>
      <c r="AL12" s="5">
        <f t="shared" si="0"/>
        <v>379.40600000000006</v>
      </c>
      <c r="AM12" s="5">
        <f t="shared" si="0"/>
        <v>419.78199999999998</v>
      </c>
      <c r="AN12" s="5">
        <f t="shared" si="0"/>
        <v>443.58500000000009</v>
      </c>
      <c r="AO12" s="5">
        <f t="shared" si="0"/>
        <v>479.24399999999997</v>
      </c>
      <c r="AP12" s="5">
        <f t="shared" si="0"/>
        <v>461.65500000000003</v>
      </c>
      <c r="AQ12" s="5">
        <f>SUM(AQ2:AQ10)</f>
        <v>448.786</v>
      </c>
      <c r="AR12" s="5">
        <f t="shared" si="0"/>
        <v>443.17299999999994</v>
      </c>
      <c r="AS12" s="5">
        <f t="shared" si="0"/>
        <v>441.81200000000001</v>
      </c>
      <c r="AT12" s="5">
        <f t="shared" si="0"/>
        <v>433.31100000000004</v>
      </c>
    </row>
    <row r="14" spans="1:47">
      <c r="A14" t="s">
        <v>0</v>
      </c>
      <c r="B14" t="s">
        <v>1</v>
      </c>
      <c r="C14" t="s">
        <v>2</v>
      </c>
      <c r="D14" t="s">
        <v>3</v>
      </c>
      <c r="E14">
        <v>1980</v>
      </c>
      <c r="F14">
        <v>1981</v>
      </c>
      <c r="G14">
        <v>1982</v>
      </c>
      <c r="H14">
        <v>1983</v>
      </c>
      <c r="I14">
        <v>1984</v>
      </c>
      <c r="J14">
        <v>1985</v>
      </c>
      <c r="K14">
        <v>1986</v>
      </c>
      <c r="L14">
        <v>1987</v>
      </c>
      <c r="M14">
        <v>1988</v>
      </c>
      <c r="N14">
        <v>1989</v>
      </c>
      <c r="O14">
        <v>1990</v>
      </c>
      <c r="P14">
        <v>1991</v>
      </c>
      <c r="Q14">
        <v>1992</v>
      </c>
      <c r="R14">
        <v>1993</v>
      </c>
      <c r="S14">
        <v>1994</v>
      </c>
      <c r="T14">
        <v>1995</v>
      </c>
      <c r="U14">
        <v>1996</v>
      </c>
      <c r="V14">
        <v>1997</v>
      </c>
      <c r="W14">
        <v>1998</v>
      </c>
      <c r="X14">
        <v>1999</v>
      </c>
      <c r="Y14">
        <v>2000</v>
      </c>
      <c r="Z14">
        <v>2001</v>
      </c>
      <c r="AA14">
        <v>2002</v>
      </c>
      <c r="AB14" s="28">
        <v>2003</v>
      </c>
      <c r="AC14" s="28">
        <v>2004</v>
      </c>
      <c r="AD14" s="28">
        <v>2005</v>
      </c>
      <c r="AE14" s="28">
        <v>2006</v>
      </c>
      <c r="AF14" s="28">
        <v>2007</v>
      </c>
      <c r="AG14" s="28">
        <v>2008</v>
      </c>
      <c r="AH14" s="28">
        <v>2009</v>
      </c>
      <c r="AI14" s="28">
        <v>2010</v>
      </c>
      <c r="AJ14" s="28">
        <v>2011</v>
      </c>
      <c r="AK14" s="28">
        <v>2012</v>
      </c>
      <c r="AL14" s="28">
        <v>2013</v>
      </c>
      <c r="AM14" s="28">
        <v>2014</v>
      </c>
      <c r="AN14" s="28">
        <v>2015</v>
      </c>
      <c r="AO14" s="28">
        <v>2016</v>
      </c>
      <c r="AP14" s="28">
        <v>2017</v>
      </c>
      <c r="AQ14" s="28">
        <v>2018</v>
      </c>
      <c r="AR14" s="28">
        <v>2019</v>
      </c>
      <c r="AS14" s="28">
        <v>2020</v>
      </c>
      <c r="AT14" s="28">
        <v>2021</v>
      </c>
      <c r="AU14" s="28" t="s">
        <v>5</v>
      </c>
    </row>
    <row r="15" spans="1:47">
      <c r="A15" t="s">
        <v>6</v>
      </c>
      <c r="B15" t="s">
        <v>7</v>
      </c>
      <c r="C15" t="s">
        <v>8</v>
      </c>
      <c r="D15" t="s">
        <v>9</v>
      </c>
      <c r="E15" s="4">
        <v>80.218000000000004</v>
      </c>
      <c r="F15" s="4">
        <v>69.510000000000005</v>
      </c>
      <c r="G15" s="4">
        <v>69.5</v>
      </c>
      <c r="H15" s="4">
        <v>70.412999999999997</v>
      </c>
      <c r="I15" s="4">
        <v>66.423000000000002</v>
      </c>
      <c r="J15" s="4">
        <v>68.025999999999996</v>
      </c>
      <c r="K15" s="4">
        <v>96.525999999999996</v>
      </c>
      <c r="L15" s="4">
        <v>120.71</v>
      </c>
      <c r="M15" s="4">
        <v>132.185</v>
      </c>
      <c r="N15" s="4">
        <v>131.697</v>
      </c>
      <c r="O15" s="4">
        <v>165.39599999999999</v>
      </c>
      <c r="P15" s="4">
        <v>173.38200000000001</v>
      </c>
      <c r="Q15" s="4">
        <v>195.107</v>
      </c>
      <c r="R15" s="4">
        <v>189.709</v>
      </c>
      <c r="S15" s="4">
        <v>203.97200000000001</v>
      </c>
      <c r="T15" s="4">
        <v>238.55</v>
      </c>
      <c r="U15" s="4">
        <v>234.23400000000001</v>
      </c>
      <c r="V15" s="4">
        <v>207.126</v>
      </c>
      <c r="W15" s="4">
        <v>212.43899999999999</v>
      </c>
      <c r="X15" s="4">
        <v>211.20599999999999</v>
      </c>
      <c r="Y15" s="4">
        <v>191.761</v>
      </c>
      <c r="Z15" s="4">
        <v>190.31899999999999</v>
      </c>
      <c r="AA15" s="4">
        <v>206.684</v>
      </c>
      <c r="AB15" s="28">
        <v>261.22000000000003</v>
      </c>
      <c r="AC15" s="28">
        <v>300.26400000000001</v>
      </c>
      <c r="AD15" s="28">
        <v>315.18700000000001</v>
      </c>
      <c r="AE15" s="28">
        <v>334.60300000000001</v>
      </c>
      <c r="AF15" s="28">
        <v>386.995</v>
      </c>
      <c r="AG15" s="28">
        <v>429.63799999999998</v>
      </c>
      <c r="AH15" s="28">
        <v>398.60199999999998</v>
      </c>
      <c r="AI15" s="28">
        <v>390.93900000000002</v>
      </c>
      <c r="AJ15" s="28">
        <v>429.43099999999998</v>
      </c>
      <c r="AK15" s="28">
        <v>407.59899999999999</v>
      </c>
      <c r="AL15" s="28">
        <v>428.83300000000003</v>
      </c>
      <c r="AM15" s="28">
        <v>437.58199999999999</v>
      </c>
      <c r="AN15" s="28">
        <v>374.12400000000002</v>
      </c>
      <c r="AO15" s="28">
        <v>384.79899999999998</v>
      </c>
      <c r="AP15" s="28">
        <v>399.61500000000001</v>
      </c>
      <c r="AQ15" s="28">
        <v>411.779</v>
      </c>
      <c r="AR15" s="28">
        <v>425.70400000000001</v>
      </c>
      <c r="AS15" s="28">
        <v>440.96</v>
      </c>
      <c r="AT15" s="28">
        <v>452.91399999999999</v>
      </c>
      <c r="AU15" s="28">
        <v>2015</v>
      </c>
    </row>
    <row r="16" spans="1:47">
      <c r="A16" t="s">
        <v>16</v>
      </c>
      <c r="B16" t="s">
        <v>7</v>
      </c>
      <c r="C16" t="s">
        <v>8</v>
      </c>
      <c r="D16" t="s">
        <v>9</v>
      </c>
      <c r="E16" s="4">
        <v>53.14</v>
      </c>
      <c r="F16" s="4">
        <v>52.027000000000001</v>
      </c>
      <c r="G16" s="4">
        <v>52.536999999999999</v>
      </c>
      <c r="H16" s="4">
        <v>50.442999999999998</v>
      </c>
      <c r="I16" s="4">
        <v>52.363999999999997</v>
      </c>
      <c r="J16" s="4">
        <v>55.465000000000003</v>
      </c>
      <c r="K16" s="4">
        <v>72.623000000000005</v>
      </c>
      <c r="L16" s="4">
        <v>90.506</v>
      </c>
      <c r="M16" s="4">
        <v>107.771</v>
      </c>
      <c r="N16" s="4">
        <v>117.51300000000001</v>
      </c>
      <c r="O16" s="4">
        <v>139.83000000000001</v>
      </c>
      <c r="P16" s="4">
        <v>126.422</v>
      </c>
      <c r="Q16" s="4">
        <v>110.81</v>
      </c>
      <c r="R16" s="4">
        <v>87.421000000000006</v>
      </c>
      <c r="S16" s="4">
        <v>100.714</v>
      </c>
      <c r="T16" s="4">
        <v>130.75</v>
      </c>
      <c r="U16" s="4">
        <v>128.52500000000001</v>
      </c>
      <c r="V16" s="4">
        <v>123.428</v>
      </c>
      <c r="W16" s="4">
        <v>130.46600000000001</v>
      </c>
      <c r="X16" s="4">
        <v>130.94800000000001</v>
      </c>
      <c r="Y16" s="4">
        <v>122.22199999999999</v>
      </c>
      <c r="Z16" s="4">
        <v>125.26900000000001</v>
      </c>
      <c r="AA16" s="4">
        <v>135.97200000000001</v>
      </c>
      <c r="AB16" s="28">
        <v>171.398</v>
      </c>
      <c r="AC16" s="28">
        <v>197.035</v>
      </c>
      <c r="AD16" s="28">
        <v>204.786</v>
      </c>
      <c r="AE16" s="28">
        <v>216.74199999999999</v>
      </c>
      <c r="AF16" s="28">
        <v>255.739</v>
      </c>
      <c r="AG16" s="28">
        <v>285.08699999999999</v>
      </c>
      <c r="AH16" s="28">
        <v>252.137</v>
      </c>
      <c r="AI16" s="28">
        <v>248.262</v>
      </c>
      <c r="AJ16" s="28">
        <v>273.92500000000001</v>
      </c>
      <c r="AK16" s="28">
        <v>256.84899999999999</v>
      </c>
      <c r="AL16" s="28">
        <v>270.06599999999997</v>
      </c>
      <c r="AM16" s="28">
        <v>272.76900000000001</v>
      </c>
      <c r="AN16" s="28">
        <v>229.67099999999999</v>
      </c>
      <c r="AO16" s="28">
        <v>234.578</v>
      </c>
      <c r="AP16" s="28">
        <v>242.274</v>
      </c>
      <c r="AQ16" s="28">
        <v>250.07900000000001</v>
      </c>
      <c r="AR16" s="28">
        <v>259.93700000000001</v>
      </c>
      <c r="AS16" s="28">
        <v>271.22199999999998</v>
      </c>
      <c r="AT16" s="28">
        <v>280.81099999999998</v>
      </c>
      <c r="AU16" s="28">
        <v>2015</v>
      </c>
    </row>
    <row r="17" spans="1:47">
      <c r="A17" t="s">
        <v>18</v>
      </c>
      <c r="B17" t="s">
        <v>7</v>
      </c>
      <c r="C17" t="s">
        <v>8</v>
      </c>
      <c r="D17" t="s">
        <v>9</v>
      </c>
      <c r="E17" s="4">
        <v>691.2</v>
      </c>
      <c r="F17" s="4">
        <v>607.47</v>
      </c>
      <c r="G17" s="4">
        <v>575.84799999999996</v>
      </c>
      <c r="H17" s="4">
        <v>550.08600000000001</v>
      </c>
      <c r="I17" s="4">
        <v>521.82399999999996</v>
      </c>
      <c r="J17" s="4">
        <v>547.87400000000002</v>
      </c>
      <c r="K17" s="4">
        <v>761.30100000000004</v>
      </c>
      <c r="L17" s="4">
        <v>923.61199999999997</v>
      </c>
      <c r="M17" s="4">
        <v>1004.379</v>
      </c>
      <c r="N17" s="4">
        <v>1009.776</v>
      </c>
      <c r="O17" s="4">
        <v>1248.4870000000001</v>
      </c>
      <c r="P17" s="4">
        <v>1249.1479999999999</v>
      </c>
      <c r="Q17" s="4">
        <v>1373.9839999999999</v>
      </c>
      <c r="R17" s="4">
        <v>1292.04</v>
      </c>
      <c r="S17" s="4">
        <v>1366.078</v>
      </c>
      <c r="T17" s="4">
        <v>1572.299</v>
      </c>
      <c r="U17" s="4">
        <v>1574.519</v>
      </c>
      <c r="V17" s="4">
        <v>1425.855</v>
      </c>
      <c r="W17" s="4">
        <v>1474.307</v>
      </c>
      <c r="X17" s="4">
        <v>1458.3150000000001</v>
      </c>
      <c r="Y17" s="4">
        <v>1333.1980000000001</v>
      </c>
      <c r="Z17" s="4">
        <v>1341.058</v>
      </c>
      <c r="AA17" s="4">
        <v>1463.701</v>
      </c>
      <c r="AB17" s="28">
        <v>1851.66</v>
      </c>
      <c r="AC17" s="28">
        <v>2126.9949999999999</v>
      </c>
      <c r="AD17" s="28">
        <v>2207.4499999999998</v>
      </c>
      <c r="AE17" s="28">
        <v>2327.0520000000001</v>
      </c>
      <c r="AF17" s="28">
        <v>2666.8049999999998</v>
      </c>
      <c r="AG17" s="28">
        <v>2937.3209999999999</v>
      </c>
      <c r="AH17" s="28">
        <v>2700.6579999999999</v>
      </c>
      <c r="AI17" s="28">
        <v>2651.7719999999999</v>
      </c>
      <c r="AJ17" s="28">
        <v>2865.3040000000001</v>
      </c>
      <c r="AK17" s="28">
        <v>2682.9009999999998</v>
      </c>
      <c r="AL17" s="28">
        <v>2811.1280000000002</v>
      </c>
      <c r="AM17" s="28">
        <v>2833.6869999999999</v>
      </c>
      <c r="AN17" s="28">
        <v>2421.56</v>
      </c>
      <c r="AO17" s="28">
        <v>2464.79</v>
      </c>
      <c r="AP17" s="28">
        <v>2537.922</v>
      </c>
      <c r="AQ17" s="28">
        <v>2609.058</v>
      </c>
      <c r="AR17" s="28">
        <v>2700.0450000000001</v>
      </c>
      <c r="AS17" s="28">
        <v>2804.2570000000001</v>
      </c>
      <c r="AT17" s="28">
        <v>2894.9940000000001</v>
      </c>
      <c r="AU17" s="28">
        <v>2015</v>
      </c>
    </row>
    <row r="18" spans="1:47">
      <c r="A18" t="s">
        <v>20</v>
      </c>
      <c r="B18" t="s">
        <v>7</v>
      </c>
      <c r="C18" t="s">
        <v>8</v>
      </c>
      <c r="D18" t="s">
        <v>9</v>
      </c>
      <c r="E18" s="4">
        <v>826.14200000000005</v>
      </c>
      <c r="F18" s="4">
        <v>695.07399999999996</v>
      </c>
      <c r="G18" s="4">
        <v>671.15499999999997</v>
      </c>
      <c r="H18" s="4">
        <v>669.57299999999998</v>
      </c>
      <c r="I18" s="4">
        <v>630.85299999999995</v>
      </c>
      <c r="J18" s="4">
        <v>639.69500000000005</v>
      </c>
      <c r="K18" s="4">
        <v>913.64099999999996</v>
      </c>
      <c r="L18" s="4">
        <v>1136.9290000000001</v>
      </c>
      <c r="M18" s="4">
        <v>1225.7280000000001</v>
      </c>
      <c r="N18" s="4">
        <v>1216.796</v>
      </c>
      <c r="O18" s="4">
        <v>1547.0260000000001</v>
      </c>
      <c r="P18" s="4">
        <v>1815.0609999999999</v>
      </c>
      <c r="Q18" s="4">
        <v>2066.7289999999998</v>
      </c>
      <c r="R18" s="4">
        <v>2005.557</v>
      </c>
      <c r="S18" s="4">
        <v>2151.0250000000001</v>
      </c>
      <c r="T18" s="4">
        <v>2524.9490000000001</v>
      </c>
      <c r="U18" s="4">
        <v>2439.346</v>
      </c>
      <c r="V18" s="4">
        <v>2163.2330000000002</v>
      </c>
      <c r="W18" s="4">
        <v>2187.4839999999999</v>
      </c>
      <c r="X18" s="4">
        <v>2146.4319999999998</v>
      </c>
      <c r="Y18" s="4">
        <v>1905.7950000000001</v>
      </c>
      <c r="Z18" s="4">
        <v>1892.595</v>
      </c>
      <c r="AA18" s="4">
        <v>2024.06</v>
      </c>
      <c r="AB18" s="28">
        <v>2510.5279999999998</v>
      </c>
      <c r="AC18" s="28">
        <v>2823.0709999999999</v>
      </c>
      <c r="AD18" s="28">
        <v>2866.308</v>
      </c>
      <c r="AE18" s="28">
        <v>3005.0810000000001</v>
      </c>
      <c r="AF18" s="28">
        <v>3444.723</v>
      </c>
      <c r="AG18" s="28">
        <v>3770.15</v>
      </c>
      <c r="AH18" s="28">
        <v>3426.672</v>
      </c>
      <c r="AI18" s="28">
        <v>3423.4659999999999</v>
      </c>
      <c r="AJ18" s="28">
        <v>3761.1419999999998</v>
      </c>
      <c r="AK18" s="28">
        <v>3541.5749999999998</v>
      </c>
      <c r="AL18" s="28">
        <v>3746.4879999999998</v>
      </c>
      <c r="AM18" s="28">
        <v>3874.4369999999999</v>
      </c>
      <c r="AN18" s="28">
        <v>3357.614</v>
      </c>
      <c r="AO18" s="28">
        <v>3467.78</v>
      </c>
      <c r="AP18" s="28">
        <v>3591.692</v>
      </c>
      <c r="AQ18" s="28">
        <v>3697.31</v>
      </c>
      <c r="AR18" s="28">
        <v>3821.5050000000001</v>
      </c>
      <c r="AS18" s="28">
        <v>3958.7179999999998</v>
      </c>
      <c r="AT18" s="28">
        <v>4065.9459999999999</v>
      </c>
      <c r="AU18" s="28">
        <v>2015</v>
      </c>
    </row>
    <row r="19" spans="1:47">
      <c r="A19" t="s">
        <v>22</v>
      </c>
      <c r="B19" t="s">
        <v>7</v>
      </c>
      <c r="C19" t="s">
        <v>8</v>
      </c>
      <c r="D19" t="s">
        <v>9</v>
      </c>
      <c r="E19" s="4">
        <v>21.225999999999999</v>
      </c>
      <c r="F19" s="4">
        <v>20.233000000000001</v>
      </c>
      <c r="G19" s="4">
        <v>21.114000000000001</v>
      </c>
      <c r="H19" s="4">
        <v>20.425999999999998</v>
      </c>
      <c r="I19" s="4">
        <v>19.701000000000001</v>
      </c>
      <c r="J19" s="4">
        <v>20.978999999999999</v>
      </c>
      <c r="K19" s="4">
        <v>28.13</v>
      </c>
      <c r="L19" s="4">
        <v>33.350999999999999</v>
      </c>
      <c r="M19" s="4">
        <v>36.536000000000001</v>
      </c>
      <c r="N19" s="4">
        <v>37.683</v>
      </c>
      <c r="O19" s="4">
        <v>47.753</v>
      </c>
      <c r="P19" s="4">
        <v>48.4</v>
      </c>
      <c r="Q19" s="4">
        <v>54.414999999999999</v>
      </c>
      <c r="R19" s="4">
        <v>50.420999999999999</v>
      </c>
      <c r="S19" s="4">
        <v>55.326999999999998</v>
      </c>
      <c r="T19" s="4">
        <v>67.058999999999997</v>
      </c>
      <c r="U19" s="4">
        <v>74.013000000000005</v>
      </c>
      <c r="V19" s="4">
        <v>81.260000000000005</v>
      </c>
      <c r="W19" s="4">
        <v>88.227000000000004</v>
      </c>
      <c r="X19" s="4">
        <v>96.548000000000002</v>
      </c>
      <c r="Y19" s="4">
        <v>96.879000000000005</v>
      </c>
      <c r="Z19" s="4">
        <v>104.77800000000001</v>
      </c>
      <c r="AA19" s="4">
        <v>122.95399999999999</v>
      </c>
      <c r="AB19" s="28">
        <v>164.56299999999999</v>
      </c>
      <c r="AC19" s="28">
        <v>193.97300000000001</v>
      </c>
      <c r="AD19" s="28">
        <v>211.40299999999999</v>
      </c>
      <c r="AE19" s="28">
        <v>231.99299999999999</v>
      </c>
      <c r="AF19" s="28">
        <v>269.70100000000002</v>
      </c>
      <c r="AG19" s="28">
        <v>274.72399999999999</v>
      </c>
      <c r="AH19" s="28">
        <v>235.37299999999999</v>
      </c>
      <c r="AI19" s="28">
        <v>220.06299999999999</v>
      </c>
      <c r="AJ19" s="28">
        <v>241.8</v>
      </c>
      <c r="AK19" s="28">
        <v>224.65199999999999</v>
      </c>
      <c r="AL19" s="28">
        <v>238.26</v>
      </c>
      <c r="AM19" s="28">
        <v>250.81399999999999</v>
      </c>
      <c r="AN19" s="28">
        <v>238.03100000000001</v>
      </c>
      <c r="AO19" s="28">
        <v>254.596</v>
      </c>
      <c r="AP19" s="28">
        <v>269.73700000000002</v>
      </c>
      <c r="AQ19" s="28">
        <v>282.07499999999999</v>
      </c>
      <c r="AR19" s="28">
        <v>294.87099999999998</v>
      </c>
      <c r="AS19" s="28">
        <v>308.99599999999998</v>
      </c>
      <c r="AT19" s="28">
        <v>321.07799999999997</v>
      </c>
      <c r="AU19" s="28">
        <v>2015</v>
      </c>
    </row>
    <row r="20" spans="1:47">
      <c r="A20" t="s">
        <v>24</v>
      </c>
      <c r="B20" t="s">
        <v>7</v>
      </c>
      <c r="C20" t="s">
        <v>8</v>
      </c>
      <c r="D20" t="s">
        <v>9</v>
      </c>
      <c r="E20" s="4">
        <v>460.63</v>
      </c>
      <c r="F20" s="4">
        <v>417.72699999999998</v>
      </c>
      <c r="G20" s="4">
        <v>412.834</v>
      </c>
      <c r="H20" s="4">
        <v>428.41199999999998</v>
      </c>
      <c r="I20" s="4">
        <v>423.27499999999998</v>
      </c>
      <c r="J20" s="4">
        <v>437.10300000000001</v>
      </c>
      <c r="K20" s="4">
        <v>619.077</v>
      </c>
      <c r="L20" s="4">
        <v>777.00800000000004</v>
      </c>
      <c r="M20" s="4">
        <v>860.86099999999999</v>
      </c>
      <c r="N20" s="4">
        <v>895.33699999999999</v>
      </c>
      <c r="O20" s="4">
        <v>1135.5429999999999</v>
      </c>
      <c r="P20" s="4">
        <v>1198.9849999999999</v>
      </c>
      <c r="Q20" s="4">
        <v>1271.9069999999999</v>
      </c>
      <c r="R20" s="4">
        <v>1022.662</v>
      </c>
      <c r="S20" s="4">
        <v>1054.8969999999999</v>
      </c>
      <c r="T20" s="4">
        <v>1126.6310000000001</v>
      </c>
      <c r="U20" s="4">
        <v>1259.9469999999999</v>
      </c>
      <c r="V20" s="4">
        <v>1193.617</v>
      </c>
      <c r="W20" s="4">
        <v>1218.6659999999999</v>
      </c>
      <c r="X20" s="4">
        <v>1202.3979999999999</v>
      </c>
      <c r="Y20" s="4">
        <v>1100.5630000000001</v>
      </c>
      <c r="Z20" s="4">
        <v>1118.318</v>
      </c>
      <c r="AA20" s="4">
        <v>1223.2360000000001</v>
      </c>
      <c r="AB20" s="28">
        <v>1572.653</v>
      </c>
      <c r="AC20" s="28">
        <v>1800.7560000000001</v>
      </c>
      <c r="AD20" s="28">
        <v>1855.8340000000001</v>
      </c>
      <c r="AE20" s="28">
        <v>1944.3389999999999</v>
      </c>
      <c r="AF20" s="28">
        <v>2206.1089999999999</v>
      </c>
      <c r="AG20" s="28">
        <v>2402.0619999999999</v>
      </c>
      <c r="AH20" s="28">
        <v>2190.6999999999998</v>
      </c>
      <c r="AI20" s="28">
        <v>2129.0210000000002</v>
      </c>
      <c r="AJ20" s="28">
        <v>2278.3760000000002</v>
      </c>
      <c r="AK20" s="28">
        <v>2073.9720000000002</v>
      </c>
      <c r="AL20" s="28">
        <v>2130.9969999999998</v>
      </c>
      <c r="AM20" s="28">
        <v>2141.9369999999999</v>
      </c>
      <c r="AN20" s="28">
        <v>1815.7570000000001</v>
      </c>
      <c r="AO20" s="28">
        <v>1848.691</v>
      </c>
      <c r="AP20" s="28">
        <v>1901.674</v>
      </c>
      <c r="AQ20" s="28">
        <v>1943.297</v>
      </c>
      <c r="AR20" s="28">
        <v>1994.4469999999999</v>
      </c>
      <c r="AS20" s="28">
        <v>2050.8220000000001</v>
      </c>
      <c r="AT20" s="28">
        <v>2091.5650000000001</v>
      </c>
      <c r="AU20" s="28">
        <v>2015</v>
      </c>
    </row>
    <row r="21" spans="1:47">
      <c r="A21" t="s">
        <v>27</v>
      </c>
      <c r="B21" t="s">
        <v>7</v>
      </c>
      <c r="C21" t="s">
        <v>8</v>
      </c>
      <c r="D21" t="s">
        <v>9</v>
      </c>
      <c r="E21" s="4">
        <v>178.37700000000001</v>
      </c>
      <c r="F21" s="4">
        <v>149.50800000000001</v>
      </c>
      <c r="G21" s="4">
        <v>144.84700000000001</v>
      </c>
      <c r="H21" s="4">
        <v>141.02099999999999</v>
      </c>
      <c r="I21" s="4">
        <v>131.26</v>
      </c>
      <c r="J21" s="4">
        <v>133.17099999999999</v>
      </c>
      <c r="K21" s="4">
        <v>185.595</v>
      </c>
      <c r="L21" s="4">
        <v>226.44300000000001</v>
      </c>
      <c r="M21" s="4">
        <v>241.381</v>
      </c>
      <c r="N21" s="4">
        <v>238.18100000000001</v>
      </c>
      <c r="O21" s="4">
        <v>295.45999999999998</v>
      </c>
      <c r="P21" s="4">
        <v>303.46199999999999</v>
      </c>
      <c r="Q21" s="4">
        <v>334.654</v>
      </c>
      <c r="R21" s="4">
        <v>324.39</v>
      </c>
      <c r="S21" s="4">
        <v>348.911</v>
      </c>
      <c r="T21" s="4">
        <v>419.34800000000001</v>
      </c>
      <c r="U21" s="4">
        <v>418.10599999999999</v>
      </c>
      <c r="V21" s="4">
        <v>387.01299999999998</v>
      </c>
      <c r="W21" s="4">
        <v>403.202</v>
      </c>
      <c r="X21" s="4">
        <v>411.99700000000001</v>
      </c>
      <c r="Y21" s="4">
        <v>386.20400000000001</v>
      </c>
      <c r="Z21" s="4">
        <v>400.99799999999999</v>
      </c>
      <c r="AA21" s="4">
        <v>439.35700000000003</v>
      </c>
      <c r="AB21" s="28">
        <v>572.95799999999997</v>
      </c>
      <c r="AC21" s="28">
        <v>651.41600000000005</v>
      </c>
      <c r="AD21" s="28">
        <v>679.69500000000005</v>
      </c>
      <c r="AE21" s="28">
        <v>727.28700000000003</v>
      </c>
      <c r="AF21" s="28">
        <v>840.58299999999997</v>
      </c>
      <c r="AG21" s="28">
        <v>940.66499999999996</v>
      </c>
      <c r="AH21" s="28">
        <v>860.10799999999995</v>
      </c>
      <c r="AI21" s="28">
        <v>837.94899999999996</v>
      </c>
      <c r="AJ21" s="28">
        <v>894.57600000000002</v>
      </c>
      <c r="AK21" s="28">
        <v>829.40599999999995</v>
      </c>
      <c r="AL21" s="28">
        <v>864.43899999999996</v>
      </c>
      <c r="AM21" s="28">
        <v>880.71600000000001</v>
      </c>
      <c r="AN21" s="28">
        <v>738.41899999999998</v>
      </c>
      <c r="AO21" s="28">
        <v>762.52099999999996</v>
      </c>
      <c r="AP21" s="28">
        <v>794.25199999999995</v>
      </c>
      <c r="AQ21" s="28">
        <v>821.101</v>
      </c>
      <c r="AR21" s="28">
        <v>851.38300000000004</v>
      </c>
      <c r="AS21" s="28">
        <v>885.101</v>
      </c>
      <c r="AT21" s="28">
        <v>914.28</v>
      </c>
      <c r="AU21" s="28">
        <v>2015</v>
      </c>
    </row>
    <row r="22" spans="1:47">
      <c r="A22" t="s">
        <v>29</v>
      </c>
      <c r="B22" t="s">
        <v>7</v>
      </c>
      <c r="C22" t="s">
        <v>8</v>
      </c>
      <c r="D22" t="s">
        <v>9</v>
      </c>
      <c r="E22" s="4">
        <v>31.181999999999999</v>
      </c>
      <c r="F22" s="4">
        <v>31.056999999999999</v>
      </c>
      <c r="G22" s="4">
        <v>29.337</v>
      </c>
      <c r="H22" s="4">
        <v>27.032</v>
      </c>
      <c r="I22" s="4">
        <v>24.817</v>
      </c>
      <c r="J22" s="4">
        <v>26.041</v>
      </c>
      <c r="K22" s="4">
        <v>36.213999999999999</v>
      </c>
      <c r="L22" s="4">
        <v>45.316000000000003</v>
      </c>
      <c r="M22" s="4">
        <v>53.012</v>
      </c>
      <c r="N22" s="4">
        <v>57.192</v>
      </c>
      <c r="O22" s="4">
        <v>75.966999999999999</v>
      </c>
      <c r="P22" s="4">
        <v>85.974999999999994</v>
      </c>
      <c r="Q22" s="4">
        <v>103.39400000000001</v>
      </c>
      <c r="R22" s="4">
        <v>90.981999999999999</v>
      </c>
      <c r="S22" s="4">
        <v>95.334999999999994</v>
      </c>
      <c r="T22" s="4">
        <v>113.017</v>
      </c>
      <c r="U22" s="4">
        <v>117.658</v>
      </c>
      <c r="V22" s="4">
        <v>112.134</v>
      </c>
      <c r="W22" s="4">
        <v>118.711</v>
      </c>
      <c r="X22" s="4">
        <v>121.82299999999999</v>
      </c>
      <c r="Y22" s="4">
        <v>112.98</v>
      </c>
      <c r="Z22" s="4">
        <v>115.812</v>
      </c>
      <c r="AA22" s="4">
        <v>127.90600000000001</v>
      </c>
      <c r="AB22" s="28">
        <v>165.28</v>
      </c>
      <c r="AC22" s="28">
        <v>189.44399999999999</v>
      </c>
      <c r="AD22" s="28">
        <v>197.642</v>
      </c>
      <c r="AE22" s="28">
        <v>208.75</v>
      </c>
      <c r="AF22" s="28">
        <v>240.50200000000001</v>
      </c>
      <c r="AG22" s="28">
        <v>263.24900000000002</v>
      </c>
      <c r="AH22" s="28">
        <v>244.364</v>
      </c>
      <c r="AI22" s="28">
        <v>238.74799999999999</v>
      </c>
      <c r="AJ22" s="28">
        <v>245.12</v>
      </c>
      <c r="AK22" s="28">
        <v>216.488</v>
      </c>
      <c r="AL22" s="28">
        <v>226.14400000000001</v>
      </c>
      <c r="AM22" s="28">
        <v>230.482</v>
      </c>
      <c r="AN22" s="28">
        <v>199.077</v>
      </c>
      <c r="AO22" s="28">
        <v>205.08500000000001</v>
      </c>
      <c r="AP22" s="28">
        <v>212.15199999999999</v>
      </c>
      <c r="AQ22" s="28">
        <v>217.952</v>
      </c>
      <c r="AR22" s="28">
        <v>224.93100000000001</v>
      </c>
      <c r="AS22" s="28">
        <v>232.82599999999999</v>
      </c>
      <c r="AT22" s="28">
        <v>239.08699999999999</v>
      </c>
      <c r="AU22" s="28">
        <v>2015</v>
      </c>
    </row>
    <row r="23" spans="1:47">
      <c r="A23" t="s">
        <v>31</v>
      </c>
      <c r="B23" t="s">
        <v>7</v>
      </c>
      <c r="C23" t="s">
        <v>8</v>
      </c>
      <c r="D23" t="s">
        <v>9</v>
      </c>
      <c r="E23" s="4">
        <v>224.495</v>
      </c>
      <c r="F23" s="4">
        <v>199.03299999999999</v>
      </c>
      <c r="G23" s="4">
        <v>192.27699999999999</v>
      </c>
      <c r="H23" s="4">
        <v>168.16300000000001</v>
      </c>
      <c r="I23" s="4">
        <v>167.70099999999999</v>
      </c>
      <c r="J23" s="4">
        <v>176.69</v>
      </c>
      <c r="K23" s="4">
        <v>244.48099999999999</v>
      </c>
      <c r="L23" s="4">
        <v>309.745</v>
      </c>
      <c r="M23" s="4">
        <v>363.91300000000001</v>
      </c>
      <c r="N23" s="4">
        <v>401.38900000000001</v>
      </c>
      <c r="O23" s="4">
        <v>520.70899999999995</v>
      </c>
      <c r="P23" s="4">
        <v>560.79600000000005</v>
      </c>
      <c r="Q23" s="4">
        <v>613.01599999999996</v>
      </c>
      <c r="R23" s="4">
        <v>514.94899999999996</v>
      </c>
      <c r="S23" s="4">
        <v>516.71799999999996</v>
      </c>
      <c r="T23" s="4">
        <v>597.27800000000002</v>
      </c>
      <c r="U23" s="4">
        <v>622.65</v>
      </c>
      <c r="V23" s="4">
        <v>573.37599999999998</v>
      </c>
      <c r="W23" s="4">
        <v>601.625</v>
      </c>
      <c r="X23" s="4">
        <v>618.69100000000003</v>
      </c>
      <c r="Y23" s="4">
        <v>582.37699999999995</v>
      </c>
      <c r="Z23" s="4">
        <v>609.63099999999997</v>
      </c>
      <c r="AA23" s="4">
        <v>688.67600000000004</v>
      </c>
      <c r="AB23" s="28">
        <v>908.58799999999997</v>
      </c>
      <c r="AC23" s="28">
        <v>1071.0070000000001</v>
      </c>
      <c r="AD23" s="28">
        <v>1159.2570000000001</v>
      </c>
      <c r="AE23" s="28">
        <v>1265.6610000000001</v>
      </c>
      <c r="AF23" s="28">
        <v>1481.393</v>
      </c>
      <c r="AG23" s="28">
        <v>1642.7380000000001</v>
      </c>
      <c r="AH23" s="28">
        <v>1502.876</v>
      </c>
      <c r="AI23" s="28">
        <v>1434.2570000000001</v>
      </c>
      <c r="AJ23" s="28">
        <v>1489.3810000000001</v>
      </c>
      <c r="AK23" s="28">
        <v>1340.6890000000001</v>
      </c>
      <c r="AL23" s="28">
        <v>1369.69</v>
      </c>
      <c r="AM23" s="28">
        <v>1383.537</v>
      </c>
      <c r="AN23" s="28">
        <v>1199.7149999999999</v>
      </c>
      <c r="AO23" s="28">
        <v>1242.356</v>
      </c>
      <c r="AP23" s="28">
        <v>1291.3630000000001</v>
      </c>
      <c r="AQ23" s="28">
        <v>1332.0409999999999</v>
      </c>
      <c r="AR23" s="28">
        <v>1379.8050000000001</v>
      </c>
      <c r="AS23" s="28">
        <v>1433.491</v>
      </c>
      <c r="AT23" s="28">
        <v>1476.0530000000001</v>
      </c>
      <c r="AU23" s="28">
        <v>2015</v>
      </c>
    </row>
    <row r="25" spans="1:47">
      <c r="A25" s="6" t="s">
        <v>36</v>
      </c>
      <c r="B25" s="6" t="s">
        <v>7</v>
      </c>
      <c r="C25" s="6" t="s">
        <v>8</v>
      </c>
      <c r="D25" s="6" t="s">
        <v>9</v>
      </c>
      <c r="E25" s="7">
        <f>SUM(E15:E23)</f>
        <v>2566.6099999999997</v>
      </c>
      <c r="F25" s="7">
        <f t="shared" ref="F25:AT25" si="1">SUM(F15:F23)</f>
        <v>2241.6390000000001</v>
      </c>
      <c r="G25" s="7">
        <f t="shared" si="1"/>
        <v>2169.4490000000001</v>
      </c>
      <c r="H25" s="7">
        <f t="shared" si="1"/>
        <v>2125.5689999999995</v>
      </c>
      <c r="I25" s="7">
        <f t="shared" si="1"/>
        <v>2038.2180000000001</v>
      </c>
      <c r="J25" s="7">
        <f t="shared" si="1"/>
        <v>2105.0439999999999</v>
      </c>
      <c r="K25" s="7">
        <f t="shared" si="1"/>
        <v>2957.5879999999997</v>
      </c>
      <c r="L25" s="7">
        <f t="shared" si="1"/>
        <v>3663.62</v>
      </c>
      <c r="M25" s="7">
        <f t="shared" si="1"/>
        <v>4025.7660000000001</v>
      </c>
      <c r="N25" s="7">
        <f t="shared" si="1"/>
        <v>4105.5640000000003</v>
      </c>
      <c r="O25" s="7">
        <f t="shared" si="1"/>
        <v>5176.1710000000003</v>
      </c>
      <c r="P25" s="7">
        <f t="shared" si="1"/>
        <v>5561.6310000000012</v>
      </c>
      <c r="Q25" s="7">
        <f t="shared" si="1"/>
        <v>6124.0159999999996</v>
      </c>
      <c r="R25" s="7">
        <f t="shared" si="1"/>
        <v>5578.1309999999994</v>
      </c>
      <c r="S25" s="7">
        <f t="shared" si="1"/>
        <v>5892.9769999999999</v>
      </c>
      <c r="T25" s="7">
        <f t="shared" si="1"/>
        <v>6789.8810000000003</v>
      </c>
      <c r="U25" s="7">
        <f t="shared" si="1"/>
        <v>6868.9979999999996</v>
      </c>
      <c r="V25" s="7">
        <f t="shared" si="1"/>
        <v>6267.0420000000004</v>
      </c>
      <c r="W25" s="7">
        <f t="shared" si="1"/>
        <v>6435.1270000000004</v>
      </c>
      <c r="X25" s="7">
        <f t="shared" si="1"/>
        <v>6398.3580000000002</v>
      </c>
      <c r="Y25" s="7">
        <f t="shared" si="1"/>
        <v>5831.9789999999994</v>
      </c>
      <c r="Z25" s="7">
        <f t="shared" si="1"/>
        <v>5898.7779999999993</v>
      </c>
      <c r="AA25" s="7">
        <f t="shared" si="1"/>
        <v>6432.5460000000003</v>
      </c>
      <c r="AB25" s="7">
        <f t="shared" si="1"/>
        <v>8178.848</v>
      </c>
      <c r="AC25" s="7">
        <f>SUM(AC15:AC23)</f>
        <v>9353.9609999999993</v>
      </c>
      <c r="AD25" s="7">
        <f t="shared" si="1"/>
        <v>9697.5619999999999</v>
      </c>
      <c r="AE25" s="7">
        <f t="shared" si="1"/>
        <v>10261.508</v>
      </c>
      <c r="AF25" s="7">
        <f t="shared" si="1"/>
        <v>11792.550000000001</v>
      </c>
      <c r="AG25" s="7">
        <f t="shared" si="1"/>
        <v>12945.634</v>
      </c>
      <c r="AH25" s="7">
        <f t="shared" si="1"/>
        <v>11811.49</v>
      </c>
      <c r="AI25" s="7">
        <f t="shared" si="1"/>
        <v>11574.477000000001</v>
      </c>
      <c r="AJ25" s="7">
        <f t="shared" si="1"/>
        <v>12479.055</v>
      </c>
      <c r="AK25" s="7">
        <f t="shared" si="1"/>
        <v>11574.130999999998</v>
      </c>
      <c r="AL25" s="7">
        <f t="shared" si="1"/>
        <v>12086.045</v>
      </c>
      <c r="AM25" s="7">
        <f t="shared" si="1"/>
        <v>12305.961000000001</v>
      </c>
      <c r="AN25" s="7">
        <f t="shared" si="1"/>
        <v>10573.967999999999</v>
      </c>
      <c r="AO25" s="7">
        <f t="shared" si="1"/>
        <v>10865.196</v>
      </c>
      <c r="AP25" s="7">
        <f t="shared" si="1"/>
        <v>11240.681</v>
      </c>
      <c r="AQ25" s="7">
        <f t="shared" si="1"/>
        <v>11564.691999999999</v>
      </c>
      <c r="AR25" s="7">
        <f t="shared" si="1"/>
        <v>11952.628000000001</v>
      </c>
      <c r="AS25" s="7">
        <f t="shared" si="1"/>
        <v>12386.393</v>
      </c>
      <c r="AT25" s="7">
        <f t="shared" si="1"/>
        <v>12736.728000000001</v>
      </c>
    </row>
    <row r="27" spans="1:47">
      <c r="A27" s="8" t="s">
        <v>36</v>
      </c>
      <c r="B27" s="8" t="s">
        <v>11</v>
      </c>
      <c r="C27" s="8" t="s">
        <v>38</v>
      </c>
      <c r="D27" s="8"/>
      <c r="E27" s="9">
        <f>(E12/E25)*100</f>
        <v>-1.9331725505628048</v>
      </c>
      <c r="F27" s="9">
        <f t="shared" ref="F27:AT27" si="2">(F12/F25)*100</f>
        <v>-1.4410884178942283</v>
      </c>
      <c r="G27" s="9">
        <f t="shared" si="2"/>
        <v>-0.7960546664152971</v>
      </c>
      <c r="H27" s="9">
        <f t="shared" si="2"/>
        <v>0.25263823475031877</v>
      </c>
      <c r="I27" s="9">
        <f t="shared" si="2"/>
        <v>0.9119240434536442</v>
      </c>
      <c r="J27" s="9">
        <f t="shared" si="2"/>
        <v>1.0094325819317791</v>
      </c>
      <c r="K27" s="9">
        <f t="shared" si="2"/>
        <v>1.7361106415092298</v>
      </c>
      <c r="L27" s="9">
        <f t="shared" si="2"/>
        <v>1.070498577909281</v>
      </c>
      <c r="M27" s="9">
        <f t="shared" si="2"/>
        <v>0.93003418479861932</v>
      </c>
      <c r="N27" s="9">
        <f t="shared" si="2"/>
        <v>0.67381728795361595</v>
      </c>
      <c r="O27" s="9">
        <f t="shared" si="2"/>
        <v>-5.7088531271474577E-2</v>
      </c>
      <c r="P27" s="9">
        <f t="shared" si="2"/>
        <v>-1.4491252655920535</v>
      </c>
      <c r="Q27" s="9">
        <f t="shared" si="2"/>
        <v>-1.1958655888554179</v>
      </c>
      <c r="R27" s="9">
        <f t="shared" si="2"/>
        <v>0.16842558914446443</v>
      </c>
      <c r="S27" s="9">
        <f t="shared" si="2"/>
        <v>-1.7122075989775633E-2</v>
      </c>
      <c r="T27" s="9">
        <f t="shared" si="2"/>
        <v>0.37221565444225008</v>
      </c>
      <c r="U27" s="9">
        <f t="shared" si="2"/>
        <v>0.90960865034463556</v>
      </c>
      <c r="V27" s="9">
        <f t="shared" si="2"/>
        <v>1.3412707302743463</v>
      </c>
      <c r="W27" s="9">
        <f t="shared" si="2"/>
        <v>0.68590720897971413</v>
      </c>
      <c r="X27" s="9">
        <f t="shared" si="2"/>
        <v>0.2973575407940599</v>
      </c>
      <c r="Y27" s="9">
        <f t="shared" si="2"/>
        <v>-0.61183347882425521</v>
      </c>
      <c r="Z27" s="9">
        <f t="shared" si="2"/>
        <v>0.14570814497511173</v>
      </c>
      <c r="AA27" s="9">
        <f t="shared" si="2"/>
        <v>0.7051329287035023</v>
      </c>
      <c r="AB27" s="9">
        <f t="shared" si="2"/>
        <v>0.59744355195254906</v>
      </c>
      <c r="AC27" s="9">
        <f t="shared" si="2"/>
        <v>1.3699437062010422</v>
      </c>
      <c r="AD27" s="9">
        <f t="shared" si="2"/>
        <v>0.67496345988816531</v>
      </c>
      <c r="AE27" s="9">
        <f t="shared" si="2"/>
        <v>0.8086530751620522</v>
      </c>
      <c r="AF27" s="9">
        <f t="shared" si="2"/>
        <v>0.82068763753386664</v>
      </c>
      <c r="AG27" s="9">
        <f t="shared" si="2"/>
        <v>-0.15809963420872208</v>
      </c>
      <c r="AH27" s="9">
        <f>(AH12/AH25)*100</f>
        <v>0.84649777462453923</v>
      </c>
      <c r="AI27" s="9">
        <f t="shared" si="2"/>
        <v>0.80556555600741153</v>
      </c>
      <c r="AJ27" s="9">
        <f t="shared" si="2"/>
        <v>1.230878459947488</v>
      </c>
      <c r="AK27" s="9">
        <f t="shared" si="2"/>
        <v>2.4882127219745485</v>
      </c>
      <c r="AL27" s="9">
        <f t="shared" si="2"/>
        <v>3.1392072427332516</v>
      </c>
      <c r="AM27" s="9">
        <f t="shared" si="2"/>
        <v>3.4112086004498137</v>
      </c>
      <c r="AN27" s="9">
        <f t="shared" si="2"/>
        <v>4.1950666012985867</v>
      </c>
      <c r="AO27" s="9">
        <f t="shared" si="2"/>
        <v>4.4108178076124904</v>
      </c>
      <c r="AP27" s="9">
        <f t="shared" si="2"/>
        <v>4.1070020579713988</v>
      </c>
      <c r="AQ27" s="9">
        <f t="shared" si="2"/>
        <v>3.8806567438198964</v>
      </c>
      <c r="AR27" s="9">
        <f t="shared" si="2"/>
        <v>3.7077452757669689</v>
      </c>
      <c r="AS27" s="9">
        <f t="shared" si="2"/>
        <v>3.5669141129302133</v>
      </c>
      <c r="AT27" s="9">
        <f t="shared" si="2"/>
        <v>3.4020589903466578</v>
      </c>
    </row>
    <row r="29" spans="1:47">
      <c r="B29" s="6" t="s">
        <v>1</v>
      </c>
      <c r="C29" s="6" t="s">
        <v>2</v>
      </c>
      <c r="D29" s="6" t="s">
        <v>3</v>
      </c>
      <c r="E29" s="6">
        <v>1980</v>
      </c>
      <c r="F29" s="6">
        <v>1981</v>
      </c>
      <c r="G29" s="6">
        <v>1982</v>
      </c>
      <c r="H29" s="6">
        <v>1983</v>
      </c>
      <c r="I29" s="6">
        <v>1984</v>
      </c>
      <c r="J29" s="6">
        <v>1985</v>
      </c>
      <c r="K29" s="6">
        <v>1986</v>
      </c>
      <c r="L29" s="6">
        <v>1987</v>
      </c>
      <c r="M29" s="6">
        <v>1988</v>
      </c>
      <c r="N29" s="6">
        <v>1989</v>
      </c>
      <c r="O29" s="6">
        <v>1990</v>
      </c>
      <c r="P29" s="6">
        <v>1991</v>
      </c>
      <c r="Q29" s="6">
        <v>1992</v>
      </c>
      <c r="R29" s="6">
        <v>1993</v>
      </c>
      <c r="S29" s="6">
        <v>1994</v>
      </c>
      <c r="T29" s="6">
        <v>1995</v>
      </c>
      <c r="U29" s="6">
        <v>1996</v>
      </c>
      <c r="V29" s="6">
        <v>1997</v>
      </c>
      <c r="W29" s="6">
        <v>1998</v>
      </c>
      <c r="X29" s="6">
        <v>1999</v>
      </c>
      <c r="Y29" s="6">
        <v>2000</v>
      </c>
      <c r="Z29" s="6">
        <v>2001</v>
      </c>
      <c r="AA29" s="6">
        <v>2002</v>
      </c>
      <c r="AB29" s="6">
        <v>2003</v>
      </c>
      <c r="AC29" s="6">
        <v>2004</v>
      </c>
      <c r="AD29" s="6">
        <v>2005</v>
      </c>
      <c r="AE29" s="6">
        <v>2006</v>
      </c>
      <c r="AF29" s="6">
        <v>2007</v>
      </c>
      <c r="AG29" s="6">
        <v>2008</v>
      </c>
      <c r="AH29" s="6">
        <v>2009</v>
      </c>
      <c r="AI29" s="6">
        <v>2010</v>
      </c>
      <c r="AJ29" s="6">
        <v>2011</v>
      </c>
      <c r="AK29" s="6">
        <v>2012</v>
      </c>
      <c r="AL29" s="6">
        <v>2013</v>
      </c>
      <c r="AM29" s="6">
        <v>2014</v>
      </c>
      <c r="AN29" s="6">
        <v>2015</v>
      </c>
      <c r="AO29" s="6">
        <v>2016</v>
      </c>
      <c r="AP29" s="6">
        <v>2017</v>
      </c>
      <c r="AQ29" s="6">
        <v>2018</v>
      </c>
      <c r="AR29" s="6">
        <v>2019</v>
      </c>
      <c r="AS29" s="6">
        <v>2020</v>
      </c>
      <c r="AT29" s="6">
        <v>2021</v>
      </c>
    </row>
    <row r="30" spans="1:47">
      <c r="A30" s="6" t="s">
        <v>6</v>
      </c>
      <c r="B30" t="s">
        <v>39</v>
      </c>
      <c r="C30" s="10" t="s">
        <v>40</v>
      </c>
      <c r="E30" s="4">
        <f t="shared" ref="E30:E38" si="3">(E15/E$25)*100</f>
        <v>3.1254456267216297</v>
      </c>
      <c r="F30" s="4">
        <f t="shared" ref="F30:AL38" si="4">(F15/F$25)*100</f>
        <v>3.100856114655393</v>
      </c>
      <c r="G30" s="4">
        <f t="shared" si="4"/>
        <v>3.2035784201426263</v>
      </c>
      <c r="H30" s="4">
        <f t="shared" si="4"/>
        <v>3.3126659261590667</v>
      </c>
      <c r="I30" s="4">
        <f t="shared" si="4"/>
        <v>3.258876135918729</v>
      </c>
      <c r="J30" s="4">
        <f t="shared" si="4"/>
        <v>3.2315714065834258</v>
      </c>
      <c r="K30" s="4">
        <f t="shared" si="4"/>
        <v>3.2636729659438708</v>
      </c>
      <c r="L30" s="4">
        <f t="shared" si="4"/>
        <v>3.2948286121377213</v>
      </c>
      <c r="M30" s="4">
        <f t="shared" si="4"/>
        <v>3.2834744990145972</v>
      </c>
      <c r="N30" s="4">
        <f t="shared" si="4"/>
        <v>3.2077687742780281</v>
      </c>
      <c r="O30" s="4">
        <f t="shared" si="4"/>
        <v>3.1953349300090736</v>
      </c>
      <c r="P30" s="4">
        <f t="shared" si="4"/>
        <v>3.1174668006561381</v>
      </c>
      <c r="Q30" s="4">
        <f t="shared" si="4"/>
        <v>3.1859322379301425</v>
      </c>
      <c r="R30" s="4">
        <f t="shared" si="4"/>
        <v>3.400942000107205</v>
      </c>
      <c r="S30" s="4">
        <f t="shared" si="4"/>
        <v>3.461272630115475</v>
      </c>
      <c r="T30" s="4">
        <f t="shared" si="4"/>
        <v>3.5133163600363537</v>
      </c>
      <c r="U30" s="4">
        <f t="shared" si="4"/>
        <v>3.410017006847287</v>
      </c>
      <c r="V30" s="4">
        <f t="shared" si="4"/>
        <v>3.3050041790050235</v>
      </c>
      <c r="W30" s="4">
        <f t="shared" si="4"/>
        <v>3.3012402086236992</v>
      </c>
      <c r="X30" s="4">
        <f t="shared" si="4"/>
        <v>3.3009406475848957</v>
      </c>
      <c r="Y30" s="4">
        <f t="shared" si="4"/>
        <v>3.2880948302454449</v>
      </c>
      <c r="Z30" s="4">
        <f t="shared" si="4"/>
        <v>3.2264140132074814</v>
      </c>
      <c r="AA30" s="4">
        <f t="shared" si="4"/>
        <v>3.2130978931203908</v>
      </c>
      <c r="AB30" s="4">
        <f t="shared" si="4"/>
        <v>3.1938483268059272</v>
      </c>
      <c r="AC30" s="4">
        <f t="shared" si="4"/>
        <v>3.210019798029947</v>
      </c>
      <c r="AD30" s="4">
        <f t="shared" si="4"/>
        <v>3.2501674132116918</v>
      </c>
      <c r="AE30" s="4">
        <f t="shared" si="4"/>
        <v>3.2607585551753213</v>
      </c>
      <c r="AF30" s="4">
        <f t="shared" si="4"/>
        <v>3.2816905588697947</v>
      </c>
      <c r="AG30" s="4">
        <f t="shared" si="4"/>
        <v>3.3187868589518286</v>
      </c>
      <c r="AH30" s="4">
        <f t="shared" si="4"/>
        <v>3.3746970111306869</v>
      </c>
      <c r="AI30" s="4">
        <f t="shared" si="4"/>
        <v>3.3775953764476787</v>
      </c>
      <c r="AJ30" s="4">
        <f t="shared" si="4"/>
        <v>3.4412140983431838</v>
      </c>
      <c r="AK30" s="4">
        <f t="shared" si="4"/>
        <v>3.5216380391754689</v>
      </c>
      <c r="AL30" s="4">
        <f t="shared" si="4"/>
        <v>3.5481665011176111</v>
      </c>
      <c r="AM30" s="16">
        <f t="shared" ref="AM30:AP37" si="5">(AM15/AM$25)*100</f>
        <v>3.5558539475299815</v>
      </c>
      <c r="AN30" s="16">
        <f t="shared" si="5"/>
        <v>3.5381608871901262</v>
      </c>
      <c r="AO30" s="16">
        <f t="shared" si="5"/>
        <v>3.5415743995782498</v>
      </c>
      <c r="AP30" s="16">
        <f t="shared" si="5"/>
        <v>3.5550782021124876</v>
      </c>
      <c r="AQ30" s="16">
        <f t="shared" ref="AQ30:AT38" si="6">(AQ15/AQ$25)*100</f>
        <v>3.5606568683368311</v>
      </c>
      <c r="AR30" s="16">
        <f t="shared" si="6"/>
        <v>3.5615933165492977</v>
      </c>
      <c r="AS30" s="16">
        <f t="shared" si="6"/>
        <v>3.5600355971266207</v>
      </c>
      <c r="AT30" s="16">
        <f t="shared" si="6"/>
        <v>3.5559682204095111</v>
      </c>
    </row>
    <row r="31" spans="1:47">
      <c r="A31" s="6" t="s">
        <v>16</v>
      </c>
      <c r="B31" t="s">
        <v>39</v>
      </c>
      <c r="C31" s="10" t="s">
        <v>40</v>
      </c>
      <c r="E31" s="4">
        <f t="shared" si="3"/>
        <v>2.0704353212993016</v>
      </c>
      <c r="F31" s="4">
        <f t="shared" ref="F31:T31" si="7">(F16/F$25)*100</f>
        <v>2.3209357082027928</v>
      </c>
      <c r="G31" s="4">
        <f t="shared" si="7"/>
        <v>2.4216748123601888</v>
      </c>
      <c r="H31" s="4">
        <f t="shared" si="7"/>
        <v>2.3731527887356285</v>
      </c>
      <c r="I31" s="4">
        <f t="shared" si="7"/>
        <v>2.5691069355682266</v>
      </c>
      <c r="J31" s="4">
        <f t="shared" si="7"/>
        <v>2.634861789112247</v>
      </c>
      <c r="K31" s="4">
        <f t="shared" si="7"/>
        <v>2.4554806146089314</v>
      </c>
      <c r="L31" s="4">
        <f t="shared" si="7"/>
        <v>2.4703981308105099</v>
      </c>
      <c r="M31" s="4">
        <f t="shared" si="7"/>
        <v>2.6770309054227193</v>
      </c>
      <c r="N31" s="4">
        <f t="shared" si="7"/>
        <v>2.8622863996274321</v>
      </c>
      <c r="O31" s="4">
        <f t="shared" si="7"/>
        <v>2.701417708186225</v>
      </c>
      <c r="P31" s="4">
        <f t="shared" si="7"/>
        <v>2.2731101721779092</v>
      </c>
      <c r="Q31" s="4">
        <f t="shared" si="7"/>
        <v>1.809433548181455</v>
      </c>
      <c r="R31" s="4">
        <f t="shared" si="7"/>
        <v>1.5672095187438233</v>
      </c>
      <c r="S31" s="4">
        <f t="shared" si="7"/>
        <v>1.7090512995384166</v>
      </c>
      <c r="T31" s="4">
        <f t="shared" si="7"/>
        <v>1.9256596691458949</v>
      </c>
      <c r="U31" s="4">
        <f t="shared" si="4"/>
        <v>1.8710880393326654</v>
      </c>
      <c r="V31" s="4">
        <f t="shared" si="4"/>
        <v>1.9694777855326324</v>
      </c>
      <c r="W31" s="4">
        <f t="shared" si="4"/>
        <v>2.0274036549706014</v>
      </c>
      <c r="X31" s="4">
        <f t="shared" si="4"/>
        <v>2.0465875776253846</v>
      </c>
      <c r="Y31" s="4">
        <f t="shared" si="4"/>
        <v>2.0957208522184323</v>
      </c>
      <c r="Z31" s="4">
        <f t="shared" si="4"/>
        <v>2.1236432359380197</v>
      </c>
      <c r="AA31" s="4">
        <f t="shared" si="4"/>
        <v>2.1138130998208173</v>
      </c>
      <c r="AB31" s="4">
        <f t="shared" si="4"/>
        <v>2.095625202962569</v>
      </c>
      <c r="AC31" s="4">
        <f t="shared" si="4"/>
        <v>2.1064338412358148</v>
      </c>
      <c r="AD31" s="4">
        <f t="shared" si="4"/>
        <v>2.1117266380972866</v>
      </c>
      <c r="AE31" s="4">
        <f t="shared" si="4"/>
        <v>2.112184680848078</v>
      </c>
      <c r="AF31" s="4">
        <f t="shared" si="4"/>
        <v>2.1686488503334731</v>
      </c>
      <c r="AG31" s="4">
        <f t="shared" si="4"/>
        <v>2.2021864668814213</v>
      </c>
      <c r="AH31" s="4">
        <f t="shared" si="4"/>
        <v>2.1346756421078124</v>
      </c>
      <c r="AI31" s="4">
        <f t="shared" si="4"/>
        <v>2.1449090097116268</v>
      </c>
      <c r="AJ31" s="4">
        <f t="shared" si="4"/>
        <v>2.1950780728188151</v>
      </c>
      <c r="AK31" s="4">
        <f t="shared" si="4"/>
        <v>2.2191644452615926</v>
      </c>
      <c r="AL31" s="4">
        <f t="shared" si="4"/>
        <v>2.2345275067236634</v>
      </c>
      <c r="AM31" s="16">
        <f t="shared" si="5"/>
        <v>2.21655992571405</v>
      </c>
      <c r="AN31" s="16">
        <f t="shared" si="5"/>
        <v>2.1720417538619374</v>
      </c>
      <c r="AO31" s="16">
        <f t="shared" si="5"/>
        <v>2.1589854430605762</v>
      </c>
      <c r="AP31" s="16">
        <f t="shared" si="5"/>
        <v>2.1553320479426468</v>
      </c>
      <c r="AQ31" s="16">
        <f t="shared" si="6"/>
        <v>2.1624354543986128</v>
      </c>
      <c r="AR31" s="16">
        <f t="shared" si="6"/>
        <v>2.1747267630181413</v>
      </c>
      <c r="AS31" s="16">
        <f t="shared" si="6"/>
        <v>2.1896770108941319</v>
      </c>
      <c r="AT31" s="16">
        <f t="shared" si="6"/>
        <v>2.2047342143131261</v>
      </c>
    </row>
    <row r="32" spans="1:47">
      <c r="A32" s="6" t="s">
        <v>18</v>
      </c>
      <c r="B32" t="s">
        <v>39</v>
      </c>
      <c r="C32" s="10" t="s">
        <v>40</v>
      </c>
      <c r="E32" s="4">
        <f t="shared" si="3"/>
        <v>26.930464698571271</v>
      </c>
      <c r="F32" s="4">
        <f t="shared" si="4"/>
        <v>27.099367917849392</v>
      </c>
      <c r="G32" s="4">
        <f t="shared" si="4"/>
        <v>26.543514044349507</v>
      </c>
      <c r="H32" s="4">
        <f t="shared" si="4"/>
        <v>25.879470391222309</v>
      </c>
      <c r="I32" s="4">
        <f t="shared" si="4"/>
        <v>25.60197191860733</v>
      </c>
      <c r="J32" s="4">
        <f t="shared" si="4"/>
        <v>26.026724382008169</v>
      </c>
      <c r="K32" s="4">
        <f t="shared" si="4"/>
        <v>25.74060349176424</v>
      </c>
      <c r="L32" s="4">
        <f t="shared" si="4"/>
        <v>25.210365703866668</v>
      </c>
      <c r="M32" s="4">
        <f t="shared" si="4"/>
        <v>24.948767514058197</v>
      </c>
      <c r="N32" s="4">
        <f t="shared" si="4"/>
        <v>24.595305297883552</v>
      </c>
      <c r="O32" s="4">
        <f t="shared" si="4"/>
        <v>24.11989480254806</v>
      </c>
      <c r="P32" s="4">
        <f t="shared" si="4"/>
        <v>22.460102081565637</v>
      </c>
      <c r="Q32" s="4">
        <f t="shared" si="4"/>
        <v>22.435996248213591</v>
      </c>
      <c r="R32" s="4">
        <f t="shared" si="4"/>
        <v>23.162596934349519</v>
      </c>
      <c r="S32" s="4">
        <f t="shared" si="4"/>
        <v>23.181458200159273</v>
      </c>
      <c r="T32" s="4">
        <f t="shared" si="4"/>
        <v>23.156503037387548</v>
      </c>
      <c r="U32" s="4">
        <f t="shared" si="4"/>
        <v>22.922105960723822</v>
      </c>
      <c r="V32" s="4">
        <f t="shared" si="4"/>
        <v>22.751642640977991</v>
      </c>
      <c r="W32" s="4">
        <f t="shared" si="4"/>
        <v>22.910301537172458</v>
      </c>
      <c r="X32" s="4">
        <f t="shared" si="4"/>
        <v>22.792019452490781</v>
      </c>
      <c r="Y32" s="4">
        <f t="shared" si="4"/>
        <v>22.860130326258037</v>
      </c>
      <c r="Z32" s="4">
        <f t="shared" si="4"/>
        <v>22.734505350091158</v>
      </c>
      <c r="AA32" s="4">
        <f t="shared" si="4"/>
        <v>22.754613802994957</v>
      </c>
      <c r="AB32" s="4">
        <f t="shared" si="4"/>
        <v>22.639618684685178</v>
      </c>
      <c r="AC32" s="4">
        <f t="shared" si="4"/>
        <v>22.738976568322233</v>
      </c>
      <c r="AD32" s="4">
        <f t="shared" si="4"/>
        <v>22.762937736309393</v>
      </c>
      <c r="AE32" s="4">
        <f t="shared" si="4"/>
        <v>22.677485609327597</v>
      </c>
      <c r="AF32" s="4">
        <f t="shared" si="4"/>
        <v>22.614320058002718</v>
      </c>
      <c r="AG32" s="4">
        <f t="shared" si="4"/>
        <v>22.689665102535727</v>
      </c>
      <c r="AH32" s="4">
        <f t="shared" si="4"/>
        <v>22.86466821713433</v>
      </c>
      <c r="AI32" s="4">
        <f t="shared" si="4"/>
        <v>22.910512500910407</v>
      </c>
      <c r="AJ32" s="4">
        <f t="shared" si="4"/>
        <v>22.960905292908798</v>
      </c>
      <c r="AK32" s="4">
        <f t="shared" si="4"/>
        <v>23.180150630747139</v>
      </c>
      <c r="AL32" s="4">
        <f t="shared" si="4"/>
        <v>23.259287881188595</v>
      </c>
      <c r="AM32" s="16">
        <f t="shared" si="5"/>
        <v>23.026946046716706</v>
      </c>
      <c r="AN32" s="16">
        <f t="shared" si="5"/>
        <v>22.901147421668007</v>
      </c>
      <c r="AO32" s="16">
        <f t="shared" si="5"/>
        <v>22.685186719135118</v>
      </c>
      <c r="AP32" s="16">
        <f t="shared" si="5"/>
        <v>22.578009286092186</v>
      </c>
      <c r="AQ32" s="16">
        <f t="shared" si="6"/>
        <v>22.560548953659985</v>
      </c>
      <c r="AR32" s="16">
        <f t="shared" si="6"/>
        <v>22.589551017567015</v>
      </c>
      <c r="AS32" s="16">
        <f t="shared" si="6"/>
        <v>22.639819356611728</v>
      </c>
      <c r="AT32" s="16">
        <f t="shared" si="6"/>
        <v>22.729495361760101</v>
      </c>
    </row>
    <row r="33" spans="1:46">
      <c r="A33" s="6" t="s">
        <v>20</v>
      </c>
      <c r="B33" t="s">
        <v>39</v>
      </c>
      <c r="C33" s="10" t="s">
        <v>40</v>
      </c>
      <c r="E33" s="4">
        <f t="shared" si="3"/>
        <v>32.188061294859764</v>
      </c>
      <c r="F33" s="4">
        <f t="shared" si="4"/>
        <v>31.007401280937742</v>
      </c>
      <c r="G33" s="4">
        <f t="shared" si="4"/>
        <v>30.936657188069411</v>
      </c>
      <c r="H33" s="4">
        <f t="shared" si="4"/>
        <v>31.500882822434846</v>
      </c>
      <c r="I33" s="4">
        <f t="shared" si="4"/>
        <v>30.951203453212557</v>
      </c>
      <c r="J33" s="4">
        <f t="shared" si="4"/>
        <v>30.388675961167561</v>
      </c>
      <c r="K33" s="4">
        <f t="shared" si="4"/>
        <v>30.89142233468624</v>
      </c>
      <c r="L33" s="4">
        <f t="shared" si="4"/>
        <v>31.032940097499196</v>
      </c>
      <c r="M33" s="4">
        <f t="shared" si="4"/>
        <v>30.447075165322573</v>
      </c>
      <c r="N33" s="4">
        <f t="shared" si="4"/>
        <v>29.63773065040516</v>
      </c>
      <c r="O33" s="4">
        <f t="shared" si="4"/>
        <v>29.887459282160499</v>
      </c>
      <c r="P33" s="4">
        <f t="shared" si="4"/>
        <v>32.635408569896121</v>
      </c>
      <c r="Q33" s="4">
        <f t="shared" si="4"/>
        <v>33.747935994941884</v>
      </c>
      <c r="R33" s="4">
        <f t="shared" si="4"/>
        <v>35.953924352081373</v>
      </c>
      <c r="S33" s="4">
        <f t="shared" si="4"/>
        <v>36.501500005854432</v>
      </c>
      <c r="T33" s="4">
        <f t="shared" si="4"/>
        <v>37.186940389676934</v>
      </c>
      <c r="U33" s="4">
        <f t="shared" si="4"/>
        <v>35.51239933393488</v>
      </c>
      <c r="V33" s="4">
        <f t="shared" si="4"/>
        <v>34.517608147512021</v>
      </c>
      <c r="W33" s="4">
        <f t="shared" si="4"/>
        <v>33.992864476489736</v>
      </c>
      <c r="X33" s="4">
        <f t="shared" si="4"/>
        <v>33.546606801307455</v>
      </c>
      <c r="Y33" s="4">
        <f t="shared" si="4"/>
        <v>32.678358409726791</v>
      </c>
      <c r="Z33" s="4">
        <f t="shared" si="4"/>
        <v>32.0845266595895</v>
      </c>
      <c r="AA33" s="4">
        <f t="shared" si="4"/>
        <v>31.465923446175122</v>
      </c>
      <c r="AB33" s="4">
        <f t="shared" si="4"/>
        <v>30.695374214070242</v>
      </c>
      <c r="AC33" s="4">
        <f t="shared" si="4"/>
        <v>30.180487175432951</v>
      </c>
      <c r="AD33" s="4">
        <f t="shared" si="4"/>
        <v>29.556995871745912</v>
      </c>
      <c r="AE33" s="4">
        <f t="shared" si="4"/>
        <v>29.284984234286032</v>
      </c>
      <c r="AF33" s="4">
        <f t="shared" si="4"/>
        <v>29.211010341274786</v>
      </c>
      <c r="AG33" s="4">
        <f t="shared" si="4"/>
        <v>29.122946006352414</v>
      </c>
      <c r="AH33" s="4">
        <f t="shared" si="4"/>
        <v>29.011344038728392</v>
      </c>
      <c r="AI33" s="4">
        <f t="shared" si="4"/>
        <v>29.577716556869042</v>
      </c>
      <c r="AJ33" s="4">
        <f t="shared" si="4"/>
        <v>30.139637977394923</v>
      </c>
      <c r="AK33" s="4">
        <f t="shared" si="4"/>
        <v>30.599057501595588</v>
      </c>
      <c r="AL33" s="4">
        <f t="shared" si="4"/>
        <v>30.998461448720406</v>
      </c>
      <c r="AM33" s="16">
        <f t="shared" si="5"/>
        <v>31.484229472204568</v>
      </c>
      <c r="AN33" s="16">
        <f t="shared" si="5"/>
        <v>31.753585787284401</v>
      </c>
      <c r="AO33" s="16">
        <f t="shared" si="5"/>
        <v>31.916405373635232</v>
      </c>
      <c r="AP33" s="16">
        <f t="shared" si="5"/>
        <v>31.952619240773757</v>
      </c>
      <c r="AQ33" s="16">
        <f t="shared" si="6"/>
        <v>31.970674186567184</v>
      </c>
      <c r="AR33" s="16">
        <f t="shared" si="6"/>
        <v>31.972090154566846</v>
      </c>
      <c r="AS33" s="16">
        <f t="shared" si="6"/>
        <v>31.960216343854096</v>
      </c>
      <c r="AT33" s="16">
        <f t="shared" si="6"/>
        <v>31.923002516815934</v>
      </c>
    </row>
    <row r="34" spans="1:46">
      <c r="A34" s="6" t="s">
        <v>22</v>
      </c>
      <c r="B34" t="s">
        <v>39</v>
      </c>
      <c r="C34" s="10" t="s">
        <v>40</v>
      </c>
      <c r="E34" s="4">
        <f t="shared" si="3"/>
        <v>0.82700527154495629</v>
      </c>
      <c r="F34" s="4">
        <f t="shared" si="4"/>
        <v>0.90259850047219903</v>
      </c>
      <c r="G34" s="4">
        <f t="shared" si="4"/>
        <v>0.97324251457397704</v>
      </c>
      <c r="H34" s="4">
        <f t="shared" si="4"/>
        <v>0.9609662165754207</v>
      </c>
      <c r="I34" s="4">
        <f t="shared" si="4"/>
        <v>0.96657962985313639</v>
      </c>
      <c r="J34" s="4">
        <f t="shared" si="4"/>
        <v>0.99660624671028264</v>
      </c>
      <c r="K34" s="4">
        <f t="shared" si="4"/>
        <v>0.95111286629510261</v>
      </c>
      <c r="L34" s="4">
        <f t="shared" si="4"/>
        <v>0.91032912802091925</v>
      </c>
      <c r="M34" s="4">
        <f t="shared" si="4"/>
        <v>0.90755399096718492</v>
      </c>
      <c r="N34" s="4">
        <f t="shared" si="4"/>
        <v>0.91785196869419139</v>
      </c>
      <c r="O34" s="4">
        <f t="shared" si="4"/>
        <v>0.9225545292070142</v>
      </c>
      <c r="P34" s="4">
        <f t="shared" si="4"/>
        <v>0.87024831384894075</v>
      </c>
      <c r="Q34" s="4">
        <f t="shared" si="4"/>
        <v>0.88855091168932288</v>
      </c>
      <c r="R34" s="4">
        <f t="shared" si="4"/>
        <v>0.90390491008547502</v>
      </c>
      <c r="S34" s="4">
        <f t="shared" si="4"/>
        <v>0.93886332833133401</v>
      </c>
      <c r="T34" s="4">
        <f t="shared" si="4"/>
        <v>0.98763144744362963</v>
      </c>
      <c r="U34" s="4">
        <f t="shared" si="4"/>
        <v>1.0774933986004946</v>
      </c>
      <c r="V34" s="4">
        <f t="shared" si="4"/>
        <v>1.2966244681302599</v>
      </c>
      <c r="W34" s="4">
        <f t="shared" si="4"/>
        <v>1.3710218928080207</v>
      </c>
      <c r="X34" s="4">
        <f t="shared" si="4"/>
        <v>1.5089496398919848</v>
      </c>
      <c r="Y34" s="4">
        <f t="shared" si="4"/>
        <v>1.6611685330142654</v>
      </c>
      <c r="Z34" s="4">
        <f t="shared" si="4"/>
        <v>1.7762662029322009</v>
      </c>
      <c r="AA34" s="4">
        <f t="shared" si="4"/>
        <v>1.9114360006131319</v>
      </c>
      <c r="AB34" s="4">
        <f t="shared" si="4"/>
        <v>2.0120559765874115</v>
      </c>
      <c r="AC34" s="4">
        <f t="shared" si="4"/>
        <v>2.0736990457839202</v>
      </c>
      <c r="AD34" s="4">
        <f t="shared" si="4"/>
        <v>2.1799602828009763</v>
      </c>
      <c r="AE34" s="4">
        <f t="shared" si="4"/>
        <v>2.260808060569655</v>
      </c>
      <c r="AF34" s="4">
        <f t="shared" si="4"/>
        <v>2.2870456347439694</v>
      </c>
      <c r="AG34" s="4">
        <f t="shared" si="4"/>
        <v>2.1221363125204991</v>
      </c>
      <c r="AH34" s="4">
        <f t="shared" si="4"/>
        <v>1.9927460464344464</v>
      </c>
      <c r="AI34" s="4">
        <f t="shared" si="4"/>
        <v>1.9012781311846745</v>
      </c>
      <c r="AJ34" s="4">
        <f t="shared" si="4"/>
        <v>1.9376467208454489</v>
      </c>
      <c r="AK34" s="4">
        <f t="shared" si="4"/>
        <v>1.9409837334656055</v>
      </c>
      <c r="AL34" s="4">
        <f t="shared" si="4"/>
        <v>1.9713644951677738</v>
      </c>
      <c r="AM34" s="16">
        <f t="shared" si="5"/>
        <v>2.0381504540766868</v>
      </c>
      <c r="AN34" s="16">
        <f t="shared" si="5"/>
        <v>2.2511038429471322</v>
      </c>
      <c r="AO34" s="16">
        <f t="shared" si="5"/>
        <v>2.3432251015076027</v>
      </c>
      <c r="AP34" s="16">
        <f t="shared" si="5"/>
        <v>2.3996499856191988</v>
      </c>
      <c r="AQ34" s="16">
        <f t="shared" si="6"/>
        <v>2.4391051659655094</v>
      </c>
      <c r="AR34" s="16">
        <f t="shared" si="6"/>
        <v>2.4669972160097342</v>
      </c>
      <c r="AS34" s="16">
        <f t="shared" si="6"/>
        <v>2.4946406916040851</v>
      </c>
      <c r="AT34" s="16">
        <f t="shared" si="6"/>
        <v>2.5208829143560254</v>
      </c>
    </row>
    <row r="35" spans="1:46">
      <c r="A35" s="6" t="s">
        <v>24</v>
      </c>
      <c r="B35" t="s">
        <v>39</v>
      </c>
      <c r="C35" s="10" t="s">
        <v>40</v>
      </c>
      <c r="E35" s="4">
        <f t="shared" si="3"/>
        <v>17.947019609523849</v>
      </c>
      <c r="F35" s="4">
        <f t="shared" si="4"/>
        <v>18.634891702009106</v>
      </c>
      <c r="G35" s="4">
        <f t="shared" si="4"/>
        <v>19.029440194261309</v>
      </c>
      <c r="H35" s="4">
        <f t="shared" si="4"/>
        <v>20.155167863287435</v>
      </c>
      <c r="I35" s="4">
        <f t="shared" si="4"/>
        <v>20.766915020866264</v>
      </c>
      <c r="J35" s="4">
        <f t="shared" si="4"/>
        <v>20.764554090080779</v>
      </c>
      <c r="K35" s="4">
        <f t="shared" si="4"/>
        <v>20.931820118285575</v>
      </c>
      <c r="L35" s="4">
        <f t="shared" si="4"/>
        <v>21.208749815756004</v>
      </c>
      <c r="M35" s="4">
        <f t="shared" si="4"/>
        <v>21.383781372290393</v>
      </c>
      <c r="N35" s="4">
        <f t="shared" si="4"/>
        <v>21.807892898515284</v>
      </c>
      <c r="O35" s="4">
        <f t="shared" si="4"/>
        <v>21.9378957920826</v>
      </c>
      <c r="P35" s="4">
        <f t="shared" si="4"/>
        <v>21.558154433474634</v>
      </c>
      <c r="Q35" s="4">
        <f t="shared" si="4"/>
        <v>20.769165201397254</v>
      </c>
      <c r="R35" s="4">
        <f t="shared" si="4"/>
        <v>18.333416694588209</v>
      </c>
      <c r="S35" s="4">
        <f t="shared" si="4"/>
        <v>17.900918330412622</v>
      </c>
      <c r="T35" s="4">
        <f t="shared" si="4"/>
        <v>16.592794483437928</v>
      </c>
      <c r="U35" s="4">
        <f t="shared" si="4"/>
        <v>18.342515167423254</v>
      </c>
      <c r="V35" s="4">
        <f t="shared" si="4"/>
        <v>19.045939057054348</v>
      </c>
      <c r="W35" s="4">
        <f t="shared" si="4"/>
        <v>18.937714826762548</v>
      </c>
      <c r="X35" s="4">
        <f t="shared" si="4"/>
        <v>18.792290146940825</v>
      </c>
      <c r="Y35" s="4">
        <f t="shared" si="4"/>
        <v>18.871175633519947</v>
      </c>
      <c r="Z35" s="4">
        <f t="shared" si="4"/>
        <v>18.958469025279477</v>
      </c>
      <c r="AA35" s="4">
        <f t="shared" si="4"/>
        <v>19.016358375050874</v>
      </c>
      <c r="AB35" s="4">
        <f t="shared" si="4"/>
        <v>19.228294742731496</v>
      </c>
      <c r="AC35" s="4">
        <f t="shared" si="4"/>
        <v>19.251266923178324</v>
      </c>
      <c r="AD35" s="4">
        <f t="shared" si="4"/>
        <v>19.137119205837511</v>
      </c>
      <c r="AE35" s="4">
        <f t="shared" si="4"/>
        <v>18.947887581435399</v>
      </c>
      <c r="AF35" s="4">
        <f t="shared" si="4"/>
        <v>18.707650168962605</v>
      </c>
      <c r="AG35" s="4">
        <f t="shared" si="4"/>
        <v>18.554996997443308</v>
      </c>
      <c r="AH35" s="4">
        <f t="shared" si="4"/>
        <v>18.547194299787748</v>
      </c>
      <c r="AI35" s="4">
        <f t="shared" si="4"/>
        <v>18.39410108983758</v>
      </c>
      <c r="AJ35" s="4">
        <f t="shared" si="4"/>
        <v>18.257600435289373</v>
      </c>
      <c r="AK35" s="4">
        <f t="shared" si="4"/>
        <v>17.919029947043114</v>
      </c>
      <c r="AL35" s="4">
        <f t="shared" si="4"/>
        <v>17.631880404218254</v>
      </c>
      <c r="AM35" s="16">
        <f t="shared" si="5"/>
        <v>17.40568656117145</v>
      </c>
      <c r="AN35" s="16">
        <f t="shared" si="5"/>
        <v>17.171954747735196</v>
      </c>
      <c r="AO35" s="16">
        <f t="shared" si="5"/>
        <v>17.014796603761219</v>
      </c>
      <c r="AP35" s="16">
        <f t="shared" si="5"/>
        <v>16.917782828282377</v>
      </c>
      <c r="AQ35" s="16">
        <f t="shared" si="6"/>
        <v>16.803707353382176</v>
      </c>
      <c r="AR35" s="16">
        <f t="shared" si="6"/>
        <v>16.686263472769333</v>
      </c>
      <c r="AS35" s="16">
        <f t="shared" si="6"/>
        <v>16.557055795016353</v>
      </c>
      <c r="AT35" s="16">
        <f t="shared" si="6"/>
        <v>16.421525214325058</v>
      </c>
    </row>
    <row r="36" spans="1:46">
      <c r="A36" s="6" t="s">
        <v>27</v>
      </c>
      <c r="B36" t="s">
        <v>39</v>
      </c>
      <c r="C36" s="10" t="s">
        <v>40</v>
      </c>
      <c r="E36" s="4">
        <f t="shared" si="3"/>
        <v>6.9499066862515155</v>
      </c>
      <c r="F36" s="4">
        <f t="shared" si="4"/>
        <v>6.6695841747935329</v>
      </c>
      <c r="G36" s="4">
        <f t="shared" si="4"/>
        <v>6.6766722794589786</v>
      </c>
      <c r="H36" s="4">
        <f t="shared" si="4"/>
        <v>6.6345058664291789</v>
      </c>
      <c r="I36" s="4">
        <f t="shared" si="4"/>
        <v>6.4399392017929378</v>
      </c>
      <c r="J36" s="4">
        <f t="shared" si="4"/>
        <v>6.3262810658589563</v>
      </c>
      <c r="K36" s="4">
        <f t="shared" si="4"/>
        <v>6.2752148034141335</v>
      </c>
      <c r="L36" s="4">
        <f t="shared" si="4"/>
        <v>6.1808539095211845</v>
      </c>
      <c r="M36" s="4">
        <f t="shared" si="4"/>
        <v>5.9959023947243821</v>
      </c>
      <c r="N36" s="4">
        <f t="shared" si="4"/>
        <v>5.8014197318565737</v>
      </c>
      <c r="O36" s="4">
        <f t="shared" si="4"/>
        <v>5.7080803551505532</v>
      </c>
      <c r="P36" s="4">
        <f t="shared" si="4"/>
        <v>5.4563490458104811</v>
      </c>
      <c r="Q36" s="4">
        <f t="shared" si="4"/>
        <v>5.4646166829087326</v>
      </c>
      <c r="R36" s="4">
        <f t="shared" si="4"/>
        <v>5.8153887027751772</v>
      </c>
      <c r="S36" s="4">
        <f t="shared" si="4"/>
        <v>5.9207935140422236</v>
      </c>
      <c r="T36" s="4">
        <f t="shared" si="4"/>
        <v>6.1760728943555856</v>
      </c>
      <c r="U36" s="4">
        <f t="shared" si="4"/>
        <v>6.0868557539250991</v>
      </c>
      <c r="V36" s="4">
        <f t="shared" si="4"/>
        <v>6.1753694964865398</v>
      </c>
      <c r="W36" s="4">
        <f t="shared" si="4"/>
        <v>6.265641688190458</v>
      </c>
      <c r="X36" s="4">
        <f t="shared" si="4"/>
        <v>6.4391051579170782</v>
      </c>
      <c r="Y36" s="4">
        <f t="shared" si="4"/>
        <v>6.6221774804058802</v>
      </c>
      <c r="Z36" s="4">
        <f t="shared" si="4"/>
        <v>6.7979842604688647</v>
      </c>
      <c r="AA36" s="4">
        <f t="shared" si="4"/>
        <v>6.8302193252873744</v>
      </c>
      <c r="AB36" s="4">
        <f t="shared" si="4"/>
        <v>7.0053631024809357</v>
      </c>
      <c r="AC36" s="4">
        <f t="shared" si="4"/>
        <v>6.9640658112643417</v>
      </c>
      <c r="AD36" s="4">
        <f t="shared" si="4"/>
        <v>7.0089265735037332</v>
      </c>
      <c r="AE36" s="4">
        <f t="shared" si="4"/>
        <v>7.0875255371822545</v>
      </c>
      <c r="AF36" s="4">
        <f t="shared" si="4"/>
        <v>7.1280851045787381</v>
      </c>
      <c r="AG36" s="4">
        <f t="shared" si="4"/>
        <v>7.2662721655810749</v>
      </c>
      <c r="AH36" s="4">
        <f t="shared" si="4"/>
        <v>7.2819601929985129</v>
      </c>
      <c r="AI36" s="4">
        <f t="shared" si="4"/>
        <v>7.2396273283017436</v>
      </c>
      <c r="AJ36" s="4">
        <f t="shared" si="4"/>
        <v>7.1686197392350621</v>
      </c>
      <c r="AK36" s="4">
        <f t="shared" si="4"/>
        <v>7.1660325945852881</v>
      </c>
      <c r="AL36" s="4">
        <f t="shared" si="4"/>
        <v>7.1523728399157864</v>
      </c>
      <c r="AM36" s="16">
        <f t="shared" si="5"/>
        <v>7.1568242415200238</v>
      </c>
      <c r="AN36" s="16">
        <f t="shared" si="5"/>
        <v>6.9833670765790101</v>
      </c>
      <c r="AO36" s="16">
        <f t="shared" si="5"/>
        <v>7.0180142171388349</v>
      </c>
      <c r="AP36" s="16">
        <f t="shared" si="5"/>
        <v>7.0658708311355856</v>
      </c>
      <c r="AQ36" s="16">
        <f t="shared" si="6"/>
        <v>7.1000680346696656</v>
      </c>
      <c r="AR36" s="16">
        <f t="shared" si="6"/>
        <v>7.1229774740751566</v>
      </c>
      <c r="AS36" s="16">
        <f t="shared" si="6"/>
        <v>7.145752601261723</v>
      </c>
      <c r="AT36" s="16">
        <f t="shared" si="6"/>
        <v>7.1782957129963032</v>
      </c>
    </row>
    <row r="37" spans="1:46">
      <c r="A37" s="6" t="s">
        <v>29</v>
      </c>
      <c r="B37" t="s">
        <v>39</v>
      </c>
      <c r="C37" s="10" t="s">
        <v>40</v>
      </c>
      <c r="E37" s="4">
        <f t="shared" si="3"/>
        <v>1.2149099395700944</v>
      </c>
      <c r="F37" s="4">
        <f t="shared" si="4"/>
        <v>1.3854594785333409</v>
      </c>
      <c r="G37" s="4">
        <f t="shared" si="4"/>
        <v>1.352278850528406</v>
      </c>
      <c r="H37" s="4">
        <f t="shared" si="4"/>
        <v>1.2717535869219021</v>
      </c>
      <c r="I37" s="4">
        <f t="shared" si="4"/>
        <v>1.2175832025818631</v>
      </c>
      <c r="J37" s="4">
        <f t="shared" si="4"/>
        <v>1.2370762796407107</v>
      </c>
      <c r="K37" s="4">
        <f t="shared" si="4"/>
        <v>1.2244437020977905</v>
      </c>
      <c r="L37" s="4">
        <f t="shared" si="4"/>
        <v>1.2369186760635655</v>
      </c>
      <c r="M37" s="4">
        <f t="shared" si="4"/>
        <v>1.3168177186652179</v>
      </c>
      <c r="N37" s="4">
        <f t="shared" si="4"/>
        <v>1.3930363769752463</v>
      </c>
      <c r="O37" s="4">
        <f t="shared" si="4"/>
        <v>1.46762925722508</v>
      </c>
      <c r="P37" s="4">
        <f t="shared" si="4"/>
        <v>1.5458594789909645</v>
      </c>
      <c r="Q37" s="4">
        <f t="shared" si="4"/>
        <v>1.6883365425563881</v>
      </c>
      <c r="R37" s="4">
        <f t="shared" si="4"/>
        <v>1.6310481055392927</v>
      </c>
      <c r="S37" s="4">
        <f t="shared" si="4"/>
        <v>1.6177731560805344</v>
      </c>
      <c r="T37" s="4">
        <f t="shared" si="4"/>
        <v>1.6644916162742762</v>
      </c>
      <c r="U37" s="4">
        <f t="shared" si="4"/>
        <v>1.7128844701949253</v>
      </c>
      <c r="V37" s="4">
        <f t="shared" si="4"/>
        <v>1.7892651748623991</v>
      </c>
      <c r="W37" s="4">
        <f t="shared" si="4"/>
        <v>1.8447343774256515</v>
      </c>
      <c r="X37" s="4">
        <f t="shared" si="4"/>
        <v>1.9039728630376729</v>
      </c>
      <c r="Y37" s="4">
        <f t="shared" si="4"/>
        <v>1.9372497740475405</v>
      </c>
      <c r="Z37" s="4">
        <f t="shared" si="4"/>
        <v>1.9633218948060094</v>
      </c>
      <c r="AA37" s="4">
        <f t="shared" si="4"/>
        <v>1.9884195153831781</v>
      </c>
      <c r="AB37" s="4">
        <f t="shared" si="4"/>
        <v>2.0208224923607823</v>
      </c>
      <c r="AC37" s="4">
        <f t="shared" si="4"/>
        <v>2.0252810547317868</v>
      </c>
      <c r="AD37" s="4">
        <f t="shared" si="4"/>
        <v>2.0380586378308281</v>
      </c>
      <c r="AE37" s="4">
        <f t="shared" si="4"/>
        <v>2.0343013911795422</v>
      </c>
      <c r="AF37" s="4">
        <f t="shared" si="4"/>
        <v>2.0394401550131223</v>
      </c>
      <c r="AG37" s="4">
        <f t="shared" si="4"/>
        <v>2.033496389593588</v>
      </c>
      <c r="AH37" s="4">
        <f t="shared" si="4"/>
        <v>2.0688668406780177</v>
      </c>
      <c r="AI37" s="4">
        <f t="shared" si="4"/>
        <v>2.0627109112575885</v>
      </c>
      <c r="AJ37" s="4">
        <f t="shared" si="4"/>
        <v>1.9642512994774042</v>
      </c>
      <c r="AK37" s="4">
        <f t="shared" si="4"/>
        <v>1.8704471203928836</v>
      </c>
      <c r="AL37" s="4">
        <f t="shared" si="4"/>
        <v>1.8711166473399692</v>
      </c>
      <c r="AM37" s="16">
        <f t="shared" si="5"/>
        <v>1.8729297126815208</v>
      </c>
      <c r="AN37" s="16">
        <f t="shared" si="5"/>
        <v>1.8827085536858066</v>
      </c>
      <c r="AO37" s="16">
        <f t="shared" si="5"/>
        <v>1.8875407309725478</v>
      </c>
      <c r="AP37" s="16">
        <f t="shared" si="5"/>
        <v>1.8873589598352625</v>
      </c>
      <c r="AQ37" s="16">
        <f t="shared" si="6"/>
        <v>1.8846329846052106</v>
      </c>
      <c r="AR37" s="16">
        <f t="shared" si="6"/>
        <v>1.8818539320390464</v>
      </c>
      <c r="AS37" s="16">
        <f t="shared" si="6"/>
        <v>1.8796916907125423</v>
      </c>
      <c r="AT37" s="16">
        <f t="shared" si="6"/>
        <v>1.8771461555903524</v>
      </c>
    </row>
    <row r="38" spans="1:46">
      <c r="A38" s="6" t="s">
        <v>31</v>
      </c>
      <c r="B38" t="s">
        <v>39</v>
      </c>
      <c r="C38" s="10" t="s">
        <v>40</v>
      </c>
      <c r="E38" s="4">
        <f t="shared" si="3"/>
        <v>8.7467515516576348</v>
      </c>
      <c r="F38" s="4">
        <f t="shared" si="4"/>
        <v>8.8789051225464934</v>
      </c>
      <c r="G38" s="4">
        <f t="shared" si="4"/>
        <v>8.8629416962555929</v>
      </c>
      <c r="H38" s="4">
        <f t="shared" si="4"/>
        <v>7.9114345382342357</v>
      </c>
      <c r="I38" s="4">
        <f t="shared" si="4"/>
        <v>8.2278245015989437</v>
      </c>
      <c r="J38" s="4">
        <f t="shared" si="4"/>
        <v>8.3936487788378766</v>
      </c>
      <c r="K38" s="4">
        <f t="shared" si="4"/>
        <v>8.2662291029041235</v>
      </c>
      <c r="L38" s="4">
        <f t="shared" ref="L38:AL38" si="8">(L23/L$25)*100</f>
        <v>8.4546159263242373</v>
      </c>
      <c r="M38" s="4">
        <f t="shared" si="8"/>
        <v>9.039596439534737</v>
      </c>
      <c r="N38" s="4">
        <f t="shared" si="8"/>
        <v>9.7767079017645315</v>
      </c>
      <c r="O38" s="4">
        <f t="shared" si="8"/>
        <v>10.059733343430887</v>
      </c>
      <c r="P38" s="4">
        <f t="shared" si="8"/>
        <v>10.083301103579148</v>
      </c>
      <c r="Q38" s="4">
        <f t="shared" si="8"/>
        <v>10.010032632181236</v>
      </c>
      <c r="R38" s="4">
        <f t="shared" si="8"/>
        <v>9.231568781729937</v>
      </c>
      <c r="S38" s="4">
        <f t="shared" si="8"/>
        <v>8.7683695354656912</v>
      </c>
      <c r="T38" s="4">
        <f t="shared" si="8"/>
        <v>8.7965901022418507</v>
      </c>
      <c r="U38" s="4">
        <f t="shared" si="8"/>
        <v>9.0646408690175768</v>
      </c>
      <c r="V38" s="4">
        <f t="shared" si="8"/>
        <v>9.1490690504387864</v>
      </c>
      <c r="W38" s="4">
        <f t="shared" si="8"/>
        <v>9.3490773375568192</v>
      </c>
      <c r="X38" s="4">
        <f t="shared" si="8"/>
        <v>9.6695277132039195</v>
      </c>
      <c r="Y38" s="4">
        <f t="shared" si="8"/>
        <v>9.9859241605636786</v>
      </c>
      <c r="Z38" s="4">
        <f t="shared" si="8"/>
        <v>10.334869357687303</v>
      </c>
      <c r="AA38" s="4">
        <f t="shared" si="8"/>
        <v>10.706118541554153</v>
      </c>
      <c r="AB38" s="4">
        <f t="shared" si="8"/>
        <v>11.108997257315455</v>
      </c>
      <c r="AC38" s="4">
        <f t="shared" si="8"/>
        <v>11.449769782020686</v>
      </c>
      <c r="AD38" s="4">
        <f t="shared" si="8"/>
        <v>11.954107640662674</v>
      </c>
      <c r="AE38" s="4">
        <f t="shared" si="8"/>
        <v>12.334064349996122</v>
      </c>
      <c r="AF38" s="4">
        <f t="shared" si="8"/>
        <v>12.562109128220783</v>
      </c>
      <c r="AG38" s="4">
        <f t="shared" si="8"/>
        <v>12.689513700140139</v>
      </c>
      <c r="AH38" s="4">
        <f t="shared" si="8"/>
        <v>12.723847711000053</v>
      </c>
      <c r="AI38" s="4">
        <f t="shared" si="8"/>
        <v>12.391549095479649</v>
      </c>
      <c r="AJ38" s="4">
        <f t="shared" si="8"/>
        <v>11.935046363686995</v>
      </c>
      <c r="AK38" s="4">
        <f t="shared" si="8"/>
        <v>11.583495987733338</v>
      </c>
      <c r="AL38" s="4">
        <f t="shared" si="8"/>
        <v>11.332822275607942</v>
      </c>
      <c r="AM38" s="16">
        <f>(AM23/AM$25)*100</f>
        <v>11.242819638385006</v>
      </c>
      <c r="AN38" s="16">
        <f>(AN23/AN$25)*100</f>
        <v>11.345929929048395</v>
      </c>
      <c r="AO38" s="16">
        <f>(AO23/AO$25)*100</f>
        <v>11.434271411210622</v>
      </c>
      <c r="AP38" s="16">
        <f>(AP23/AP$25)*100</f>
        <v>11.488298618206496</v>
      </c>
      <c r="AQ38" s="16">
        <f t="shared" si="6"/>
        <v>11.518170998414831</v>
      </c>
      <c r="AR38" s="16">
        <f t="shared" si="6"/>
        <v>11.543946653405426</v>
      </c>
      <c r="AS38" s="16">
        <f t="shared" si="6"/>
        <v>11.573110912918716</v>
      </c>
      <c r="AT38" s="16">
        <f t="shared" si="6"/>
        <v>11.58894968943358</v>
      </c>
    </row>
    <row r="39" spans="1:46">
      <c r="E39" s="7">
        <f>SUM(E30:E38)/100</f>
        <v>1.0000000000000002</v>
      </c>
      <c r="F39" s="7">
        <f t="shared" ref="F39:AL39" si="9">SUM(F30:F38)/100</f>
        <v>0.99999999999999989</v>
      </c>
      <c r="G39" s="7">
        <f t="shared" si="9"/>
        <v>1</v>
      </c>
      <c r="H39" s="7">
        <f t="shared" si="9"/>
        <v>1.0000000000000002</v>
      </c>
      <c r="I39" s="7">
        <f t="shared" si="9"/>
        <v>0.99999999999999989</v>
      </c>
      <c r="J39" s="7">
        <f t="shared" si="9"/>
        <v>1</v>
      </c>
      <c r="K39" s="7">
        <f t="shared" si="9"/>
        <v>1</v>
      </c>
      <c r="L39" s="7">
        <f t="shared" si="9"/>
        <v>1.0000000000000002</v>
      </c>
      <c r="M39" s="7">
        <f t="shared" si="9"/>
        <v>1.0000000000000002</v>
      </c>
      <c r="N39" s="7">
        <f t="shared" si="9"/>
        <v>1</v>
      </c>
      <c r="O39" s="7">
        <f t="shared" si="9"/>
        <v>1.0000000000000002</v>
      </c>
      <c r="P39" s="7">
        <f t="shared" si="9"/>
        <v>0.99999999999999967</v>
      </c>
      <c r="Q39" s="7">
        <f t="shared" si="9"/>
        <v>1</v>
      </c>
      <c r="R39" s="7">
        <f t="shared" si="9"/>
        <v>1</v>
      </c>
      <c r="S39" s="7">
        <f t="shared" si="9"/>
        <v>1.0000000000000002</v>
      </c>
      <c r="T39" s="7">
        <f t="shared" si="9"/>
        <v>1</v>
      </c>
      <c r="U39" s="7">
        <f t="shared" si="9"/>
        <v>1</v>
      </c>
      <c r="V39" s="7">
        <f t="shared" si="9"/>
        <v>1</v>
      </c>
      <c r="W39" s="7">
        <f t="shared" si="9"/>
        <v>1</v>
      </c>
      <c r="X39" s="7">
        <f t="shared" si="9"/>
        <v>1.0000000000000002</v>
      </c>
      <c r="Y39" s="7">
        <f t="shared" si="9"/>
        <v>1.0000000000000002</v>
      </c>
      <c r="Z39" s="7">
        <f t="shared" si="9"/>
        <v>1.0000000000000002</v>
      </c>
      <c r="AA39" s="7">
        <f t="shared" si="9"/>
        <v>0.99999999999999989</v>
      </c>
      <c r="AB39" s="7">
        <f t="shared" si="9"/>
        <v>1</v>
      </c>
      <c r="AC39" s="7">
        <f t="shared" si="9"/>
        <v>1.0000000000000002</v>
      </c>
      <c r="AD39" s="7">
        <f t="shared" si="9"/>
        <v>1</v>
      </c>
      <c r="AE39" s="7">
        <f t="shared" si="9"/>
        <v>1</v>
      </c>
      <c r="AF39" s="7">
        <f t="shared" si="9"/>
        <v>1</v>
      </c>
      <c r="AG39" s="7">
        <f t="shared" si="9"/>
        <v>1</v>
      </c>
      <c r="AH39" s="7">
        <f t="shared" si="9"/>
        <v>0.99999999999999989</v>
      </c>
      <c r="AI39" s="7">
        <f t="shared" si="9"/>
        <v>0.99999999999999967</v>
      </c>
      <c r="AJ39" s="7">
        <f t="shared" si="9"/>
        <v>1.0000000000000002</v>
      </c>
      <c r="AK39" s="7">
        <f t="shared" si="9"/>
        <v>1.0000000000000002</v>
      </c>
      <c r="AL39" s="7">
        <f t="shared" si="9"/>
        <v>1</v>
      </c>
      <c r="AM39" s="7">
        <f t="shared" ref="AM39:AT39" si="10">SUM(AM30:AM38)/100</f>
        <v>1</v>
      </c>
      <c r="AN39" s="7">
        <f t="shared" si="10"/>
        <v>1.0000000000000002</v>
      </c>
      <c r="AO39" s="7">
        <f t="shared" si="10"/>
        <v>0.99999999999999989</v>
      </c>
      <c r="AP39" s="7">
        <f t="shared" si="10"/>
        <v>1</v>
      </c>
      <c r="AQ39" s="7">
        <f t="shared" si="10"/>
        <v>0.99999999999999989</v>
      </c>
      <c r="AR39" s="7">
        <f t="shared" si="10"/>
        <v>1</v>
      </c>
      <c r="AS39" s="7">
        <f t="shared" si="10"/>
        <v>1</v>
      </c>
      <c r="AT39" s="7">
        <f t="shared" si="10"/>
        <v>0.99999999999999989</v>
      </c>
    </row>
  </sheetData>
  <pageMargins left="0.7" right="0.7" top="0.75" bottom="0.75" header="0.3" footer="0.3"/>
  <pageSetup paperSize="9" orientation="portrait" horizontalDpi="0" verticalDpi="0" r:id="rId1"/>
  <ignoredErrors>
    <ignoredError sqref="E12:AN12 AO12:AQ12 E25:AP25 AR12:AT12 AQ25:AT2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zoomScale="80" zoomScaleNormal="80" workbookViewId="0">
      <pane xSplit="4" ySplit="1" topLeftCell="AJ29" activePane="bottomRight" state="frozen"/>
      <selection pane="topRight" activeCell="E1" sqref="E1"/>
      <selection pane="bottomLeft" activeCell="A2" sqref="A2"/>
      <selection pane="bottomRight" activeCell="AO48" sqref="AO48"/>
    </sheetView>
  </sheetViews>
  <sheetFormatPr baseColWidth="10" defaultRowHeight="12.75"/>
  <cols>
    <col min="1" max="1" width="14.140625" bestFit="1" customWidth="1"/>
    <col min="2" max="2" width="37.7109375" bestFit="1" customWidth="1"/>
    <col min="3" max="3" width="14.140625" bestFit="1" customWidth="1"/>
    <col min="6" max="34" width="11.42578125" style="4"/>
    <col min="35" max="35" width="11.42578125" style="24"/>
    <col min="36" max="36" width="14.28515625" style="4" bestFit="1" customWidth="1"/>
    <col min="37" max="38" width="14.28515625" style="16" customWidth="1"/>
    <col min="39" max="39" width="15" style="4" bestFit="1" customWidth="1"/>
    <col min="40" max="16384" width="11.42578125" style="4"/>
  </cols>
  <sheetData>
    <row r="1" spans="1:47" customFormat="1">
      <c r="A1" t="s">
        <v>0</v>
      </c>
      <c r="B1" t="s">
        <v>1</v>
      </c>
      <c r="C1" t="s">
        <v>2</v>
      </c>
      <c r="D1" t="s">
        <v>3</v>
      </c>
      <c r="E1">
        <v>1980</v>
      </c>
      <c r="F1">
        <v>1981</v>
      </c>
      <c r="G1">
        <v>1982</v>
      </c>
      <c r="H1">
        <v>1983</v>
      </c>
      <c r="I1">
        <v>1984</v>
      </c>
      <c r="J1">
        <v>1985</v>
      </c>
      <c r="K1">
        <v>1986</v>
      </c>
      <c r="L1">
        <v>1987</v>
      </c>
      <c r="M1">
        <v>1988</v>
      </c>
      <c r="N1">
        <v>1989</v>
      </c>
      <c r="O1">
        <v>1990</v>
      </c>
      <c r="P1">
        <v>1991</v>
      </c>
      <c r="Q1">
        <v>1992</v>
      </c>
      <c r="R1">
        <v>1993</v>
      </c>
      <c r="S1">
        <v>1994</v>
      </c>
      <c r="T1">
        <v>1995</v>
      </c>
      <c r="U1">
        <v>1996</v>
      </c>
      <c r="V1">
        <v>1997</v>
      </c>
      <c r="W1">
        <v>1998</v>
      </c>
      <c r="X1">
        <v>1999</v>
      </c>
      <c r="Y1">
        <v>2000</v>
      </c>
      <c r="Z1">
        <v>2001</v>
      </c>
      <c r="AA1">
        <v>2002</v>
      </c>
      <c r="AB1">
        <v>2003</v>
      </c>
      <c r="AC1" s="10">
        <v>2004</v>
      </c>
      <c r="AD1" s="10">
        <v>2005</v>
      </c>
      <c r="AE1" s="10">
        <v>2006</v>
      </c>
      <c r="AF1" s="10">
        <v>2007</v>
      </c>
      <c r="AG1" s="10">
        <v>2008</v>
      </c>
      <c r="AH1" s="10">
        <v>2009</v>
      </c>
      <c r="AI1" s="20">
        <v>2010</v>
      </c>
      <c r="AJ1" s="10">
        <v>2011</v>
      </c>
      <c r="AK1" s="10">
        <v>2012</v>
      </c>
      <c r="AL1" s="10">
        <v>2013</v>
      </c>
      <c r="AM1" s="10">
        <v>2014</v>
      </c>
      <c r="AN1" s="10">
        <v>2015</v>
      </c>
      <c r="AO1">
        <v>2016</v>
      </c>
      <c r="AP1">
        <v>2017</v>
      </c>
      <c r="AQ1">
        <v>2018</v>
      </c>
      <c r="AR1">
        <v>2019</v>
      </c>
      <c r="AS1">
        <v>2020</v>
      </c>
      <c r="AT1">
        <v>2021</v>
      </c>
      <c r="AU1" t="s">
        <v>5</v>
      </c>
    </row>
    <row r="2" spans="1:47" customFormat="1">
      <c r="A2" t="s">
        <v>14</v>
      </c>
      <c r="B2" t="s">
        <v>11</v>
      </c>
      <c r="C2" t="s">
        <v>8</v>
      </c>
      <c r="D2" t="s">
        <v>9</v>
      </c>
      <c r="E2" s="4">
        <v>0.28599999999999998</v>
      </c>
      <c r="F2" s="4">
        <v>2.2749999999999999</v>
      </c>
      <c r="G2" s="4">
        <v>5.5990000000000002</v>
      </c>
      <c r="H2" s="4">
        <v>4.1440000000000001</v>
      </c>
      <c r="I2" s="4">
        <v>1.944</v>
      </c>
      <c r="J2" s="4">
        <v>-11.507999999999999</v>
      </c>
      <c r="K2" s="4">
        <v>-7.2329999999999997</v>
      </c>
      <c r="L2" s="4">
        <v>0.3</v>
      </c>
      <c r="M2" s="4">
        <v>-3.802</v>
      </c>
      <c r="N2" s="4">
        <v>-4.3170000000000002</v>
      </c>
      <c r="O2" s="4">
        <v>11.997</v>
      </c>
      <c r="P2" s="4">
        <v>13.271000000000001</v>
      </c>
      <c r="Q2" s="4">
        <v>6.4020000000000001</v>
      </c>
      <c r="R2" s="4">
        <v>-11.901999999999999</v>
      </c>
      <c r="S2" s="4">
        <v>7.657</v>
      </c>
      <c r="T2" s="4">
        <v>1.6180000000000001</v>
      </c>
      <c r="U2" s="4">
        <v>7.2430000000000003</v>
      </c>
      <c r="V2" s="4">
        <v>36.962000000000003</v>
      </c>
      <c r="W2" s="4">
        <v>31.472000000000001</v>
      </c>
      <c r="X2" s="4">
        <v>15.669</v>
      </c>
      <c r="Y2" s="4">
        <v>20.518999999999998</v>
      </c>
      <c r="Z2" s="4">
        <v>17.405000000000001</v>
      </c>
      <c r="AA2" s="4">
        <v>35.421999999999997</v>
      </c>
      <c r="AB2" s="4">
        <v>43.052</v>
      </c>
      <c r="AC2" s="10">
        <v>68.941000000000003</v>
      </c>
      <c r="AD2" s="10">
        <v>132.37799999999999</v>
      </c>
      <c r="AE2" s="10">
        <v>231.84299999999999</v>
      </c>
      <c r="AF2" s="10">
        <v>353.18299999999999</v>
      </c>
      <c r="AG2" s="10">
        <v>420.56900000000002</v>
      </c>
      <c r="AH2" s="10">
        <v>243.25700000000001</v>
      </c>
      <c r="AI2" s="20">
        <v>237.81</v>
      </c>
      <c r="AJ2" s="18">
        <v>136.09700000000001</v>
      </c>
      <c r="AK2" s="18">
        <v>215.392</v>
      </c>
      <c r="AL2" s="18">
        <v>148.20400000000001</v>
      </c>
      <c r="AM2" s="18">
        <v>219.678</v>
      </c>
      <c r="AN2" s="18">
        <v>293.2</v>
      </c>
      <c r="AO2">
        <v>296.38299999999998</v>
      </c>
      <c r="AP2">
        <v>252.63300000000001</v>
      </c>
      <c r="AQ2">
        <v>193.36799999999999</v>
      </c>
      <c r="AR2">
        <v>136.77600000000001</v>
      </c>
      <c r="AS2">
        <v>106.71299999999999</v>
      </c>
      <c r="AT2">
        <v>93.453000000000003</v>
      </c>
      <c r="AU2">
        <v>2015</v>
      </c>
    </row>
    <row r="3" spans="1:47" customFormat="1">
      <c r="A3" t="s">
        <v>25</v>
      </c>
      <c r="B3" t="s">
        <v>11</v>
      </c>
      <c r="C3" t="s">
        <v>8</v>
      </c>
      <c r="D3" t="s">
        <v>9</v>
      </c>
      <c r="E3" s="4">
        <v>-10.75</v>
      </c>
      <c r="F3" s="4">
        <v>4.7610000000000001</v>
      </c>
      <c r="G3" s="4">
        <v>6.8470000000000004</v>
      </c>
      <c r="H3" s="4">
        <v>20.803999999999998</v>
      </c>
      <c r="I3" s="4">
        <v>35.009</v>
      </c>
      <c r="J3" s="4">
        <v>51.15</v>
      </c>
      <c r="K3" s="4">
        <v>86.117999999999995</v>
      </c>
      <c r="L3" s="4">
        <v>84.546999999999997</v>
      </c>
      <c r="M3" s="4">
        <v>79.269000000000005</v>
      </c>
      <c r="N3" s="4">
        <v>63.235999999999997</v>
      </c>
      <c r="O3" s="4">
        <v>43.942999999999998</v>
      </c>
      <c r="P3" s="4">
        <v>68.376000000000005</v>
      </c>
      <c r="Q3" s="4">
        <v>112.333</v>
      </c>
      <c r="R3" s="4">
        <v>131.982</v>
      </c>
      <c r="S3" s="4">
        <v>130.55199999999999</v>
      </c>
      <c r="T3" s="4">
        <v>111.396</v>
      </c>
      <c r="U3" s="4">
        <v>65.739000000000004</v>
      </c>
      <c r="V3" s="4">
        <v>96.552999999999997</v>
      </c>
      <c r="W3" s="4">
        <v>119.065</v>
      </c>
      <c r="X3" s="4">
        <v>114.526</v>
      </c>
      <c r="Y3" s="4">
        <v>119.605</v>
      </c>
      <c r="Z3" s="4">
        <v>87.793999999999997</v>
      </c>
      <c r="AA3" s="4">
        <v>112.607</v>
      </c>
      <c r="AB3" s="4">
        <v>139.41399999999999</v>
      </c>
      <c r="AC3" s="10">
        <v>182.04900000000001</v>
      </c>
      <c r="AD3" s="10">
        <v>170.13499999999999</v>
      </c>
      <c r="AE3" s="10">
        <v>174.536</v>
      </c>
      <c r="AF3" s="10">
        <v>212.13800000000001</v>
      </c>
      <c r="AG3" s="10">
        <v>142.59899999999999</v>
      </c>
      <c r="AH3" s="10">
        <v>145.25</v>
      </c>
      <c r="AI3" s="20">
        <v>220.98599999999999</v>
      </c>
      <c r="AJ3" s="18">
        <v>129.834</v>
      </c>
      <c r="AK3" s="18">
        <v>59.703000000000003</v>
      </c>
      <c r="AL3" s="18">
        <v>40.704000000000001</v>
      </c>
      <c r="AM3" s="18">
        <v>24.404</v>
      </c>
      <c r="AN3" s="18">
        <v>137.46700000000001</v>
      </c>
      <c r="AO3">
        <v>167.51499999999999</v>
      </c>
      <c r="AP3">
        <v>165.523</v>
      </c>
      <c r="AQ3">
        <v>167.066</v>
      </c>
      <c r="AR3">
        <v>167.07599999999999</v>
      </c>
      <c r="AS3">
        <v>174.179</v>
      </c>
      <c r="AT3">
        <v>179.14099999999999</v>
      </c>
      <c r="AU3">
        <v>2015</v>
      </c>
    </row>
    <row r="4" spans="1:47" customFormat="1">
      <c r="A4" t="s">
        <v>32</v>
      </c>
      <c r="B4" t="s">
        <v>11</v>
      </c>
      <c r="C4" t="s">
        <v>8</v>
      </c>
      <c r="D4" t="s">
        <v>9</v>
      </c>
      <c r="E4" s="4">
        <v>4.048</v>
      </c>
      <c r="F4" s="4">
        <v>9.827</v>
      </c>
      <c r="G4" s="4">
        <v>3.9089999999999998</v>
      </c>
      <c r="H4" s="4">
        <v>1.9079999999999999</v>
      </c>
      <c r="I4" s="4">
        <v>-1.7290000000000001</v>
      </c>
      <c r="J4" s="4">
        <v>-0.73899999999999999</v>
      </c>
      <c r="K4" s="4">
        <v>-5.3019999999999996</v>
      </c>
      <c r="L4" s="4">
        <v>-12.185</v>
      </c>
      <c r="M4" s="4">
        <v>-35.110999999999997</v>
      </c>
      <c r="N4" s="4">
        <v>-41.866999999999997</v>
      </c>
      <c r="O4" s="4">
        <v>-38.481999999999999</v>
      </c>
      <c r="P4" s="4">
        <v>-18.782</v>
      </c>
      <c r="Q4" s="4">
        <v>-22.971</v>
      </c>
      <c r="R4" s="4">
        <v>-18.715</v>
      </c>
      <c r="S4" s="4">
        <v>-10.416</v>
      </c>
      <c r="T4" s="4">
        <v>-14.305999999999999</v>
      </c>
      <c r="U4" s="4">
        <v>-9.8640000000000008</v>
      </c>
      <c r="V4" s="4">
        <v>-1.575</v>
      </c>
      <c r="W4" s="4">
        <v>-5.266</v>
      </c>
      <c r="X4" s="4">
        <v>-35.365000000000002</v>
      </c>
      <c r="Y4" s="4">
        <v>-39.095999999999997</v>
      </c>
      <c r="Z4" s="4">
        <v>-30.385999999999999</v>
      </c>
      <c r="AA4" s="4">
        <v>-28.009</v>
      </c>
      <c r="AB4" s="4">
        <v>-33.186999999999998</v>
      </c>
      <c r="AC4" s="10">
        <v>-41.871000000000002</v>
      </c>
      <c r="AD4" s="10">
        <v>-30.221</v>
      </c>
      <c r="AE4" s="10">
        <v>-59.429000000000002</v>
      </c>
      <c r="AF4" s="10">
        <v>-74.593999999999994</v>
      </c>
      <c r="AG4" s="10">
        <v>-101.24299999999999</v>
      </c>
      <c r="AH4" s="10">
        <v>-70.430999999999997</v>
      </c>
      <c r="AI4" s="20">
        <v>-67.22</v>
      </c>
      <c r="AJ4" s="18">
        <v>-43.927999999999997</v>
      </c>
      <c r="AK4" s="18">
        <v>-86.697999999999993</v>
      </c>
      <c r="AL4" s="18">
        <v>-121.80500000000001</v>
      </c>
      <c r="AM4" s="18">
        <v>-152.23099999999999</v>
      </c>
      <c r="AN4" s="18">
        <v>-123.45399999999999</v>
      </c>
      <c r="AO4">
        <v>-119.45099999999999</v>
      </c>
      <c r="AP4">
        <v>-114.01</v>
      </c>
      <c r="AQ4">
        <v>-109.218</v>
      </c>
      <c r="AR4">
        <v>-108.117</v>
      </c>
      <c r="AS4">
        <v>-113.37</v>
      </c>
      <c r="AT4">
        <v>-117.04</v>
      </c>
      <c r="AU4">
        <v>2015</v>
      </c>
    </row>
    <row r="5" spans="1:47" customFormat="1">
      <c r="A5" t="s">
        <v>34</v>
      </c>
      <c r="B5" t="s">
        <v>11</v>
      </c>
      <c r="C5" t="s">
        <v>8</v>
      </c>
      <c r="D5" t="s">
        <v>9</v>
      </c>
      <c r="E5" s="4">
        <v>2.3170000000000002</v>
      </c>
      <c r="F5" s="4">
        <v>5.0289999999999999</v>
      </c>
      <c r="G5" s="4">
        <v>-5.5309999999999997</v>
      </c>
      <c r="H5" s="4">
        <v>-38.683999999999997</v>
      </c>
      <c r="I5" s="4">
        <v>-94.317999999999998</v>
      </c>
      <c r="J5" s="4">
        <v>-118.131</v>
      </c>
      <c r="K5" s="4">
        <v>-147.17599999999999</v>
      </c>
      <c r="L5" s="4">
        <v>-160.661</v>
      </c>
      <c r="M5" s="4">
        <v>-121.15900000000001</v>
      </c>
      <c r="N5" s="4">
        <v>-99.484999999999999</v>
      </c>
      <c r="O5" s="4">
        <v>-78.965000000000003</v>
      </c>
      <c r="P5" s="4">
        <v>2.895</v>
      </c>
      <c r="Q5" s="4">
        <v>-50.079000000000001</v>
      </c>
      <c r="R5" s="4">
        <v>-84.816000000000003</v>
      </c>
      <c r="S5" s="4">
        <v>-121.61199999999999</v>
      </c>
      <c r="T5" s="4">
        <v>-113.571</v>
      </c>
      <c r="U5" s="4">
        <v>-124.773</v>
      </c>
      <c r="V5" s="4">
        <v>-140.39599999999999</v>
      </c>
      <c r="W5" s="4">
        <v>-213.53200000000001</v>
      </c>
      <c r="X5" s="4">
        <v>-299.81900000000002</v>
      </c>
      <c r="Y5" s="4">
        <v>-417.42899999999997</v>
      </c>
      <c r="Z5" s="4">
        <v>-382.37</v>
      </c>
      <c r="AA5" s="4">
        <v>-461.27100000000002</v>
      </c>
      <c r="AB5" s="4">
        <v>-521.34799999999996</v>
      </c>
      <c r="AC5" s="10">
        <v>-633.77</v>
      </c>
      <c r="AD5" s="10">
        <v>-745.43399999999997</v>
      </c>
      <c r="AE5" s="10">
        <v>-806.726</v>
      </c>
      <c r="AF5" s="10">
        <v>-718.64499999999998</v>
      </c>
      <c r="AG5" s="10">
        <v>-690.79</v>
      </c>
      <c r="AH5" s="10">
        <v>-384.024</v>
      </c>
      <c r="AI5" s="20">
        <v>-441.96100000000001</v>
      </c>
      <c r="AJ5" s="18">
        <v>-460.35500000000002</v>
      </c>
      <c r="AK5" s="18">
        <v>-449.66899999999998</v>
      </c>
      <c r="AL5" s="18">
        <v>-376.76100000000002</v>
      </c>
      <c r="AM5" s="18">
        <v>-389.52499999999998</v>
      </c>
      <c r="AN5" s="18">
        <v>-484.077</v>
      </c>
      <c r="AO5">
        <v>-540.59400000000005</v>
      </c>
      <c r="AP5">
        <v>-639.10299999999995</v>
      </c>
      <c r="AQ5">
        <v>-697.06700000000001</v>
      </c>
      <c r="AR5">
        <v>-758.096</v>
      </c>
      <c r="AS5">
        <v>-817.45399999999995</v>
      </c>
      <c r="AT5">
        <v>-877.60400000000004</v>
      </c>
      <c r="AU5">
        <v>2015</v>
      </c>
    </row>
    <row r="6" spans="1:47" customFormat="1">
      <c r="A6" t="s">
        <v>36</v>
      </c>
      <c r="B6" t="s">
        <v>11</v>
      </c>
      <c r="C6" t="s">
        <v>8</v>
      </c>
      <c r="D6" t="s">
        <v>9</v>
      </c>
      <c r="E6" s="4">
        <v>-49.616999999999997</v>
      </c>
      <c r="F6" s="4">
        <v>-32.304000000000002</v>
      </c>
      <c r="G6" s="4">
        <v>-17.27</v>
      </c>
      <c r="H6" s="4">
        <v>5.370000000000001</v>
      </c>
      <c r="I6" s="4">
        <v>18.587</v>
      </c>
      <c r="J6" s="4">
        <v>21.248999999999999</v>
      </c>
      <c r="K6" s="4">
        <v>51.347000000000001</v>
      </c>
      <c r="L6" s="4">
        <v>39.219000000000001</v>
      </c>
      <c r="M6" s="4">
        <v>37.440999999999988</v>
      </c>
      <c r="N6" s="4">
        <v>27.663999999999998</v>
      </c>
      <c r="O6" s="4">
        <v>-2.9549999999999983</v>
      </c>
      <c r="P6" s="4">
        <v>-80.594999999999999</v>
      </c>
      <c r="Q6" s="4">
        <v>-73.234999999999999</v>
      </c>
      <c r="R6" s="4">
        <v>9.3950000000000031</v>
      </c>
      <c r="S6" s="4">
        <v>-1.0090000000000003</v>
      </c>
      <c r="T6" s="4">
        <v>25.272999999999996</v>
      </c>
      <c r="U6" s="4">
        <v>62.481000000000002</v>
      </c>
      <c r="V6" s="4">
        <v>84.058000000000007</v>
      </c>
      <c r="W6" s="4">
        <v>44.13900000000001</v>
      </c>
      <c r="X6" s="4">
        <v>19.025999999999996</v>
      </c>
      <c r="Y6" s="4">
        <v>-35.682000000000002</v>
      </c>
      <c r="Z6" s="4">
        <v>8.5949999999999953</v>
      </c>
      <c r="AA6" s="4">
        <v>45.35799999999999</v>
      </c>
      <c r="AB6" s="4">
        <v>48.864000000000019</v>
      </c>
      <c r="AC6" s="18">
        <v>128.14400000000006</v>
      </c>
      <c r="AD6" s="18">
        <v>65.454999999999956</v>
      </c>
      <c r="AE6" s="18">
        <v>82.98</v>
      </c>
      <c r="AF6" s="18">
        <v>96.78</v>
      </c>
      <c r="AG6" s="18">
        <v>-20.466999999999956</v>
      </c>
      <c r="AH6" s="18">
        <v>99.983999999999995</v>
      </c>
      <c r="AI6" s="21">
        <v>93.239999999999981</v>
      </c>
      <c r="AJ6" s="4">
        <v>153.602</v>
      </c>
      <c r="AK6" s="16">
        <v>287.98899999999998</v>
      </c>
      <c r="AL6" s="16">
        <v>379.40600000000006</v>
      </c>
      <c r="AM6" s="21">
        <v>419.78199999999998</v>
      </c>
      <c r="AN6" s="18">
        <v>443.58500000000009</v>
      </c>
      <c r="AO6">
        <v>479.24399999999997</v>
      </c>
      <c r="AP6">
        <v>461.65500000000003</v>
      </c>
      <c r="AQ6">
        <v>448.786</v>
      </c>
      <c r="AR6">
        <v>443.17299999999994</v>
      </c>
      <c r="AS6">
        <v>441.81200000000001</v>
      </c>
      <c r="AT6">
        <v>433.31100000000004</v>
      </c>
    </row>
    <row r="7" spans="1:47" customFormat="1">
      <c r="AI7" s="20"/>
      <c r="AJ7" s="4"/>
      <c r="AK7" s="16"/>
      <c r="AL7" s="16"/>
      <c r="AM7" s="29" t="s">
        <v>69</v>
      </c>
      <c r="AN7" s="27"/>
    </row>
    <row r="8" spans="1:47" customFormat="1">
      <c r="A8" t="s">
        <v>0</v>
      </c>
      <c r="B8" t="s">
        <v>1</v>
      </c>
      <c r="C8" t="s">
        <v>2</v>
      </c>
      <c r="D8" t="s">
        <v>3</v>
      </c>
      <c r="E8">
        <v>1980</v>
      </c>
      <c r="F8">
        <v>1981</v>
      </c>
      <c r="G8">
        <v>1982</v>
      </c>
      <c r="H8">
        <v>1983</v>
      </c>
      <c r="I8">
        <v>1984</v>
      </c>
      <c r="J8">
        <v>1985</v>
      </c>
      <c r="K8">
        <v>1986</v>
      </c>
      <c r="L8">
        <v>1987</v>
      </c>
      <c r="M8">
        <v>1988</v>
      </c>
      <c r="N8">
        <v>1989</v>
      </c>
      <c r="O8">
        <v>1990</v>
      </c>
      <c r="P8">
        <v>1991</v>
      </c>
      <c r="Q8">
        <v>1992</v>
      </c>
      <c r="R8">
        <v>1993</v>
      </c>
      <c r="S8">
        <v>1994</v>
      </c>
      <c r="T8">
        <v>1995</v>
      </c>
      <c r="U8">
        <v>1996</v>
      </c>
      <c r="V8">
        <v>1997</v>
      </c>
      <c r="W8">
        <v>1998</v>
      </c>
      <c r="X8">
        <v>1999</v>
      </c>
      <c r="Y8">
        <v>2000</v>
      </c>
      <c r="Z8">
        <v>2001</v>
      </c>
      <c r="AA8">
        <v>2002</v>
      </c>
      <c r="AB8">
        <v>2003</v>
      </c>
      <c r="AC8">
        <v>2004</v>
      </c>
      <c r="AD8">
        <v>2005</v>
      </c>
      <c r="AE8">
        <v>2006</v>
      </c>
      <c r="AF8">
        <v>2007</v>
      </c>
      <c r="AG8">
        <v>2008</v>
      </c>
      <c r="AH8">
        <v>2009</v>
      </c>
      <c r="AI8" s="22">
        <v>2010</v>
      </c>
      <c r="AJ8" s="10">
        <v>2011</v>
      </c>
      <c r="AK8" s="10">
        <v>2012</v>
      </c>
      <c r="AL8" s="10">
        <v>2013</v>
      </c>
      <c r="AM8" s="10">
        <v>2014</v>
      </c>
      <c r="AN8" s="10">
        <v>2015</v>
      </c>
      <c r="AO8">
        <v>2016</v>
      </c>
      <c r="AP8">
        <v>2017</v>
      </c>
      <c r="AQ8">
        <v>2018</v>
      </c>
      <c r="AR8">
        <v>2019</v>
      </c>
      <c r="AS8">
        <v>2020</v>
      </c>
      <c r="AT8">
        <v>2021</v>
      </c>
      <c r="AU8" t="s">
        <v>5</v>
      </c>
    </row>
    <row r="9" spans="1:47" customFormat="1">
      <c r="A9" t="s">
        <v>14</v>
      </c>
      <c r="B9" t="s">
        <v>7</v>
      </c>
      <c r="C9" t="s">
        <v>8</v>
      </c>
      <c r="D9" t="s">
        <v>9</v>
      </c>
      <c r="E9" s="4">
        <v>309.26299999999998</v>
      </c>
      <c r="F9" s="4">
        <v>292.60599999999999</v>
      </c>
      <c r="G9" s="4">
        <v>281.27999999999997</v>
      </c>
      <c r="H9" s="4">
        <v>301.803</v>
      </c>
      <c r="I9" s="4">
        <v>310.68599999999998</v>
      </c>
      <c r="J9" s="4">
        <v>307.017</v>
      </c>
      <c r="K9" s="4">
        <v>297.58999999999997</v>
      </c>
      <c r="L9" s="4">
        <v>323.97300000000001</v>
      </c>
      <c r="M9" s="4">
        <v>404.149</v>
      </c>
      <c r="N9" s="4">
        <v>451.31099999999998</v>
      </c>
      <c r="O9" s="4">
        <v>390.279</v>
      </c>
      <c r="P9" s="4">
        <v>409.16500000000002</v>
      </c>
      <c r="Q9" s="4">
        <v>488.22199999999998</v>
      </c>
      <c r="R9" s="4">
        <v>613.22299999999996</v>
      </c>
      <c r="S9" s="4">
        <v>559.22400000000005</v>
      </c>
      <c r="T9" s="4">
        <v>727.947</v>
      </c>
      <c r="U9" s="4">
        <v>856.00099999999998</v>
      </c>
      <c r="V9" s="4">
        <v>952.649</v>
      </c>
      <c r="W9" s="4">
        <v>1019.48</v>
      </c>
      <c r="X9" s="4">
        <v>1083.2840000000001</v>
      </c>
      <c r="Y9" s="4">
        <v>1198.4770000000001</v>
      </c>
      <c r="Z9" s="4">
        <v>1324.8140000000001</v>
      </c>
      <c r="AA9" s="4">
        <v>1453.8330000000001</v>
      </c>
      <c r="AB9" s="4">
        <v>1660.7090000000001</v>
      </c>
      <c r="AC9">
        <v>1952.645</v>
      </c>
      <c r="AD9">
        <v>2291.4540000000002</v>
      </c>
      <c r="AE9">
        <v>2751.924</v>
      </c>
      <c r="AF9">
        <v>3542.56</v>
      </c>
      <c r="AG9">
        <v>4564.951</v>
      </c>
      <c r="AH9">
        <v>5071.4560000000001</v>
      </c>
      <c r="AI9" s="22">
        <v>6005.2489999999998</v>
      </c>
      <c r="AJ9" s="18">
        <v>7442.0320000000002</v>
      </c>
      <c r="AK9" s="18">
        <v>8471.357</v>
      </c>
      <c r="AL9" s="18">
        <v>9518.5820000000003</v>
      </c>
      <c r="AM9" s="18">
        <v>10430.712</v>
      </c>
      <c r="AN9" s="18">
        <v>10982.829</v>
      </c>
      <c r="AO9">
        <v>11383.032999999999</v>
      </c>
      <c r="AP9">
        <v>12263.429</v>
      </c>
      <c r="AQ9">
        <v>13338.231</v>
      </c>
      <c r="AR9">
        <v>14605.294</v>
      </c>
      <c r="AS9">
        <v>16144.037</v>
      </c>
      <c r="AT9">
        <v>17762.010999999999</v>
      </c>
      <c r="AU9">
        <v>2015</v>
      </c>
    </row>
    <row r="10" spans="1:47" customFormat="1">
      <c r="A10" t="s">
        <v>25</v>
      </c>
      <c r="B10" t="s">
        <v>7</v>
      </c>
      <c r="C10" t="s">
        <v>8</v>
      </c>
      <c r="D10" t="s">
        <v>9</v>
      </c>
      <c r="E10" s="4">
        <v>1059.558</v>
      </c>
      <c r="F10" s="4">
        <v>1168.8679999999999</v>
      </c>
      <c r="G10" s="4">
        <v>1087.0419999999999</v>
      </c>
      <c r="H10" s="4">
        <v>1182.57</v>
      </c>
      <c r="I10" s="4">
        <v>1259.453</v>
      </c>
      <c r="J10" s="4">
        <v>1356.7170000000001</v>
      </c>
      <c r="K10" s="4">
        <v>2007.355</v>
      </c>
      <c r="L10" s="4">
        <v>2426.4810000000002</v>
      </c>
      <c r="M10" s="4">
        <v>2940.9580000000001</v>
      </c>
      <c r="N10" s="4">
        <v>2946.8319999999999</v>
      </c>
      <c r="O10" s="4">
        <v>3031.62</v>
      </c>
      <c r="P10" s="4">
        <v>3454.3519999999999</v>
      </c>
      <c r="Q10" s="4">
        <v>3770.2660000000001</v>
      </c>
      <c r="R10" s="4">
        <v>4337.1379999999999</v>
      </c>
      <c r="S10" s="4">
        <v>4767.1559999999999</v>
      </c>
      <c r="T10" s="4">
        <v>5277.8670000000002</v>
      </c>
      <c r="U10" s="4">
        <v>4638.4290000000001</v>
      </c>
      <c r="V10" s="4">
        <v>4263.8490000000002</v>
      </c>
      <c r="W10" s="4">
        <v>3871.9609999999998</v>
      </c>
      <c r="X10" s="4">
        <v>4384.2650000000003</v>
      </c>
      <c r="Y10" s="4">
        <v>4668.7860000000001</v>
      </c>
      <c r="Z10" s="4">
        <v>4097.9579999999996</v>
      </c>
      <c r="AA10" s="4">
        <v>3925.1129999999998</v>
      </c>
      <c r="AB10" s="4">
        <v>4304.6019999999999</v>
      </c>
      <c r="AC10">
        <v>4656.4049999999997</v>
      </c>
      <c r="AD10">
        <v>4572.4139999999998</v>
      </c>
      <c r="AE10">
        <v>4356.8450000000003</v>
      </c>
      <c r="AF10">
        <v>4356.3469999999998</v>
      </c>
      <c r="AG10">
        <v>4849.1850000000004</v>
      </c>
      <c r="AH10">
        <v>5035.1409999999996</v>
      </c>
      <c r="AI10" s="22">
        <v>5498.7190000000001</v>
      </c>
      <c r="AJ10" s="18">
        <v>5908.9880000000003</v>
      </c>
      <c r="AK10" s="18">
        <v>5957.2489999999998</v>
      </c>
      <c r="AL10" s="18">
        <v>4908.8630000000003</v>
      </c>
      <c r="AM10" s="18">
        <v>4596.1570000000002</v>
      </c>
      <c r="AN10" s="18">
        <v>4123.2579999999998</v>
      </c>
      <c r="AO10">
        <v>4412.6030000000001</v>
      </c>
      <c r="AP10">
        <v>4513.7539999999999</v>
      </c>
      <c r="AQ10">
        <v>4562.2060000000001</v>
      </c>
      <c r="AR10">
        <v>4675.7929999999997</v>
      </c>
      <c r="AS10">
        <v>4800.0640000000003</v>
      </c>
      <c r="AT10">
        <v>4895.4189999999999</v>
      </c>
      <c r="AU10">
        <v>2015</v>
      </c>
    </row>
    <row r="11" spans="1:47" customFormat="1">
      <c r="A11" t="s">
        <v>32</v>
      </c>
      <c r="B11" t="s">
        <v>7</v>
      </c>
      <c r="C11" t="s">
        <v>8</v>
      </c>
      <c r="D11" t="s">
        <v>9</v>
      </c>
      <c r="E11" s="4">
        <v>542.452</v>
      </c>
      <c r="F11" s="4">
        <v>519.70899999999995</v>
      </c>
      <c r="G11" s="4">
        <v>491.93799999999999</v>
      </c>
      <c r="H11" s="4">
        <v>466.03100000000001</v>
      </c>
      <c r="I11" s="4">
        <v>440.87400000000002</v>
      </c>
      <c r="J11" s="4">
        <v>468.95800000000003</v>
      </c>
      <c r="K11" s="4">
        <v>570.88400000000001</v>
      </c>
      <c r="L11" s="4">
        <v>702.54</v>
      </c>
      <c r="M11" s="4">
        <v>852.399</v>
      </c>
      <c r="N11" s="4">
        <v>861.29399999999998</v>
      </c>
      <c r="O11" s="4">
        <v>1017.792</v>
      </c>
      <c r="P11" s="4">
        <v>1059.2570000000001</v>
      </c>
      <c r="Q11" s="4">
        <v>1098.297</v>
      </c>
      <c r="R11" s="4">
        <v>982.61500000000001</v>
      </c>
      <c r="S11" s="4">
        <v>1061.3820000000001</v>
      </c>
      <c r="T11" s="4">
        <v>1157.4359999999999</v>
      </c>
      <c r="U11" s="4">
        <v>1220.8530000000001</v>
      </c>
      <c r="V11" s="4">
        <v>1359.441</v>
      </c>
      <c r="W11" s="4">
        <v>1456.155</v>
      </c>
      <c r="X11" s="4">
        <v>1502.893</v>
      </c>
      <c r="Y11" s="4">
        <v>1480.527</v>
      </c>
      <c r="Z11" s="4">
        <v>1471.396</v>
      </c>
      <c r="AA11" s="4">
        <v>1614.6990000000001</v>
      </c>
      <c r="AB11" s="4">
        <v>1943.3920000000001</v>
      </c>
      <c r="AC11">
        <v>2298.16</v>
      </c>
      <c r="AD11">
        <v>2419.1819999999998</v>
      </c>
      <c r="AE11">
        <v>2588.299</v>
      </c>
      <c r="AF11">
        <v>2970.067</v>
      </c>
      <c r="AG11">
        <v>2787.614</v>
      </c>
      <c r="AH11">
        <v>2316.2600000000002</v>
      </c>
      <c r="AI11" s="22">
        <v>2402.9989999999998</v>
      </c>
      <c r="AJ11" s="18">
        <v>2596.3429999999998</v>
      </c>
      <c r="AK11" s="18">
        <v>2639.404</v>
      </c>
      <c r="AL11" s="18">
        <v>2712.509</v>
      </c>
      <c r="AM11" s="18">
        <v>2991.69</v>
      </c>
      <c r="AN11" s="18">
        <v>2849.3449999999998</v>
      </c>
      <c r="AO11">
        <v>2760.9589999999998</v>
      </c>
      <c r="AP11">
        <v>2885.4780000000001</v>
      </c>
      <c r="AQ11">
        <v>2999.2939999999999</v>
      </c>
      <c r="AR11">
        <v>3123.2739999999999</v>
      </c>
      <c r="AS11">
        <v>3256.297</v>
      </c>
      <c r="AT11">
        <v>3373.915</v>
      </c>
      <c r="AU11">
        <v>2015</v>
      </c>
    </row>
    <row r="12" spans="1:47" customFormat="1">
      <c r="A12" t="s">
        <v>34</v>
      </c>
      <c r="B12" t="s">
        <v>7</v>
      </c>
      <c r="C12" t="s">
        <v>8</v>
      </c>
      <c r="D12" t="s">
        <v>9</v>
      </c>
      <c r="E12" s="4">
        <v>2789.5250000000001</v>
      </c>
      <c r="F12" s="4">
        <v>3128.4250000000002</v>
      </c>
      <c r="G12" s="4">
        <v>3255.0250000000001</v>
      </c>
      <c r="H12" s="4">
        <v>3536.6750000000002</v>
      </c>
      <c r="I12" s="4">
        <v>3933.1750000000002</v>
      </c>
      <c r="J12" s="4">
        <v>4220.25</v>
      </c>
      <c r="K12" s="4">
        <v>4462.8249999999998</v>
      </c>
      <c r="L12" s="4">
        <v>4739.4750000000004</v>
      </c>
      <c r="M12" s="4">
        <v>5103.75</v>
      </c>
      <c r="N12" s="4">
        <v>5484.35</v>
      </c>
      <c r="O12" s="4">
        <v>5803.0749999999998</v>
      </c>
      <c r="P12" s="4">
        <v>5995.9250000000002</v>
      </c>
      <c r="Q12" s="4">
        <v>6337.75</v>
      </c>
      <c r="R12" s="4">
        <v>6657.4</v>
      </c>
      <c r="S12" s="4">
        <v>7072.2250000000004</v>
      </c>
      <c r="T12" s="4">
        <v>7397.65</v>
      </c>
      <c r="U12" s="4">
        <v>7816.8249999999998</v>
      </c>
      <c r="V12" s="4">
        <v>8304.3250000000007</v>
      </c>
      <c r="W12" s="4">
        <v>8746.9750000000004</v>
      </c>
      <c r="X12" s="4">
        <v>9268.4249999999993</v>
      </c>
      <c r="Y12" s="4">
        <v>9816.9750000000004</v>
      </c>
      <c r="Z12" s="4">
        <v>10127.950000000001</v>
      </c>
      <c r="AA12" s="4">
        <v>10469.6</v>
      </c>
      <c r="AB12" s="4">
        <v>11510.674999999999</v>
      </c>
      <c r="AC12">
        <v>12274.924999999999</v>
      </c>
      <c r="AD12">
        <v>13093.7</v>
      </c>
      <c r="AE12">
        <v>13855.9</v>
      </c>
      <c r="AF12">
        <v>14477.625</v>
      </c>
      <c r="AG12">
        <v>14718.575000000001</v>
      </c>
      <c r="AH12">
        <v>14418.725</v>
      </c>
      <c r="AI12" s="22">
        <v>14964.4</v>
      </c>
      <c r="AJ12" s="18">
        <v>15517.924999999999</v>
      </c>
      <c r="AK12" s="18">
        <v>16155.25</v>
      </c>
      <c r="AL12" s="18">
        <v>16663.150000000001</v>
      </c>
      <c r="AM12" s="18">
        <v>17348.075000000001</v>
      </c>
      <c r="AN12" s="18">
        <v>17947</v>
      </c>
      <c r="AO12">
        <v>18558.129000000001</v>
      </c>
      <c r="AP12">
        <v>19284.992999999999</v>
      </c>
      <c r="AQ12">
        <v>20145.054</v>
      </c>
      <c r="AR12">
        <v>21016.055</v>
      </c>
      <c r="AS12">
        <v>21873.552</v>
      </c>
      <c r="AT12">
        <v>22765.717000000001</v>
      </c>
      <c r="AU12">
        <v>2015</v>
      </c>
    </row>
    <row r="13" spans="1:47" customFormat="1">
      <c r="A13" s="4" t="s">
        <v>36</v>
      </c>
      <c r="B13" s="4" t="s">
        <v>7</v>
      </c>
      <c r="C13" s="4" t="s">
        <v>8</v>
      </c>
      <c r="D13" s="4" t="s">
        <v>9</v>
      </c>
      <c r="E13" s="4">
        <v>2566.6099999999997</v>
      </c>
      <c r="F13" s="4">
        <v>2241.6390000000001</v>
      </c>
      <c r="G13" s="4">
        <v>2169.4490000000001</v>
      </c>
      <c r="H13" s="4">
        <v>2125.5689999999995</v>
      </c>
      <c r="I13" s="4">
        <v>2038.2180000000001</v>
      </c>
      <c r="J13" s="4">
        <v>2105.0439999999999</v>
      </c>
      <c r="K13" s="4">
        <v>2957.5879999999997</v>
      </c>
      <c r="L13" s="4">
        <v>3663.62</v>
      </c>
      <c r="M13" s="4">
        <v>4025.7660000000001</v>
      </c>
      <c r="N13" s="4">
        <v>4105.5640000000003</v>
      </c>
      <c r="O13" s="4">
        <v>5176.1710000000003</v>
      </c>
      <c r="P13" s="4">
        <v>5561.6310000000012</v>
      </c>
      <c r="Q13" s="4">
        <v>6124.0159999999996</v>
      </c>
      <c r="R13" s="4">
        <v>5578.1309999999994</v>
      </c>
      <c r="S13" s="4">
        <v>5892.9769999999999</v>
      </c>
      <c r="T13" s="4">
        <v>6789.8810000000003</v>
      </c>
      <c r="U13" s="4">
        <v>6868.9979999999996</v>
      </c>
      <c r="V13" s="4">
        <v>6267.0420000000004</v>
      </c>
      <c r="W13" s="4">
        <v>6435.1270000000004</v>
      </c>
      <c r="X13" s="4">
        <v>6398.3580000000002</v>
      </c>
      <c r="Y13" s="4">
        <v>5831.9789999999994</v>
      </c>
      <c r="Z13" s="4">
        <v>5898.7779999999993</v>
      </c>
      <c r="AA13" s="4">
        <v>6432.5460000000003</v>
      </c>
      <c r="AB13" s="4">
        <v>8178.848</v>
      </c>
      <c r="AC13" s="4">
        <v>9353.9609999999993</v>
      </c>
      <c r="AD13" s="4">
        <v>9697.5619999999999</v>
      </c>
      <c r="AE13" s="4">
        <v>10261.508</v>
      </c>
      <c r="AF13" s="4">
        <v>11792.550000000001</v>
      </c>
      <c r="AG13" s="4">
        <v>12945.634</v>
      </c>
      <c r="AH13" s="4">
        <v>11811.49</v>
      </c>
      <c r="AI13" s="21">
        <v>11574.477000000001</v>
      </c>
      <c r="AJ13" s="18">
        <v>12479.055</v>
      </c>
      <c r="AK13" s="18">
        <v>11574.130999999998</v>
      </c>
      <c r="AL13" s="18">
        <v>12086.045</v>
      </c>
      <c r="AM13" s="18">
        <v>12305.961000000001</v>
      </c>
      <c r="AN13" s="18">
        <v>10573.967999999999</v>
      </c>
      <c r="AO13">
        <v>10865.196</v>
      </c>
      <c r="AP13">
        <v>11240.681</v>
      </c>
      <c r="AQ13">
        <v>11564.691999999999</v>
      </c>
      <c r="AR13">
        <v>11952.628000000001</v>
      </c>
      <c r="AS13">
        <v>12386.393</v>
      </c>
      <c r="AT13">
        <v>12736.728000000001</v>
      </c>
    </row>
    <row r="14" spans="1:47">
      <c r="A14" s="4" t="s">
        <v>41</v>
      </c>
      <c r="B14" s="4" t="s">
        <v>7</v>
      </c>
      <c r="C14" s="4" t="s">
        <v>8</v>
      </c>
      <c r="D14" s="4" t="s">
        <v>9</v>
      </c>
      <c r="E14" s="4">
        <v>11805.343999999999</v>
      </c>
      <c r="F14" s="4">
        <v>12011.763999999999</v>
      </c>
      <c r="G14" s="4">
        <v>11849.546</v>
      </c>
      <c r="H14" s="4">
        <v>12141.692999999999</v>
      </c>
      <c r="I14" s="4">
        <v>12512.825000000001</v>
      </c>
      <c r="J14" s="4">
        <v>12922.593000000001</v>
      </c>
      <c r="K14" s="4">
        <v>15265.566999999999</v>
      </c>
      <c r="L14" s="4">
        <v>17499.682000000001</v>
      </c>
      <c r="M14" s="4">
        <v>19599.027999999998</v>
      </c>
      <c r="N14" s="4">
        <v>20585.942999999999</v>
      </c>
      <c r="O14" s="4">
        <v>22891.222000000002</v>
      </c>
      <c r="P14" s="4">
        <v>24062.364000000001</v>
      </c>
      <c r="Q14" s="4">
        <v>24244.936000000002</v>
      </c>
      <c r="R14" s="4">
        <v>24839.868999999999</v>
      </c>
      <c r="S14" s="4">
        <v>26672.393</v>
      </c>
      <c r="T14" s="4">
        <v>29609.947</v>
      </c>
      <c r="U14" s="4">
        <v>30312.296999999999</v>
      </c>
      <c r="V14" s="4">
        <v>30196.597000000002</v>
      </c>
      <c r="W14" s="4">
        <v>29939.241000000002</v>
      </c>
      <c r="X14" s="4">
        <v>31062.909</v>
      </c>
      <c r="Y14" s="4">
        <v>31915.883000000002</v>
      </c>
      <c r="Z14" s="4">
        <v>31676.870999999999</v>
      </c>
      <c r="AA14" s="4">
        <v>32954.351999999999</v>
      </c>
      <c r="AB14" s="4">
        <v>38728.559000000001</v>
      </c>
      <c r="AC14">
        <v>43607.402999999998</v>
      </c>
      <c r="AD14">
        <v>47225.245000000003</v>
      </c>
      <c r="AE14">
        <v>51153.972999999998</v>
      </c>
      <c r="AF14">
        <v>57755.762999999999</v>
      </c>
      <c r="AG14">
        <v>63267.923999999999</v>
      </c>
      <c r="AH14">
        <v>59920.913</v>
      </c>
      <c r="AI14" s="22">
        <v>65571.214000000007</v>
      </c>
      <c r="AJ14" s="18">
        <v>72681.061000000002</v>
      </c>
      <c r="AK14" s="18">
        <v>74185.991999999998</v>
      </c>
      <c r="AL14" s="18">
        <v>75905.144</v>
      </c>
      <c r="AM14" s="18">
        <v>77825.284</v>
      </c>
      <c r="AN14" s="18">
        <v>73170.986000000004</v>
      </c>
      <c r="AO14" s="4">
        <v>73993.835000000006</v>
      </c>
      <c r="AP14" s="4">
        <v>77779.051000000007</v>
      </c>
      <c r="AQ14" s="4">
        <v>81807.513999999996</v>
      </c>
      <c r="AR14" s="4">
        <v>86370.517000000007</v>
      </c>
      <c r="AS14" s="4">
        <v>91371.076000000001</v>
      </c>
      <c r="AT14" s="4">
        <v>96387.307000000001</v>
      </c>
    </row>
    <row r="15" spans="1:47" customFormat="1">
      <c r="A15" s="12" t="s">
        <v>46</v>
      </c>
      <c r="B15" s="13" t="s">
        <v>7</v>
      </c>
      <c r="C15" s="13" t="s">
        <v>8</v>
      </c>
      <c r="D15" s="13" t="s">
        <v>9</v>
      </c>
      <c r="E15" s="13">
        <f>E14-SUM(E9:E13)</f>
        <v>4537.9359999999997</v>
      </c>
      <c r="F15" s="13">
        <f>F14-SUM(F9:F13)</f>
        <v>4660.5169999999989</v>
      </c>
      <c r="G15" s="13">
        <f t="shared" ref="G15:AS15" si="0">G14-SUM(G9:G13)</f>
        <v>4564.8119999999999</v>
      </c>
      <c r="H15" s="13">
        <f t="shared" si="0"/>
        <v>4529.0450000000001</v>
      </c>
      <c r="I15" s="13">
        <f t="shared" si="0"/>
        <v>4530.4190000000008</v>
      </c>
      <c r="J15" s="13">
        <f t="shared" si="0"/>
        <v>4464.607</v>
      </c>
      <c r="K15" s="13">
        <f t="shared" si="0"/>
        <v>4969.3249999999989</v>
      </c>
      <c r="L15" s="13">
        <f t="shared" si="0"/>
        <v>5643.5930000000008</v>
      </c>
      <c r="M15" s="13">
        <f t="shared" si="0"/>
        <v>6272.0059999999976</v>
      </c>
      <c r="N15" s="13">
        <f t="shared" si="0"/>
        <v>6736.5919999999987</v>
      </c>
      <c r="O15" s="13">
        <f t="shared" si="0"/>
        <v>7472.2850000000017</v>
      </c>
      <c r="P15" s="13">
        <f t="shared" si="0"/>
        <v>7582.0339999999997</v>
      </c>
      <c r="Q15" s="13">
        <f t="shared" si="0"/>
        <v>6426.385000000002</v>
      </c>
      <c r="R15" s="13">
        <f t="shared" si="0"/>
        <v>6671.362000000001</v>
      </c>
      <c r="S15" s="13">
        <f t="shared" si="0"/>
        <v>7319.4290000000001</v>
      </c>
      <c r="T15" s="13">
        <f t="shared" si="0"/>
        <v>8259.1660000000011</v>
      </c>
      <c r="U15" s="13">
        <f t="shared" si="0"/>
        <v>8911.1909999999989</v>
      </c>
      <c r="V15" s="13">
        <f t="shared" si="0"/>
        <v>9049.2910000000011</v>
      </c>
      <c r="W15" s="13">
        <f t="shared" si="0"/>
        <v>8409.5430000000015</v>
      </c>
      <c r="X15" s="13">
        <f t="shared" si="0"/>
        <v>8425.6840000000011</v>
      </c>
      <c r="Y15" s="13">
        <f t="shared" si="0"/>
        <v>8919.1390000000029</v>
      </c>
      <c r="Z15" s="13">
        <f t="shared" si="0"/>
        <v>8755.9749999999985</v>
      </c>
      <c r="AA15" s="13">
        <f t="shared" si="0"/>
        <v>9058.5609999999942</v>
      </c>
      <c r="AB15" s="13">
        <f t="shared" si="0"/>
        <v>11130.333000000006</v>
      </c>
      <c r="AC15" s="13">
        <f>AC14-SUM(AC9:AC13)</f>
        <v>13071.307000000001</v>
      </c>
      <c r="AD15" s="13">
        <f t="shared" si="0"/>
        <v>15150.933000000005</v>
      </c>
      <c r="AE15" s="13">
        <f t="shared" si="0"/>
        <v>17339.496999999996</v>
      </c>
      <c r="AF15" s="13">
        <f t="shared" si="0"/>
        <v>20616.614000000001</v>
      </c>
      <c r="AG15" s="13">
        <f t="shared" si="0"/>
        <v>23401.964999999997</v>
      </c>
      <c r="AH15" s="13">
        <f>AH14-SUM(AH9:AH13)</f>
        <v>21267.841</v>
      </c>
      <c r="AI15" s="23">
        <f t="shared" si="0"/>
        <v>25125.37000000001</v>
      </c>
      <c r="AJ15" s="23">
        <f t="shared" si="0"/>
        <v>28736.718000000001</v>
      </c>
      <c r="AK15" s="23">
        <f t="shared" si="0"/>
        <v>29388.60100000001</v>
      </c>
      <c r="AL15" s="23">
        <f t="shared" si="0"/>
        <v>30015.995000000003</v>
      </c>
      <c r="AM15" s="23">
        <f t="shared" si="0"/>
        <v>30152.688999999998</v>
      </c>
      <c r="AN15" s="23">
        <f t="shared" si="0"/>
        <v>26694.586000000003</v>
      </c>
      <c r="AO15" s="23">
        <f t="shared" si="0"/>
        <v>26013.915000000008</v>
      </c>
      <c r="AP15" s="23">
        <f t="shared" si="0"/>
        <v>27590.716000000015</v>
      </c>
      <c r="AQ15" s="23">
        <f t="shared" si="0"/>
        <v>29198.036999999997</v>
      </c>
      <c r="AR15" s="23">
        <f t="shared" si="0"/>
        <v>30997.473000000013</v>
      </c>
      <c r="AS15" s="23">
        <f t="shared" si="0"/>
        <v>32910.733000000007</v>
      </c>
      <c r="AT15" s="23">
        <f>AT14-SUM(AT9:AT13)</f>
        <v>34853.516999999993</v>
      </c>
    </row>
    <row r="16" spans="1:47" customFormat="1">
      <c r="A16" t="s">
        <v>41</v>
      </c>
      <c r="B16" t="s">
        <v>11</v>
      </c>
      <c r="C16" t="s">
        <v>8</v>
      </c>
      <c r="D16" t="s">
        <v>9</v>
      </c>
      <c r="F16">
        <v>-56.161999999999999</v>
      </c>
      <c r="G16">
        <v>-72.701999999999998</v>
      </c>
      <c r="H16">
        <v>-60.686999999999998</v>
      </c>
      <c r="I16">
        <v>-64.724000000000004</v>
      </c>
      <c r="J16">
        <v>-81.343999999999994</v>
      </c>
      <c r="K16">
        <v>-73.015000000000001</v>
      </c>
      <c r="L16">
        <v>-63.784999999999997</v>
      </c>
      <c r="M16">
        <v>-73.84</v>
      </c>
      <c r="N16">
        <v>-104.03100000000001</v>
      </c>
      <c r="O16">
        <v>-128.11199999999999</v>
      </c>
      <c r="P16">
        <v>-134.392</v>
      </c>
      <c r="Q16">
        <v>-116.233</v>
      </c>
      <c r="R16">
        <v>-67.311000000000007</v>
      </c>
      <c r="S16">
        <v>-65.849000000000004</v>
      </c>
      <c r="T16">
        <v>-61.777000000000001</v>
      </c>
      <c r="U16">
        <v>-48.494</v>
      </c>
      <c r="V16">
        <v>-0.35799999999999998</v>
      </c>
      <c r="W16">
        <v>-85.936999999999998</v>
      </c>
      <c r="X16">
        <v>-124.413</v>
      </c>
      <c r="Y16">
        <v>-178.376</v>
      </c>
      <c r="Z16">
        <v>-159.68199999999999</v>
      </c>
      <c r="AA16">
        <v>-136.25299999999999</v>
      </c>
      <c r="AB16">
        <v>-46.218000000000004</v>
      </c>
      <c r="AC16">
        <v>47.584000000000003</v>
      </c>
      <c r="AD16">
        <v>92.143000000000001</v>
      </c>
      <c r="AE16">
        <v>225.88200000000001</v>
      </c>
      <c r="AF16">
        <v>285.43099999999998</v>
      </c>
      <c r="AG16">
        <v>102.18</v>
      </c>
      <c r="AH16">
        <v>158.863</v>
      </c>
      <c r="AI16" s="22">
        <v>283.99900000000002</v>
      </c>
      <c r="AJ16" s="4">
        <v>339.87400000000002</v>
      </c>
      <c r="AK16" s="16">
        <v>379.416</v>
      </c>
      <c r="AL16" s="16">
        <v>411.67500000000001</v>
      </c>
      <c r="AM16" s="4">
        <v>378.40100000000001</v>
      </c>
      <c r="AN16" s="4">
        <v>230.96100000000001</v>
      </c>
      <c r="AO16">
        <v>141.428</v>
      </c>
      <c r="AP16">
        <v>12.292</v>
      </c>
      <c r="AQ16">
        <v>-72.236999999999995</v>
      </c>
      <c r="AR16">
        <v>-180.44200000000001</v>
      </c>
      <c r="AS16">
        <v>-261.09399999999999</v>
      </c>
      <c r="AT16">
        <v>-351.81099999999998</v>
      </c>
    </row>
    <row r="17" spans="2:46" customFormat="1">
      <c r="AI17" s="22"/>
      <c r="AJ17" s="4"/>
      <c r="AK17" s="16"/>
      <c r="AL17" s="16"/>
      <c r="AM17" s="29" t="s">
        <v>69</v>
      </c>
      <c r="AN17" s="27"/>
    </row>
    <row r="18" spans="2:46" customFormat="1">
      <c r="AI18" s="22"/>
    </row>
    <row r="19" spans="2:46" customFormat="1">
      <c r="B19" s="11" t="s">
        <v>51</v>
      </c>
      <c r="E19">
        <v>1980</v>
      </c>
      <c r="F19">
        <v>1981</v>
      </c>
      <c r="G19">
        <v>1982</v>
      </c>
      <c r="H19">
        <v>1983</v>
      </c>
      <c r="I19">
        <v>1984</v>
      </c>
      <c r="J19">
        <v>1985</v>
      </c>
      <c r="K19">
        <v>1986</v>
      </c>
      <c r="L19">
        <v>1987</v>
      </c>
      <c r="M19">
        <v>1988</v>
      </c>
      <c r="N19">
        <v>1989</v>
      </c>
      <c r="O19">
        <v>1990</v>
      </c>
      <c r="P19">
        <v>1991</v>
      </c>
      <c r="Q19">
        <v>1992</v>
      </c>
      <c r="R19">
        <v>1993</v>
      </c>
      <c r="S19">
        <v>1994</v>
      </c>
      <c r="T19">
        <v>1995</v>
      </c>
      <c r="U19">
        <v>1996</v>
      </c>
      <c r="V19">
        <v>1997</v>
      </c>
      <c r="W19">
        <v>1998</v>
      </c>
      <c r="X19">
        <v>1999</v>
      </c>
      <c r="Y19">
        <v>2000</v>
      </c>
      <c r="Z19">
        <v>2001</v>
      </c>
      <c r="AA19">
        <v>2002</v>
      </c>
      <c r="AB19">
        <v>2003</v>
      </c>
      <c r="AC19">
        <v>2004</v>
      </c>
      <c r="AD19">
        <v>2005</v>
      </c>
      <c r="AE19">
        <v>2006</v>
      </c>
      <c r="AF19">
        <v>2007</v>
      </c>
      <c r="AG19" s="25">
        <v>2008</v>
      </c>
      <c r="AH19" s="25">
        <v>2009</v>
      </c>
      <c r="AI19" s="25">
        <v>2010</v>
      </c>
      <c r="AJ19" s="25">
        <v>2011</v>
      </c>
      <c r="AK19" s="25">
        <v>2012</v>
      </c>
      <c r="AL19" s="25">
        <v>2013</v>
      </c>
      <c r="AM19" s="25">
        <v>2014</v>
      </c>
      <c r="AN19" s="25">
        <v>2015</v>
      </c>
      <c r="AO19" s="25">
        <v>2016</v>
      </c>
      <c r="AP19" s="25">
        <v>2017</v>
      </c>
      <c r="AQ19" s="25">
        <v>2018</v>
      </c>
      <c r="AR19" s="25">
        <v>2019</v>
      </c>
      <c r="AS19" s="25">
        <v>2020</v>
      </c>
      <c r="AT19" s="25">
        <v>2021</v>
      </c>
    </row>
    <row r="20" spans="2:46" customFormat="1">
      <c r="B20" s="11" t="s">
        <v>50</v>
      </c>
      <c r="D20" t="s">
        <v>42</v>
      </c>
      <c r="E20" s="4">
        <v>9.6312402513413914E-2</v>
      </c>
      <c r="F20" s="4">
        <v>0.10582758181445547</v>
      </c>
      <c r="G20" s="4">
        <v>0.10501101677918279</v>
      </c>
      <c r="H20" s="4">
        <v>0.10890884087216338</v>
      </c>
      <c r="I20" s="4">
        <v>0.11248604819466228</v>
      </c>
      <c r="J20" s="4">
        <v>0.11078250874369389</v>
      </c>
      <c r="K20" s="4">
        <v>0.11327714566492195</v>
      </c>
      <c r="L20" s="4">
        <v>0.11063391065257208</v>
      </c>
      <c r="M20" s="4">
        <v>0.11604078508429554</v>
      </c>
      <c r="N20" s="4">
        <v>0.11514464222688836</v>
      </c>
      <c r="O20" s="4">
        <v>0.11017073375590229</v>
      </c>
      <c r="P20" s="4">
        <v>0.11420750170336391</v>
      </c>
      <c r="Q20" s="4">
        <v>0.11109689452592762</v>
      </c>
      <c r="R20" s="4">
        <v>0.11423939876362875</v>
      </c>
      <c r="S20" s="4">
        <v>0.11304627051385098</v>
      </c>
      <c r="T20" s="4">
        <v>0.11190061106943026</v>
      </c>
      <c r="U20" s="4">
        <v>0.10467152899196809</v>
      </c>
      <c r="V20" s="4">
        <v>9.9088427070815513E-2</v>
      </c>
      <c r="W20" s="4">
        <v>8.8337889420470841E-2</v>
      </c>
      <c r="X20" s="4">
        <v>9.2159044934415471E-2</v>
      </c>
      <c r="Y20" s="4">
        <v>9.5619859284764908E-2</v>
      </c>
      <c r="Z20" s="4">
        <v>8.6721546290628712E-2</v>
      </c>
      <c r="AA20" s="4">
        <v>8.4271249932153833E-2</v>
      </c>
      <c r="AB20" s="4">
        <v>8.2199172216038299E-2</v>
      </c>
      <c r="AC20" s="4">
        <v>8.1902980589405969E-2</v>
      </c>
      <c r="AD20" s="4">
        <v>7.9307506740356637E-2</v>
      </c>
      <c r="AE20" s="4">
        <v>7.5547206891696139E-2</v>
      </c>
      <c r="AF20" s="4">
        <v>7.2951223697749285E-2</v>
      </c>
      <c r="AG20" s="26">
        <v>7.2951223697749285E-2</v>
      </c>
      <c r="AH20" s="26">
        <v>7.2951223697749285E-2</v>
      </c>
      <c r="AI20" s="26">
        <v>7.2951223697749285E-2</v>
      </c>
      <c r="AJ20" s="26">
        <v>7.2951223697749285E-2</v>
      </c>
      <c r="AK20" s="26">
        <v>7.2951223697749285E-2</v>
      </c>
      <c r="AL20" s="26">
        <v>7.2951223697749285E-2</v>
      </c>
      <c r="AM20" s="26">
        <v>7.2951223697749298E-2</v>
      </c>
      <c r="AN20" s="26">
        <v>7.2951223697749298E-2</v>
      </c>
      <c r="AO20" s="26">
        <v>7.2951223697749298E-2</v>
      </c>
      <c r="AP20" s="26">
        <v>7.2951223697749298E-2</v>
      </c>
      <c r="AQ20" s="26">
        <v>7.2951223697749298E-2</v>
      </c>
      <c r="AR20" s="26">
        <v>7.2951223697749298E-2</v>
      </c>
      <c r="AS20" s="26">
        <v>7.2951223697749298E-2</v>
      </c>
      <c r="AT20" s="26">
        <v>7.2951223697749298E-2</v>
      </c>
    </row>
    <row r="21" spans="2:46" customFormat="1">
      <c r="B21" s="11" t="s">
        <v>50</v>
      </c>
      <c r="D21" t="s">
        <v>43</v>
      </c>
      <c r="E21" s="4">
        <v>8.4721477071351026E-2</v>
      </c>
      <c r="F21" s="4">
        <v>7.5896008709477797E-2</v>
      </c>
      <c r="G21" s="4">
        <v>7.8309489560249232E-2</v>
      </c>
      <c r="H21" s="4">
        <v>7.8597498083859504E-2</v>
      </c>
      <c r="I21" s="4">
        <v>7.5661812259338546E-2</v>
      </c>
      <c r="J21" s="4">
        <v>7.8512641928367877E-2</v>
      </c>
      <c r="K21" s="4">
        <v>8.125735491089961E-2</v>
      </c>
      <c r="L21" s="4">
        <v>8.6863728442995267E-2</v>
      </c>
      <c r="M21" s="4">
        <v>8.7674811276004558E-2</v>
      </c>
      <c r="N21" s="4">
        <v>8.560505684373762E-2</v>
      </c>
      <c r="O21" s="4">
        <v>8.8760302837741806E-2</v>
      </c>
      <c r="P21" s="4">
        <v>8.0757148712984714E-2</v>
      </c>
      <c r="Q21" s="4">
        <v>8.3819910046907808E-2</v>
      </c>
      <c r="R21" s="4">
        <v>7.7551225863242507E-2</v>
      </c>
      <c r="S21" s="4">
        <v>7.7032191319316032E-2</v>
      </c>
      <c r="T21" s="4">
        <v>7.4240125271940544E-2</v>
      </c>
      <c r="U21" s="4">
        <v>7.5989402417200855E-2</v>
      </c>
      <c r="V21" s="4">
        <v>7.9930127849274654E-2</v>
      </c>
      <c r="W21" s="4">
        <v>8.0611180445423758E-2</v>
      </c>
      <c r="X21" s="4">
        <v>7.5861148421980995E-2</v>
      </c>
      <c r="Y21" s="4">
        <v>6.9386055745795247E-2</v>
      </c>
      <c r="Z21" s="4">
        <v>7.3865387187655965E-2</v>
      </c>
      <c r="AA21" s="4">
        <v>7.2040351050194323E-2</v>
      </c>
      <c r="AB21" s="4">
        <v>7.0475602680328639E-2</v>
      </c>
      <c r="AC21" s="4">
        <v>6.5861067445165206E-2</v>
      </c>
      <c r="AD21" s="4">
        <v>6.4343188308873561E-2</v>
      </c>
      <c r="AE21" s="4">
        <v>6.5325833271518127E-2</v>
      </c>
      <c r="AF21" s="4">
        <v>5.881209818941234E-2</v>
      </c>
      <c r="AG21" s="26">
        <v>5.881209818941234E-2</v>
      </c>
      <c r="AH21" s="26">
        <v>5.881209818941234E-2</v>
      </c>
      <c r="AI21" s="26">
        <v>5.881209818941234E-2</v>
      </c>
      <c r="AJ21" s="26">
        <v>5.881209818941234E-2</v>
      </c>
      <c r="AK21" s="26">
        <v>5.881209818941234E-2</v>
      </c>
      <c r="AL21" s="26">
        <v>5.881209818941234E-2</v>
      </c>
      <c r="AM21" s="26">
        <v>5.8812098189412298E-2</v>
      </c>
      <c r="AN21" s="26">
        <v>5.8812098189412298E-2</v>
      </c>
      <c r="AO21" s="26">
        <v>5.8812098189412298E-2</v>
      </c>
      <c r="AP21" s="26">
        <v>5.8812098189412298E-2</v>
      </c>
      <c r="AQ21" s="26">
        <v>5.8812098189412298E-2</v>
      </c>
      <c r="AR21" s="26">
        <v>5.8812098189412298E-2</v>
      </c>
      <c r="AS21" s="26">
        <v>5.8812098189412298E-2</v>
      </c>
      <c r="AT21" s="26">
        <v>5.8812098189412298E-2</v>
      </c>
    </row>
    <row r="22" spans="2:46" customFormat="1">
      <c r="B22" s="11" t="s">
        <v>50</v>
      </c>
      <c r="D22" t="s">
        <v>44</v>
      </c>
      <c r="E22" s="4">
        <v>1.1723185344273171E-2</v>
      </c>
      <c r="F22" s="4">
        <v>1.2431151605679917E-2</v>
      </c>
      <c r="G22" s="4">
        <v>1.2610823889214787E-2</v>
      </c>
      <c r="H22" s="4">
        <v>1.3356359131344751E-2</v>
      </c>
      <c r="I22" s="4">
        <v>1.7526941772222797E-2</v>
      </c>
      <c r="J22" s="4">
        <v>2.2775778229052572E-2</v>
      </c>
      <c r="K22" s="4">
        <v>2.1724286624213499E-2</v>
      </c>
      <c r="L22" s="4">
        <v>2.0884664943778906E-2</v>
      </c>
      <c r="M22" s="4">
        <v>2.3593721539042455E-2</v>
      </c>
      <c r="N22" s="4">
        <v>2.4278201341947258E-2</v>
      </c>
      <c r="O22" s="4">
        <v>2.2392547143047163E-2</v>
      </c>
      <c r="P22" s="4">
        <v>2.696681458462041E-2</v>
      </c>
      <c r="Q22" s="4">
        <v>3.1634023937253078E-2</v>
      </c>
      <c r="R22" s="4">
        <v>3.8493380030876719E-2</v>
      </c>
      <c r="S22" s="4">
        <v>4.0182076023056519E-2</v>
      </c>
      <c r="T22" s="4">
        <v>4.1987662547320947E-2</v>
      </c>
      <c r="U22" s="4">
        <v>4.309472417702042E-2</v>
      </c>
      <c r="V22" s="4">
        <v>4.5425260404994776E-2</v>
      </c>
      <c r="W22" s="4">
        <v>4.542382647111657E-2</v>
      </c>
      <c r="X22" s="4">
        <v>4.9107792059641227E-2</v>
      </c>
      <c r="Y22" s="4">
        <v>5.5419900116584764E-2</v>
      </c>
      <c r="Z22" s="4">
        <v>6.0483098064905316E-2</v>
      </c>
      <c r="AA22" s="4">
        <v>7.0935155775274969E-2</v>
      </c>
      <c r="AB22" s="4">
        <v>8.245123516658058E-2</v>
      </c>
      <c r="AC22" s="4">
        <v>9.281026921966587E-2</v>
      </c>
      <c r="AD22" s="4">
        <v>9.7792978735341513E-2</v>
      </c>
      <c r="AE22" s="4">
        <v>0.10408288538386781</v>
      </c>
      <c r="AF22" s="4">
        <v>0.11211144975707724</v>
      </c>
      <c r="AG22" s="26">
        <v>0.11211144975707724</v>
      </c>
      <c r="AH22" s="26">
        <v>0.11211144975707724</v>
      </c>
      <c r="AI22" s="26">
        <v>0.11211144975707724</v>
      </c>
      <c r="AJ22" s="26">
        <v>0.11211144975707724</v>
      </c>
      <c r="AK22" s="26">
        <v>0.11211144975707724</v>
      </c>
      <c r="AL22" s="26">
        <v>0.11211144975707724</v>
      </c>
      <c r="AM22" s="26">
        <v>0.112111449757077</v>
      </c>
      <c r="AN22" s="26">
        <v>0.112111449757077</v>
      </c>
      <c r="AO22" s="26">
        <v>0.112111449757077</v>
      </c>
      <c r="AP22" s="26">
        <v>0.112111449757077</v>
      </c>
      <c r="AQ22" s="26">
        <v>0.112111449757077</v>
      </c>
      <c r="AR22" s="26">
        <v>0.112111449757077</v>
      </c>
      <c r="AS22" s="26">
        <v>0.112111449757077</v>
      </c>
      <c r="AT22" s="26">
        <v>0.112111449757077</v>
      </c>
    </row>
    <row r="23" spans="2:46" customFormat="1">
      <c r="B23" s="11" t="s">
        <v>50</v>
      </c>
      <c r="D23" t="s">
        <v>45</v>
      </c>
      <c r="E23" s="4">
        <v>0.17169179621948011</v>
      </c>
      <c r="F23" s="4">
        <v>0.18325757867367676</v>
      </c>
      <c r="G23" s="4">
        <v>0.18113591133671572</v>
      </c>
      <c r="H23" s="4">
        <v>0.18711041214300633</v>
      </c>
      <c r="I23" s="4">
        <v>0.20178415561297242</v>
      </c>
      <c r="J23" s="4">
        <v>0.20124632402168299</v>
      </c>
      <c r="K23" s="4">
        <v>0.19730272292929929</v>
      </c>
      <c r="L23" s="4">
        <v>0.19316637652557495</v>
      </c>
      <c r="M23" s="4">
        <v>0.19564767241517803</v>
      </c>
      <c r="N23" s="4">
        <v>0.19775248021248398</v>
      </c>
      <c r="O23" s="4">
        <v>0.19204292622986135</v>
      </c>
      <c r="P23" s="4">
        <v>0.19088560289556758</v>
      </c>
      <c r="Q23" s="4">
        <v>0.1914368979213284</v>
      </c>
      <c r="R23" s="4">
        <v>0.20004643001387093</v>
      </c>
      <c r="S23" s="4">
        <v>0.20002782486592335</v>
      </c>
      <c r="T23" s="4">
        <v>0.19132234851424057</v>
      </c>
      <c r="U23" s="4">
        <v>0.19446702658843038</v>
      </c>
      <c r="V23" s="4">
        <v>0.20210841057170642</v>
      </c>
      <c r="W23" s="4">
        <v>0.20916295989309561</v>
      </c>
      <c r="X23" s="4">
        <v>0.21551956514280943</v>
      </c>
      <c r="Y23" s="4">
        <v>0.21813058520137105</v>
      </c>
      <c r="Z23" s="4">
        <v>0.21170922188671162</v>
      </c>
      <c r="AA23" s="4">
        <v>0.2042246708224662</v>
      </c>
      <c r="AB23" s="4">
        <v>0.18756920013289985</v>
      </c>
      <c r="AC23" s="4">
        <v>0.18034583687497419</v>
      </c>
      <c r="AD23" s="4">
        <v>0.18005280424918443</v>
      </c>
      <c r="AE23" s="4">
        <v>0.17393830288603149</v>
      </c>
      <c r="AF23" s="4">
        <v>0.16608480376402388</v>
      </c>
      <c r="AG23" s="26">
        <v>0.16608480376402388</v>
      </c>
      <c r="AH23" s="26">
        <v>0.16608480376402388</v>
      </c>
      <c r="AI23" s="26">
        <v>0.16608480376402388</v>
      </c>
      <c r="AJ23" s="26">
        <v>0.16608480376402388</v>
      </c>
      <c r="AK23" s="26">
        <v>0.16608480376402388</v>
      </c>
      <c r="AL23" s="26">
        <v>0.16608480376402388</v>
      </c>
      <c r="AM23" s="26">
        <v>0.16608480376402401</v>
      </c>
      <c r="AN23" s="26">
        <v>0.16608480376402401</v>
      </c>
      <c r="AO23" s="26">
        <v>0.16608480376402401</v>
      </c>
      <c r="AP23" s="26">
        <v>0.16608480376402401</v>
      </c>
      <c r="AQ23" s="26">
        <v>0.16608480376402401</v>
      </c>
      <c r="AR23" s="26">
        <v>0.16608480376402401</v>
      </c>
      <c r="AS23" s="26">
        <v>0.16608480376402401</v>
      </c>
      <c r="AT23" s="26">
        <v>0.16608480376402401</v>
      </c>
    </row>
    <row r="24" spans="2:46" customFormat="1">
      <c r="B24" s="11" t="s">
        <v>50</v>
      </c>
      <c r="D24" t="s">
        <v>37</v>
      </c>
      <c r="E24" s="4">
        <v>0.2408903355204558</v>
      </c>
      <c r="F24" s="4">
        <v>0.22940391771269628</v>
      </c>
      <c r="G24" s="4">
        <v>0.23368668589188041</v>
      </c>
      <c r="H24" s="4">
        <v>0.22923623078149444</v>
      </c>
      <c r="I24" s="4">
        <v>0.21690162652192393</v>
      </c>
      <c r="J24" s="4">
        <v>0.22100804649308356</v>
      </c>
      <c r="K24" s="4">
        <v>0.23101560418546915</v>
      </c>
      <c r="L24" s="4">
        <v>0.23343161751037997</v>
      </c>
      <c r="M24" s="4">
        <v>0.22464522147988178</v>
      </c>
      <c r="N24" s="4">
        <v>0.22428703417614509</v>
      </c>
      <c r="O24" s="4">
        <v>0.23635082148633857</v>
      </c>
      <c r="P24" s="4">
        <v>0.2333195906833021</v>
      </c>
      <c r="Q24" s="4">
        <v>0.23056061590286908</v>
      </c>
      <c r="R24" s="4">
        <v>0.21671170211777652</v>
      </c>
      <c r="S24" s="4">
        <v>0.21723934959368732</v>
      </c>
      <c r="T24" s="4">
        <v>0.22414604622638457</v>
      </c>
      <c r="U24" s="4">
        <v>0.22311498027337098</v>
      </c>
      <c r="V24" s="4">
        <v>0.21626063735809359</v>
      </c>
      <c r="W24" s="4">
        <v>0.22630668565547207</v>
      </c>
      <c r="X24" s="4">
        <v>0.21755504962327721</v>
      </c>
      <c r="Y24" s="4">
        <v>0.20600416812661637</v>
      </c>
      <c r="Z24" s="4">
        <v>0.21453543084004936</v>
      </c>
      <c r="AA24" s="4">
        <v>0.21685858743219211</v>
      </c>
      <c r="AB24" s="4">
        <v>0.22385353670323246</v>
      </c>
      <c r="AC24" s="4">
        <v>0.22346392596515965</v>
      </c>
      <c r="AD24" s="4">
        <v>0.21873195716042412</v>
      </c>
      <c r="AE24" s="4">
        <v>0.21985994701226802</v>
      </c>
      <c r="AF24" s="4">
        <v>0.22534287595435601</v>
      </c>
      <c r="AG24" s="26">
        <v>0.22534287595435601</v>
      </c>
      <c r="AH24" s="26">
        <v>0.22534287595435601</v>
      </c>
      <c r="AI24" s="26">
        <v>0.22534287595435601</v>
      </c>
      <c r="AJ24" s="26">
        <v>0.22534287595435601</v>
      </c>
      <c r="AK24" s="26">
        <v>0.22534287595435601</v>
      </c>
      <c r="AL24" s="26">
        <v>0.22534287595435601</v>
      </c>
      <c r="AM24" s="26">
        <v>0.22534287595435601</v>
      </c>
      <c r="AN24" s="26">
        <v>0.22534287595435601</v>
      </c>
      <c r="AO24" s="26">
        <v>0.22534287595435601</v>
      </c>
      <c r="AP24" s="26">
        <v>0.22534287595435601</v>
      </c>
      <c r="AQ24" s="26">
        <v>0.22534287595435601</v>
      </c>
      <c r="AR24" s="26">
        <v>0.22534287595435601</v>
      </c>
      <c r="AS24" s="26">
        <v>0.22534287595435601</v>
      </c>
      <c r="AT24" s="26">
        <v>0.22534287595435601</v>
      </c>
    </row>
    <row r="25" spans="2:46" customFormat="1">
      <c r="B25" s="11" t="s">
        <v>50</v>
      </c>
      <c r="D25" t="s">
        <v>46</v>
      </c>
      <c r="E25" s="4">
        <v>0.39466080333102593</v>
      </c>
      <c r="F25" s="4">
        <v>0.39318376148401385</v>
      </c>
      <c r="G25" s="4">
        <v>0.38924607254275712</v>
      </c>
      <c r="H25" s="4">
        <v>0.38279065898813153</v>
      </c>
      <c r="I25" s="4">
        <v>0.37563941563887998</v>
      </c>
      <c r="J25" s="4">
        <v>0.36567470058411905</v>
      </c>
      <c r="K25" s="4">
        <v>0.35542288568519659</v>
      </c>
      <c r="L25" s="4">
        <v>0.35501970192469884</v>
      </c>
      <c r="M25" s="4">
        <v>0.3523977882055977</v>
      </c>
      <c r="N25" s="4">
        <v>0.35293258519879772</v>
      </c>
      <c r="O25" s="4">
        <v>0.35028266854710866</v>
      </c>
      <c r="P25" s="4">
        <v>0.35386334142016129</v>
      </c>
      <c r="Q25" s="4">
        <v>0.35145165766571412</v>
      </c>
      <c r="R25" s="4">
        <v>0.35295786321060457</v>
      </c>
      <c r="S25" s="4">
        <v>0.35247228768416577</v>
      </c>
      <c r="T25" s="4">
        <v>0.35640320637068307</v>
      </c>
      <c r="U25" s="4">
        <v>0.35866233755200921</v>
      </c>
      <c r="V25" s="4">
        <v>0.35718713674511504</v>
      </c>
      <c r="W25" s="4">
        <v>0.35015745811442123</v>
      </c>
      <c r="X25" s="4">
        <v>0.34979739981787566</v>
      </c>
      <c r="Y25" s="4">
        <v>0.35543943152486768</v>
      </c>
      <c r="Z25" s="4">
        <v>0.35268531573004902</v>
      </c>
      <c r="AA25" s="4">
        <v>0.35166998498771862</v>
      </c>
      <c r="AB25" s="4">
        <v>0.35345125310092024</v>
      </c>
      <c r="AC25" s="4">
        <v>0.35561591990562924</v>
      </c>
      <c r="AD25" s="4">
        <v>0.35977156480581973</v>
      </c>
      <c r="AE25" s="4">
        <v>0.36124582455461846</v>
      </c>
      <c r="AF25" s="4">
        <v>0.36469754863738113</v>
      </c>
      <c r="AG25" s="26">
        <v>0.36469754863738113</v>
      </c>
      <c r="AH25" s="26">
        <v>0.36469754863738113</v>
      </c>
      <c r="AI25" s="26">
        <v>0.36469754863738113</v>
      </c>
      <c r="AJ25" s="26">
        <v>0.36469754863738113</v>
      </c>
      <c r="AK25" s="26">
        <v>0.36469754863738113</v>
      </c>
      <c r="AL25" s="26">
        <v>0.36469754863738113</v>
      </c>
      <c r="AM25" s="26">
        <v>0.36469754863738102</v>
      </c>
      <c r="AN25" s="26">
        <v>0.36469754863738102</v>
      </c>
      <c r="AO25" s="26">
        <v>0.36469754863738102</v>
      </c>
      <c r="AP25" s="26">
        <v>0.36469754863738102</v>
      </c>
      <c r="AQ25" s="26">
        <v>0.36469754863738102</v>
      </c>
      <c r="AR25" s="26">
        <v>0.36469754863738102</v>
      </c>
      <c r="AS25" s="26">
        <v>0.36469754863738102</v>
      </c>
      <c r="AT25" s="26">
        <v>0.36469754863738102</v>
      </c>
    </row>
    <row r="26" spans="2:46" customFormat="1">
      <c r="B26" s="11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2:46" customFormat="1">
      <c r="B27" s="11" t="s">
        <v>50</v>
      </c>
      <c r="D27" t="s">
        <v>47</v>
      </c>
      <c r="E27" s="4">
        <f>SUM(E20:E25)</f>
        <v>1</v>
      </c>
      <c r="F27" s="4">
        <f t="shared" ref="F27:AH27" si="1">SUM(F20:F25)</f>
        <v>1</v>
      </c>
      <c r="G27" s="4">
        <f t="shared" si="1"/>
        <v>1</v>
      </c>
      <c r="H27" s="4">
        <f t="shared" si="1"/>
        <v>1</v>
      </c>
      <c r="I27" s="4">
        <f t="shared" si="1"/>
        <v>1</v>
      </c>
      <c r="J27" s="4">
        <f t="shared" si="1"/>
        <v>1</v>
      </c>
      <c r="K27" s="4">
        <f t="shared" si="1"/>
        <v>1</v>
      </c>
      <c r="L27" s="4">
        <f t="shared" si="1"/>
        <v>1</v>
      </c>
      <c r="M27" s="4">
        <f t="shared" si="1"/>
        <v>1</v>
      </c>
      <c r="N27" s="4">
        <f t="shared" si="1"/>
        <v>1</v>
      </c>
      <c r="O27" s="4">
        <f t="shared" si="1"/>
        <v>0.99999999999999989</v>
      </c>
      <c r="P27" s="4">
        <f t="shared" si="1"/>
        <v>1</v>
      </c>
      <c r="Q27" s="4">
        <f t="shared" si="1"/>
        <v>1</v>
      </c>
      <c r="R27" s="4">
        <f t="shared" si="1"/>
        <v>1</v>
      </c>
      <c r="S27" s="4">
        <f t="shared" si="1"/>
        <v>1</v>
      </c>
      <c r="T27" s="4">
        <f t="shared" si="1"/>
        <v>1</v>
      </c>
      <c r="U27" s="4">
        <f t="shared" si="1"/>
        <v>1</v>
      </c>
      <c r="V27" s="4">
        <f t="shared" si="1"/>
        <v>1</v>
      </c>
      <c r="W27" s="4">
        <f t="shared" si="1"/>
        <v>1</v>
      </c>
      <c r="X27" s="4">
        <f t="shared" si="1"/>
        <v>1</v>
      </c>
      <c r="Y27" s="4">
        <f t="shared" si="1"/>
        <v>1</v>
      </c>
      <c r="Z27" s="4">
        <f t="shared" si="1"/>
        <v>1</v>
      </c>
      <c r="AA27" s="4">
        <f t="shared" si="1"/>
        <v>1</v>
      </c>
      <c r="AB27" s="4">
        <f t="shared" si="1"/>
        <v>1</v>
      </c>
      <c r="AC27" s="4">
        <f t="shared" si="1"/>
        <v>1</v>
      </c>
      <c r="AD27" s="4">
        <f t="shared" si="1"/>
        <v>1</v>
      </c>
      <c r="AE27" s="4">
        <f t="shared" si="1"/>
        <v>1</v>
      </c>
      <c r="AF27" s="4">
        <f t="shared" si="1"/>
        <v>0.99999999999999989</v>
      </c>
      <c r="AG27" s="26">
        <f t="shared" si="1"/>
        <v>0.99999999999999989</v>
      </c>
      <c r="AH27" s="26">
        <f t="shared" si="1"/>
        <v>0.99999999999999989</v>
      </c>
      <c r="AI27" s="26">
        <f>SUM(AI20:AI25)</f>
        <v>0.99999999999999989</v>
      </c>
      <c r="AJ27" s="26">
        <f>SUM(AJ20:AJ25)</f>
        <v>0.99999999999999989</v>
      </c>
      <c r="AK27" s="26">
        <f>SUM(AK20:AK25)</f>
        <v>0.99999999999999989</v>
      </c>
      <c r="AL27" s="26">
        <f>SUM(AL20:AL25)</f>
        <v>0.99999999999999989</v>
      </c>
      <c r="AM27" s="26">
        <f>SUM(AM20:AM25)</f>
        <v>0.99999999999999967</v>
      </c>
      <c r="AN27" s="26">
        <f t="shared" ref="AN27:AT27" si="2">SUM(AN20:AN25)</f>
        <v>0.99999999999999967</v>
      </c>
      <c r="AO27" s="26">
        <f t="shared" si="2"/>
        <v>0.99999999999999967</v>
      </c>
      <c r="AP27" s="26">
        <f t="shared" si="2"/>
        <v>0.99999999999999967</v>
      </c>
      <c r="AQ27" s="26">
        <f t="shared" si="2"/>
        <v>0.99999999999999967</v>
      </c>
      <c r="AR27" s="26">
        <f t="shared" si="2"/>
        <v>0.99999999999999967</v>
      </c>
      <c r="AS27" s="26">
        <f t="shared" si="2"/>
        <v>0.99999999999999967</v>
      </c>
      <c r="AT27" s="26">
        <f t="shared" si="2"/>
        <v>0.99999999999999967</v>
      </c>
    </row>
    <row r="28" spans="2:46" customFormat="1">
      <c r="AI28" s="22"/>
    </row>
    <row r="29" spans="2:46" customFormat="1">
      <c r="D29" t="s">
        <v>48</v>
      </c>
      <c r="AI29" s="22"/>
    </row>
    <row r="30" spans="2:46" customFormat="1">
      <c r="D30" t="s">
        <v>49</v>
      </c>
      <c r="AI30" s="22"/>
    </row>
    <row r="31" spans="2:46" customFormat="1">
      <c r="AI31" s="22"/>
    </row>
    <row r="32" spans="2:46" customFormat="1">
      <c r="AI32" s="22"/>
    </row>
    <row r="33" spans="1:46" customFormat="1">
      <c r="B33" t="s">
        <v>52</v>
      </c>
      <c r="E33">
        <v>1980</v>
      </c>
      <c r="F33">
        <v>1981</v>
      </c>
      <c r="G33">
        <v>1982</v>
      </c>
      <c r="H33">
        <v>1983</v>
      </c>
      <c r="I33">
        <v>1984</v>
      </c>
      <c r="J33">
        <v>1985</v>
      </c>
      <c r="K33">
        <v>1986</v>
      </c>
      <c r="L33">
        <v>1987</v>
      </c>
      <c r="M33">
        <v>1988</v>
      </c>
      <c r="N33">
        <v>1989</v>
      </c>
      <c r="O33">
        <v>1990</v>
      </c>
      <c r="P33">
        <v>1991</v>
      </c>
      <c r="Q33">
        <v>1992</v>
      </c>
      <c r="R33">
        <v>1993</v>
      </c>
      <c r="S33">
        <v>1994</v>
      </c>
      <c r="T33">
        <v>1995</v>
      </c>
      <c r="U33">
        <v>1996</v>
      </c>
      <c r="V33">
        <v>1997</v>
      </c>
      <c r="W33">
        <v>1998</v>
      </c>
      <c r="X33">
        <v>1999</v>
      </c>
      <c r="Y33">
        <v>2000</v>
      </c>
      <c r="Z33">
        <v>2001</v>
      </c>
      <c r="AA33">
        <v>2002</v>
      </c>
      <c r="AB33">
        <v>2003</v>
      </c>
      <c r="AC33">
        <v>2004</v>
      </c>
      <c r="AD33">
        <v>2005</v>
      </c>
      <c r="AE33">
        <v>2006</v>
      </c>
      <c r="AF33">
        <v>2007</v>
      </c>
      <c r="AG33">
        <v>2008</v>
      </c>
      <c r="AH33">
        <v>2009</v>
      </c>
      <c r="AI33">
        <v>2010</v>
      </c>
      <c r="AJ33">
        <v>2011</v>
      </c>
      <c r="AK33">
        <v>2012</v>
      </c>
      <c r="AL33">
        <v>2013</v>
      </c>
      <c r="AM33">
        <v>2014</v>
      </c>
      <c r="AN33">
        <v>2015</v>
      </c>
      <c r="AO33">
        <v>2016</v>
      </c>
      <c r="AP33">
        <v>2017</v>
      </c>
      <c r="AQ33">
        <v>2018</v>
      </c>
      <c r="AR33">
        <v>2019</v>
      </c>
      <c r="AS33">
        <v>2020</v>
      </c>
      <c r="AT33">
        <v>2021</v>
      </c>
    </row>
    <row r="34" spans="1:46">
      <c r="B34" t="s">
        <v>53</v>
      </c>
      <c r="C34" t="s">
        <v>9</v>
      </c>
      <c r="D34" t="s">
        <v>42</v>
      </c>
      <c r="E34" s="4">
        <f>E3-E20*E16</f>
        <v>-10.75</v>
      </c>
      <c r="F34" s="4">
        <f>F3-F20*F16</f>
        <v>10.704488649863448</v>
      </c>
      <c r="G34" s="4">
        <f t="shared" ref="G34:AG34" si="3">G3-G20*G16</f>
        <v>14.481510941880147</v>
      </c>
      <c r="H34" s="4">
        <f t="shared" si="3"/>
        <v>27.413350826008976</v>
      </c>
      <c r="I34" s="4">
        <f t="shared" si="3"/>
        <v>42.289546983351322</v>
      </c>
      <c r="J34" s="4">
        <f t="shared" si="3"/>
        <v>60.161492391247037</v>
      </c>
      <c r="K34" s="4">
        <f t="shared" si="3"/>
        <v>94.388930790724274</v>
      </c>
      <c r="L34" s="4">
        <f t="shared" si="3"/>
        <v>91.603783990974307</v>
      </c>
      <c r="M34" s="4">
        <f t="shared" si="3"/>
        <v>87.837451570624381</v>
      </c>
      <c r="N34" s="4">
        <f t="shared" si="3"/>
        <v>75.214612275505417</v>
      </c>
      <c r="O34" s="4">
        <f t="shared" si="3"/>
        <v>58.057193042936149</v>
      </c>
      <c r="P34" s="4">
        <f t="shared" si="3"/>
        <v>83.724574568918484</v>
      </c>
      <c r="Q34" s="4">
        <f t="shared" si="3"/>
        <v>125.24612534143215</v>
      </c>
      <c r="R34" s="4">
        <f t="shared" si="3"/>
        <v>139.6715681701786</v>
      </c>
      <c r="S34" s="4">
        <f t="shared" si="3"/>
        <v>137.99598386706657</v>
      </c>
      <c r="T34" s="4">
        <f t="shared" si="3"/>
        <v>118.3088840500362</v>
      </c>
      <c r="U34" s="4">
        <f t="shared" si="3"/>
        <v>70.814941126936503</v>
      </c>
      <c r="V34" s="4">
        <f t="shared" si="3"/>
        <v>96.588473656891352</v>
      </c>
      <c r="W34" s="4">
        <f t="shared" si="3"/>
        <v>126.656493203127</v>
      </c>
      <c r="X34" s="4">
        <f t="shared" si="3"/>
        <v>125.99178325742542</v>
      </c>
      <c r="Y34" s="4">
        <f t="shared" si="3"/>
        <v>136.66128801977922</v>
      </c>
      <c r="Z34" s="4">
        <f t="shared" si="3"/>
        <v>101.64186995478016</v>
      </c>
      <c r="AA34" s="4">
        <f t="shared" si="3"/>
        <v>124.08921061700576</v>
      </c>
      <c r="AB34" s="4">
        <f t="shared" si="3"/>
        <v>143.21308134148086</v>
      </c>
      <c r="AC34" s="4">
        <f t="shared" si="3"/>
        <v>178.15172857163373</v>
      </c>
      <c r="AD34" s="4">
        <f t="shared" si="3"/>
        <v>162.82736840642332</v>
      </c>
      <c r="AE34" s="4">
        <f t="shared" si="3"/>
        <v>157.47124581288989</v>
      </c>
      <c r="AF34" s="4">
        <f t="shared" si="3"/>
        <v>191.31545926872772</v>
      </c>
      <c r="AG34" s="4">
        <f t="shared" si="3"/>
        <v>135.14484396256395</v>
      </c>
      <c r="AH34" s="4">
        <f>AH3-AH20*AH16</f>
        <v>133.66074974970445</v>
      </c>
      <c r="AI34" s="16">
        <f>AI3-AI20*AI16</f>
        <v>200.2679254210629</v>
      </c>
      <c r="AJ34" s="16">
        <f>AJ3-AJ20*AJ16</f>
        <v>105.03977579695116</v>
      </c>
      <c r="AK34" s="16">
        <f>AK3-AK20*AK16</f>
        <v>32.024138509494762</v>
      </c>
      <c r="AL34" s="16">
        <f>AL3-AL20*AL16</f>
        <v>10.671804984229063</v>
      </c>
      <c r="AM34" s="16">
        <f t="shared" ref="AM34:AT34" si="4">AM3-AM20*AM16</f>
        <v>-3.2008159984520326</v>
      </c>
      <c r="AN34" s="16">
        <f t="shared" si="4"/>
        <v>120.61811242354413</v>
      </c>
      <c r="AO34" s="16">
        <f t="shared" si="4"/>
        <v>157.1976543348747</v>
      </c>
      <c r="AP34" s="16">
        <f t="shared" si="4"/>
        <v>164.62628355830725</v>
      </c>
      <c r="AQ34" s="16">
        <f t="shared" si="4"/>
        <v>172.33577754625432</v>
      </c>
      <c r="AR34" s="16">
        <f t="shared" si="4"/>
        <v>180.23946470646928</v>
      </c>
      <c r="AS34" s="16">
        <f t="shared" si="4"/>
        <v>193.22612680014015</v>
      </c>
      <c r="AT34" s="16">
        <f t="shared" si="4"/>
        <v>204.80604296032885</v>
      </c>
    </row>
    <row r="35" spans="1:46">
      <c r="B35" t="s">
        <v>53</v>
      </c>
      <c r="C35" t="s">
        <v>9</v>
      </c>
      <c r="D35" t="s">
        <v>43</v>
      </c>
      <c r="E35" s="4">
        <f>E4-E21*E16</f>
        <v>4.048</v>
      </c>
      <c r="F35" s="4">
        <f>F4-F21*F16</f>
        <v>14.089471641141692</v>
      </c>
      <c r="G35" s="4">
        <f t="shared" ref="G35:AG35" si="5">G4-G21*G16</f>
        <v>9.602256510009239</v>
      </c>
      <c r="H35" s="4">
        <f t="shared" si="5"/>
        <v>6.6778463662151815</v>
      </c>
      <c r="I35" s="4">
        <f t="shared" si="5"/>
        <v>3.1681351366734285</v>
      </c>
      <c r="J35" s="4">
        <f t="shared" si="5"/>
        <v>5.6475323450211565</v>
      </c>
      <c r="K35" s="4">
        <f t="shared" si="5"/>
        <v>0.63100576881933534</v>
      </c>
      <c r="L35" s="4">
        <f t="shared" si="5"/>
        <v>-6.6443970812635476</v>
      </c>
      <c r="M35" s="4">
        <f t="shared" si="5"/>
        <v>-28.637091935379821</v>
      </c>
      <c r="N35" s="4">
        <f t="shared" si="5"/>
        <v>-32.96142033148913</v>
      </c>
      <c r="O35" s="4">
        <f t="shared" si="5"/>
        <v>-27.110740082851223</v>
      </c>
      <c r="P35" s="4">
        <f t="shared" si="5"/>
        <v>-7.9288852701645585</v>
      </c>
      <c r="Q35" s="4">
        <f t="shared" si="5"/>
        <v>-13.228360395517765</v>
      </c>
      <c r="R35" s="4">
        <f t="shared" si="5"/>
        <v>-13.494949435919283</v>
      </c>
      <c r="S35" s="4">
        <f t="shared" si="5"/>
        <v>-5.3435072338143588</v>
      </c>
      <c r="T35" s="4">
        <f t="shared" si="5"/>
        <v>-9.7196677810753283</v>
      </c>
      <c r="U35" s="4">
        <f t="shared" si="5"/>
        <v>-6.1789699191802629</v>
      </c>
      <c r="V35" s="4">
        <f t="shared" si="5"/>
        <v>-1.5463850142299596</v>
      </c>
      <c r="W35" s="4">
        <f t="shared" si="5"/>
        <v>1.6614830139383816</v>
      </c>
      <c r="X35" s="4">
        <f t="shared" si="5"/>
        <v>-25.926886941376083</v>
      </c>
      <c r="Y35" s="4">
        <f t="shared" si="5"/>
        <v>-26.719192920288023</v>
      </c>
      <c r="Z35" s="4">
        <f t="shared" si="5"/>
        <v>-18.591027243100719</v>
      </c>
      <c r="AA35" s="4">
        <f t="shared" si="5"/>
        <v>-18.193286048357876</v>
      </c>
      <c r="AB35" s="4">
        <f t="shared" si="5"/>
        <v>-29.929758595320568</v>
      </c>
      <c r="AC35" s="4">
        <f t="shared" si="5"/>
        <v>-45.004933033310742</v>
      </c>
      <c r="AD35" s="4">
        <f t="shared" si="5"/>
        <v>-36.14977440034454</v>
      </c>
      <c r="AE35" s="4">
        <f t="shared" si="5"/>
        <v>-74.184929871037056</v>
      </c>
      <c r="AF35" s="4">
        <f t="shared" si="5"/>
        <v>-91.380795998302148</v>
      </c>
      <c r="AG35" s="4">
        <f t="shared" si="5"/>
        <v>-107.25242019299415</v>
      </c>
      <c r="AH35" s="4">
        <f>AH4-AH21*AH16</f>
        <v>-79.774066354664612</v>
      </c>
      <c r="AI35" s="16">
        <f>AI4-AI21*AI16</f>
        <v>-83.92257707369491</v>
      </c>
      <c r="AJ35" s="16">
        <f>AJ4-AJ21*AJ16</f>
        <v>-63.916703060028325</v>
      </c>
      <c r="AK35" s="16">
        <f>AK4-AK21*AK16</f>
        <v>-109.01225104663406</v>
      </c>
      <c r="AL35" s="16">
        <f>AL4-AL21*AL16</f>
        <v>-146.01647052212633</v>
      </c>
      <c r="AM35" s="16">
        <f t="shared" ref="AM35:AT35" si="6">AM4-AM21*AM16</f>
        <v>-174.4855567669718</v>
      </c>
      <c r="AN35" s="16">
        <f t="shared" si="6"/>
        <v>-137.03730100992485</v>
      </c>
      <c r="AO35" s="16">
        <f t="shared" si="6"/>
        <v>-127.7686774227322</v>
      </c>
      <c r="AP35" s="16">
        <f t="shared" si="6"/>
        <v>-114.73291831094426</v>
      </c>
      <c r="AQ35" s="16">
        <f t="shared" si="6"/>
        <v>-104.96959046309142</v>
      </c>
      <c r="AR35" s="16">
        <f t="shared" si="6"/>
        <v>-97.504827378506064</v>
      </c>
      <c r="AS35" s="16">
        <f t="shared" si="6"/>
        <v>-98.01451403533359</v>
      </c>
      <c r="AT35" s="16">
        <f t="shared" si="6"/>
        <v>-96.349256923884681</v>
      </c>
    </row>
    <row r="36" spans="1:46">
      <c r="B36" t="s">
        <v>53</v>
      </c>
      <c r="C36" t="s">
        <v>9</v>
      </c>
      <c r="D36" t="s">
        <v>44</v>
      </c>
      <c r="E36" s="4">
        <f>E2-E22*E16</f>
        <v>0.28599999999999998</v>
      </c>
      <c r="F36" s="4">
        <f>F2-F22*F16</f>
        <v>2.9731583364781953</v>
      </c>
      <c r="G36" s="4">
        <f t="shared" ref="G36:AH36" si="7">G2-G22*G16</f>
        <v>6.5158321183936936</v>
      </c>
      <c r="H36" s="4">
        <f t="shared" si="7"/>
        <v>4.9545573666039191</v>
      </c>
      <c r="I36" s="4">
        <f t="shared" si="7"/>
        <v>3.0784137792653485</v>
      </c>
      <c r="J36" s="4">
        <f t="shared" si="7"/>
        <v>-9.6553270957359469</v>
      </c>
      <c r="K36" s="4">
        <f t="shared" si="7"/>
        <v>-5.6468012121330506</v>
      </c>
      <c r="L36" s="4">
        <f t="shared" si="7"/>
        <v>1.6321283534389375</v>
      </c>
      <c r="M36" s="4">
        <f t="shared" si="7"/>
        <v>-2.0598396015571052</v>
      </c>
      <c r="N36" s="4">
        <f t="shared" si="7"/>
        <v>-1.791314436195885</v>
      </c>
      <c r="O36" s="4">
        <f t="shared" si="7"/>
        <v>14.865753999590058</v>
      </c>
      <c r="P36" s="4">
        <f t="shared" si="7"/>
        <v>16.895124145656307</v>
      </c>
      <c r="Q36" s="4">
        <f t="shared" si="7"/>
        <v>10.078917504298737</v>
      </c>
      <c r="R36" s="4">
        <f t="shared" si="7"/>
        <v>-9.310972096741656</v>
      </c>
      <c r="S36" s="4">
        <f t="shared" si="7"/>
        <v>10.30294952404225</v>
      </c>
      <c r="T36" s="4">
        <f t="shared" si="7"/>
        <v>4.2118718291858466</v>
      </c>
      <c r="U36" s="4">
        <f t="shared" si="7"/>
        <v>9.3328355542404289</v>
      </c>
      <c r="V36" s="4">
        <f t="shared" si="7"/>
        <v>36.978262243224989</v>
      </c>
      <c r="W36" s="4">
        <f t="shared" si="7"/>
        <v>35.375587375448347</v>
      </c>
      <c r="X36" s="4">
        <f t="shared" si="7"/>
        <v>21.778647733516145</v>
      </c>
      <c r="Y36" s="4">
        <f t="shared" si="7"/>
        <v>30.404580103195922</v>
      </c>
      <c r="Z36" s="4">
        <f t="shared" si="7"/>
        <v>27.063062065200214</v>
      </c>
      <c r="AA36" s="4">
        <f t="shared" si="7"/>
        <v>45.087127779848537</v>
      </c>
      <c r="AB36" s="4">
        <f t="shared" si="7"/>
        <v>46.862731186929018</v>
      </c>
      <c r="AC36" s="4">
        <f t="shared" si="7"/>
        <v>64.524716149451422</v>
      </c>
      <c r="AD36" s="4">
        <f t="shared" si="7"/>
        <v>123.36706156038942</v>
      </c>
      <c r="AE36" s="4">
        <f t="shared" si="7"/>
        <v>208.33254968372117</v>
      </c>
      <c r="AF36" s="4">
        <f t="shared" si="7"/>
        <v>321.18291678438766</v>
      </c>
      <c r="AG36" s="4">
        <f t="shared" si="7"/>
        <v>409.11345206382185</v>
      </c>
      <c r="AH36" s="4">
        <f t="shared" si="7"/>
        <v>225.44663875724143</v>
      </c>
      <c r="AI36" s="16">
        <f>AI2-AI22*AI16</f>
        <v>205.97046038043982</v>
      </c>
      <c r="AJ36" s="16">
        <f>AJ2-AJ22*AJ16</f>
        <v>97.993233125263146</v>
      </c>
      <c r="AK36" s="16">
        <f>AK2-AK22*AK16</f>
        <v>172.85512217896877</v>
      </c>
      <c r="AL36" s="16">
        <f>AL2-AL22*AL16</f>
        <v>102.05051892125523</v>
      </c>
      <c r="AM36" s="16">
        <f t="shared" ref="AM36:AT36" si="8">AM2-AM22*AM16</f>
        <v>177.25491530047231</v>
      </c>
      <c r="AN36" s="16">
        <f t="shared" si="8"/>
        <v>267.30662745265573</v>
      </c>
      <c r="AO36" s="16">
        <f t="shared" si="8"/>
        <v>280.52730188375608</v>
      </c>
      <c r="AP36" s="16">
        <f t="shared" si="8"/>
        <v>251.25492605958601</v>
      </c>
      <c r="AQ36" s="16">
        <f t="shared" si="8"/>
        <v>201.46659479610196</v>
      </c>
      <c r="AR36" s="16">
        <f t="shared" si="8"/>
        <v>157.00561421706649</v>
      </c>
      <c r="AS36" s="16">
        <f t="shared" si="8"/>
        <v>135.98462686287425</v>
      </c>
      <c r="AT36" s="16">
        <f t="shared" si="8"/>
        <v>132.89504125048703</v>
      </c>
    </row>
    <row r="37" spans="1:46">
      <c r="B37" t="s">
        <v>53</v>
      </c>
      <c r="C37" t="s">
        <v>9</v>
      </c>
      <c r="D37" t="s">
        <v>45</v>
      </c>
      <c r="E37" s="4">
        <f>E5-E23*E16</f>
        <v>2.3170000000000002</v>
      </c>
      <c r="F37" s="4">
        <f>F5-F23*F16</f>
        <v>15.321112133471035</v>
      </c>
      <c r="G37" s="4">
        <f t="shared" ref="G37:AG37" si="9">G5-G23*G16</f>
        <v>7.6379430260019072</v>
      </c>
      <c r="H37" s="4">
        <f t="shared" si="9"/>
        <v>-27.32883041827737</v>
      </c>
      <c r="I37" s="4">
        <f t="shared" si="9"/>
        <v>-81.257722312105969</v>
      </c>
      <c r="J37" s="4">
        <f t="shared" si="9"/>
        <v>-101.76081901878023</v>
      </c>
      <c r="K37" s="4">
        <f t="shared" si="9"/>
        <v>-132.76994168531721</v>
      </c>
      <c r="L37" s="4">
        <f t="shared" si="9"/>
        <v>-148.3398826733162</v>
      </c>
      <c r="M37" s="4">
        <f t="shared" si="9"/>
        <v>-106.71237586886326</v>
      </c>
      <c r="N37" s="4">
        <f t="shared" si="9"/>
        <v>-78.912611731015076</v>
      </c>
      <c r="O37" s="4">
        <f t="shared" si="9"/>
        <v>-54.361996634840011</v>
      </c>
      <c r="P37" s="4">
        <f t="shared" si="9"/>
        <v>28.548497944341118</v>
      </c>
      <c r="Q37" s="4">
        <f t="shared" si="9"/>
        <v>-27.827715043910235</v>
      </c>
      <c r="R37" s="4">
        <f t="shared" si="9"/>
        <v>-71.350674749336335</v>
      </c>
      <c r="S37" s="4">
        <f t="shared" si="9"/>
        <v>-108.4403677604038</v>
      </c>
      <c r="T37" s="4">
        <f t="shared" si="9"/>
        <v>-101.75167927583576</v>
      </c>
      <c r="U37" s="4">
        <f t="shared" si="9"/>
        <v>-115.34251601262065</v>
      </c>
      <c r="V37" s="4">
        <f t="shared" si="9"/>
        <v>-140.32364518901531</v>
      </c>
      <c r="W37" s="4">
        <f t="shared" si="9"/>
        <v>-195.55716271566706</v>
      </c>
      <c r="X37" s="4">
        <f t="shared" si="9"/>
        <v>-273.00556434188769</v>
      </c>
      <c r="Y37" s="4">
        <f t="shared" si="9"/>
        <v>-378.51973873412021</v>
      </c>
      <c r="Z37" s="4">
        <f t="shared" si="9"/>
        <v>-348.56384803068613</v>
      </c>
      <c r="AA37" s="4">
        <f t="shared" si="9"/>
        <v>-433.44477592642653</v>
      </c>
      <c r="AB37" s="4">
        <f t="shared" si="9"/>
        <v>-512.67892670825756</v>
      </c>
      <c r="AC37" s="4">
        <f t="shared" si="9"/>
        <v>-642.3515763018587</v>
      </c>
      <c r="AD37" s="4">
        <f t="shared" si="9"/>
        <v>-762.0246055419326</v>
      </c>
      <c r="AE37" s="4">
        <f t="shared" si="9"/>
        <v>-846.01553173250261</v>
      </c>
      <c r="AF37" s="4">
        <f t="shared" si="9"/>
        <v>-766.05075162316905</v>
      </c>
      <c r="AG37" s="4">
        <f t="shared" si="9"/>
        <v>-707.76054524860797</v>
      </c>
      <c r="AH37" s="4">
        <f>AH5-AH23*AH16</f>
        <v>-410.4087301803641</v>
      </c>
      <c r="AI37" s="16">
        <f>AI5-AI23*AI16</f>
        <v>-489.12891818417904</v>
      </c>
      <c r="AJ37" s="16">
        <f>AJ5-AJ23*AJ16</f>
        <v>-516.80290659449383</v>
      </c>
      <c r="AK37" s="16">
        <f>AK5-AK23*AK16</f>
        <v>-512.68423190493081</v>
      </c>
      <c r="AL37" s="16">
        <f>AL5-AL23*AL16</f>
        <v>-445.13396158955459</v>
      </c>
      <c r="AM37" s="16">
        <f t="shared" ref="AM37:AT37" si="10">AM5-AM23*AM16</f>
        <v>-452.37165582911041</v>
      </c>
      <c r="AN37" s="16">
        <f t="shared" si="10"/>
        <v>-522.43611236214269</v>
      </c>
      <c r="AO37" s="16">
        <f t="shared" si="10"/>
        <v>-564.08304162673846</v>
      </c>
      <c r="AP37" s="16">
        <f t="shared" si="10"/>
        <v>-641.14451440786729</v>
      </c>
      <c r="AQ37" s="16">
        <f t="shared" si="10"/>
        <v>-685.06953203049818</v>
      </c>
      <c r="AR37" s="16">
        <f t="shared" si="10"/>
        <v>-728.12732583921195</v>
      </c>
      <c r="AS37" s="16">
        <f t="shared" si="10"/>
        <v>-774.0902542460359</v>
      </c>
      <c r="AT37" s="16">
        <f t="shared" si="10"/>
        <v>-819.17353910297504</v>
      </c>
    </row>
    <row r="38" spans="1:46">
      <c r="B38" t="s">
        <v>53</v>
      </c>
      <c r="C38" s="4" t="s">
        <v>9</v>
      </c>
      <c r="D38" t="s">
        <v>37</v>
      </c>
      <c r="E38" s="4">
        <f>E6-E24*E16</f>
        <v>-49.616999999999997</v>
      </c>
      <c r="F38" s="4">
        <f>F6-F24*F16</f>
        <v>-19.420217173419552</v>
      </c>
      <c r="G38" s="4">
        <f t="shared" ref="G38:AH38" si="11">G6-G24*G16</f>
        <v>-0.28051056228851223</v>
      </c>
      <c r="H38" s="4">
        <f t="shared" si="11"/>
        <v>19.281659137436556</v>
      </c>
      <c r="I38" s="4">
        <f t="shared" si="11"/>
        <v>32.625740875005008</v>
      </c>
      <c r="J38" s="4">
        <f t="shared" si="11"/>
        <v>39.226678533933388</v>
      </c>
      <c r="K38" s="4">
        <f t="shared" si="11"/>
        <v>68.214604339602033</v>
      </c>
      <c r="L38" s="4">
        <f t="shared" si="11"/>
        <v>54.108435722899586</v>
      </c>
      <c r="M38" s="4">
        <f t="shared" si="11"/>
        <v>54.02880315407446</v>
      </c>
      <c r="N38" s="4">
        <f t="shared" si="11"/>
        <v>50.996804452378548</v>
      </c>
      <c r="O38" s="4">
        <f t="shared" si="11"/>
        <v>27.324376442257808</v>
      </c>
      <c r="P38" s="4">
        <f t="shared" si="11"/>
        <v>-49.238713568889665</v>
      </c>
      <c r="Q38" s="4">
        <f t="shared" si="11"/>
        <v>-46.436247931761812</v>
      </c>
      <c r="R38" s="4">
        <f t="shared" si="11"/>
        <v>23.98208138124966</v>
      </c>
      <c r="S38" s="4">
        <f t="shared" si="11"/>
        <v>13.295993931394717</v>
      </c>
      <c r="T38" s="4">
        <f t="shared" si="11"/>
        <v>39.120070297727352</v>
      </c>
      <c r="U38" s="4">
        <f t="shared" si="11"/>
        <v>73.300737853376859</v>
      </c>
      <c r="V38" s="4">
        <f t="shared" si="11"/>
        <v>84.135421308174202</v>
      </c>
      <c r="W38" s="4">
        <f t="shared" si="11"/>
        <v>63.587117645174317</v>
      </c>
      <c r="X38" s="4">
        <f t="shared" si="11"/>
        <v>46.092676388780788</v>
      </c>
      <c r="Y38" s="4">
        <f t="shared" si="11"/>
        <v>1.0641994937533212</v>
      </c>
      <c r="Z38" s="4">
        <f t="shared" si="11"/>
        <v>42.852446667400756</v>
      </c>
      <c r="AA38" s="4">
        <f t="shared" si="11"/>
        <v>74.905633113398466</v>
      </c>
      <c r="AB38" s="4">
        <f t="shared" si="11"/>
        <v>59.210062759350016</v>
      </c>
      <c r="AC38" s="4">
        <f t="shared" si="11"/>
        <v>117.51069254687391</v>
      </c>
      <c r="AD38" s="4">
        <f t="shared" si="11"/>
        <v>45.300381271366994</v>
      </c>
      <c r="AE38" s="4">
        <f t="shared" si="11"/>
        <v>33.317595448974878</v>
      </c>
      <c r="AF38" s="4">
        <f t="shared" si="11"/>
        <v>32.460157573472216</v>
      </c>
      <c r="AG38" s="4">
        <f t="shared" si="11"/>
        <v>-43.492535065016057</v>
      </c>
      <c r="AH38" s="4">
        <f t="shared" si="11"/>
        <v>64.185354697263136</v>
      </c>
      <c r="AI38" s="16">
        <f>AI6-AI24*AI16</f>
        <v>29.24284857183882</v>
      </c>
      <c r="AJ38" s="16">
        <f>AJ6-AJ24*AJ16</f>
        <v>77.013815377889202</v>
      </c>
      <c r="AK38" s="16">
        <f>AK6-AK24*AK16</f>
        <v>202.49030737690202</v>
      </c>
      <c r="AL38" s="16">
        <f>AL6-AL24*AL16</f>
        <v>286.63797154149051</v>
      </c>
      <c r="AM38" s="16">
        <f t="shared" ref="AM38:AT38" si="12">AM6-AM24*AM16</f>
        <v>334.51203039599568</v>
      </c>
      <c r="AN38" s="16">
        <f t="shared" si="12"/>
        <v>391.53958402670605</v>
      </c>
      <c r="AO38" s="16">
        <f t="shared" si="12"/>
        <v>447.37420773952732</v>
      </c>
      <c r="AP38" s="16">
        <f t="shared" si="12"/>
        <v>458.88508536876907</v>
      </c>
      <c r="AQ38" s="16">
        <f t="shared" si="12"/>
        <v>465.06409333031479</v>
      </c>
      <c r="AR38" s="16">
        <f t="shared" si="12"/>
        <v>483.83431922295586</v>
      </c>
      <c r="AS38" s="16">
        <f t="shared" si="12"/>
        <v>500.64767285442662</v>
      </c>
      <c r="AT38" s="16">
        <f t="shared" si="12"/>
        <v>512.58910253237798</v>
      </c>
    </row>
    <row r="39" spans="1:46">
      <c r="B39" t="s">
        <v>53</v>
      </c>
      <c r="C39" t="s">
        <v>9</v>
      </c>
      <c r="D39" t="s">
        <v>46</v>
      </c>
      <c r="E39" s="7">
        <f>0-SUM(E34:E38)</f>
        <v>53.715999999999994</v>
      </c>
      <c r="F39" s="7">
        <f t="shared" ref="F39:AH39" si="13">0-SUM(F34:F38)</f>
        <v>-23.668013587534823</v>
      </c>
      <c r="G39" s="7">
        <f t="shared" si="13"/>
        <v>-37.957032033996477</v>
      </c>
      <c r="H39" s="7">
        <f t="shared" si="13"/>
        <v>-30.998583277987265</v>
      </c>
      <c r="I39" s="7">
        <f t="shared" si="13"/>
        <v>9.5885537810865173E-2</v>
      </c>
      <c r="J39" s="7">
        <f t="shared" si="13"/>
        <v>6.3804428443145866</v>
      </c>
      <c r="K39" s="7">
        <f t="shared" si="13"/>
        <v>-24.81779800169538</v>
      </c>
      <c r="L39" s="7">
        <f t="shared" si="13"/>
        <v>7.639931687266909</v>
      </c>
      <c r="M39" s="7">
        <f t="shared" si="13"/>
        <v>-4.4569473188986493</v>
      </c>
      <c r="N39" s="7">
        <f t="shared" si="13"/>
        <v>-12.546070229183876</v>
      </c>
      <c r="O39" s="7">
        <f t="shared" si="13"/>
        <v>-18.774586767092778</v>
      </c>
      <c r="P39" s="7">
        <f t="shared" si="13"/>
        <v>-72.000597819861696</v>
      </c>
      <c r="Q39" s="7">
        <f t="shared" si="13"/>
        <v>-47.832719474541065</v>
      </c>
      <c r="R39" s="7">
        <f t="shared" si="13"/>
        <v>-69.497053269430992</v>
      </c>
      <c r="S39" s="7">
        <f t="shared" si="13"/>
        <v>-47.811052328285371</v>
      </c>
      <c r="T39" s="7">
        <f t="shared" si="13"/>
        <v>-50.169479120038318</v>
      </c>
      <c r="U39" s="7">
        <f t="shared" si="13"/>
        <v>-31.927028602752884</v>
      </c>
      <c r="V39" s="7">
        <f t="shared" si="13"/>
        <v>-75.83212700504528</v>
      </c>
      <c r="W39" s="7">
        <f t="shared" si="13"/>
        <v>-31.723518522020981</v>
      </c>
      <c r="X39" s="7">
        <f t="shared" si="13"/>
        <v>105.06934390354142</v>
      </c>
      <c r="Y39" s="7">
        <f t="shared" si="13"/>
        <v>237.10886403767978</v>
      </c>
      <c r="Z39" s="7">
        <f t="shared" si="13"/>
        <v>195.5974965864057</v>
      </c>
      <c r="AA39" s="7">
        <f t="shared" si="13"/>
        <v>207.55609046453165</v>
      </c>
      <c r="AB39" s="7">
        <f>0-SUM(AB34:AB38)</f>
        <v>293.32281001581822</v>
      </c>
      <c r="AC39" s="7">
        <f t="shared" si="13"/>
        <v>327.16937206721036</v>
      </c>
      <c r="AD39" s="7">
        <f t="shared" si="13"/>
        <v>466.67956870409745</v>
      </c>
      <c r="AE39" s="7">
        <f t="shared" si="13"/>
        <v>521.07907065795371</v>
      </c>
      <c r="AF39" s="7">
        <f t="shared" si="13"/>
        <v>312.47301399488362</v>
      </c>
      <c r="AG39" s="7">
        <f t="shared" si="13"/>
        <v>314.24720448023237</v>
      </c>
      <c r="AH39" s="7">
        <f t="shared" si="13"/>
        <v>66.890053330819711</v>
      </c>
      <c r="AI39" s="7">
        <f>0-SUM(AI34:AI38)</f>
        <v>137.57026088453244</v>
      </c>
      <c r="AJ39" s="7">
        <f>0-SUM(AJ34:AJ38)</f>
        <v>300.67278535441864</v>
      </c>
      <c r="AK39" s="7">
        <f>0-SUM(AK34:AK38)</f>
        <v>214.32691488619935</v>
      </c>
      <c r="AL39" s="7">
        <f>0-SUM(AL34:AL38)</f>
        <v>191.7901366647061</v>
      </c>
      <c r="AM39" s="7">
        <f t="shared" ref="AM39:AT39" si="14">0-SUM(AM34:AM38)</f>
        <v>118.29108289806629</v>
      </c>
      <c r="AN39" s="7">
        <f t="shared" si="14"/>
        <v>-119.99091053083839</v>
      </c>
      <c r="AO39" s="7">
        <f t="shared" si="14"/>
        <v>-193.24744490868744</v>
      </c>
      <c r="AP39" s="7">
        <f t="shared" si="14"/>
        <v>-118.88886226785075</v>
      </c>
      <c r="AQ39" s="7">
        <f t="shared" si="14"/>
        <v>-48.827343179081481</v>
      </c>
      <c r="AR39" s="7">
        <f t="shared" si="14"/>
        <v>4.552755071226386</v>
      </c>
      <c r="AS39" s="7">
        <f t="shared" si="14"/>
        <v>42.246341763928456</v>
      </c>
      <c r="AT39" s="7">
        <f t="shared" si="14"/>
        <v>65.232609283665852</v>
      </c>
    </row>
    <row r="40" spans="1:46">
      <c r="AI40" s="16"/>
      <c r="AJ40" s="16"/>
    </row>
    <row r="41" spans="1:46">
      <c r="D41" t="s">
        <v>47</v>
      </c>
      <c r="E41" s="4">
        <f>SUM(E34:E39)</f>
        <v>0</v>
      </c>
      <c r="F41" s="4">
        <f t="shared" ref="F41:AE41" si="15">SUM(F34:F39)</f>
        <v>0</v>
      </c>
      <c r="G41" s="4">
        <f t="shared" si="15"/>
        <v>0</v>
      </c>
      <c r="H41" s="4">
        <f t="shared" si="15"/>
        <v>0</v>
      </c>
      <c r="I41" s="4">
        <f t="shared" si="15"/>
        <v>0</v>
      </c>
      <c r="J41" s="4">
        <f t="shared" si="15"/>
        <v>0</v>
      </c>
      <c r="K41" s="4">
        <f t="shared" si="15"/>
        <v>0</v>
      </c>
      <c r="L41" s="4">
        <f t="shared" si="15"/>
        <v>0</v>
      </c>
      <c r="M41" s="4">
        <f t="shared" si="15"/>
        <v>0</v>
      </c>
      <c r="N41" s="4">
        <f t="shared" si="15"/>
        <v>0</v>
      </c>
      <c r="O41" s="4">
        <f t="shared" si="15"/>
        <v>0</v>
      </c>
      <c r="P41" s="4">
        <f t="shared" si="15"/>
        <v>0</v>
      </c>
      <c r="Q41" s="4">
        <f t="shared" si="15"/>
        <v>0</v>
      </c>
      <c r="R41" s="4">
        <f t="shared" si="15"/>
        <v>0</v>
      </c>
      <c r="S41" s="4">
        <f t="shared" si="15"/>
        <v>0</v>
      </c>
      <c r="T41" s="4">
        <f t="shared" si="15"/>
        <v>0</v>
      </c>
      <c r="U41" s="4">
        <f t="shared" si="15"/>
        <v>0</v>
      </c>
      <c r="V41" s="4">
        <f t="shared" si="15"/>
        <v>0</v>
      </c>
      <c r="W41" s="4">
        <f t="shared" si="15"/>
        <v>0</v>
      </c>
      <c r="X41" s="4">
        <f t="shared" si="15"/>
        <v>0</v>
      </c>
      <c r="Y41" s="4">
        <f t="shared" si="15"/>
        <v>0</v>
      </c>
      <c r="Z41" s="4">
        <f t="shared" si="15"/>
        <v>0</v>
      </c>
      <c r="AA41" s="4">
        <f t="shared" si="15"/>
        <v>0</v>
      </c>
      <c r="AB41" s="4">
        <f t="shared" si="15"/>
        <v>0</v>
      </c>
      <c r="AC41" s="4">
        <f t="shared" si="15"/>
        <v>0</v>
      </c>
      <c r="AD41" s="4">
        <f t="shared" si="15"/>
        <v>0</v>
      </c>
      <c r="AE41" s="4">
        <f t="shared" si="15"/>
        <v>0</v>
      </c>
      <c r="AF41" s="4">
        <f t="shared" ref="AF41:AT41" si="16">SUM(AF34:AF39)</f>
        <v>0</v>
      </c>
      <c r="AG41" s="4">
        <f t="shared" si="16"/>
        <v>0</v>
      </c>
      <c r="AH41" s="4">
        <f t="shared" si="16"/>
        <v>0</v>
      </c>
      <c r="AI41" s="16">
        <f t="shared" si="16"/>
        <v>0</v>
      </c>
      <c r="AJ41" s="16">
        <f t="shared" si="16"/>
        <v>0</v>
      </c>
      <c r="AK41" s="16">
        <f t="shared" si="16"/>
        <v>0</v>
      </c>
      <c r="AL41" s="16">
        <f t="shared" si="16"/>
        <v>0</v>
      </c>
      <c r="AM41" s="16">
        <f t="shared" si="16"/>
        <v>0</v>
      </c>
      <c r="AN41" s="16">
        <f t="shared" si="16"/>
        <v>0</v>
      </c>
      <c r="AO41" s="16">
        <f t="shared" si="16"/>
        <v>0</v>
      </c>
      <c r="AP41" s="16">
        <f t="shared" si="16"/>
        <v>0</v>
      </c>
      <c r="AQ41" s="16">
        <f t="shared" si="16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</row>
    <row r="42" spans="1:46">
      <c r="AM42" s="4" t="s">
        <v>67</v>
      </c>
    </row>
    <row r="43" spans="1:46">
      <c r="E43">
        <v>80</v>
      </c>
      <c r="F43">
        <v>81</v>
      </c>
      <c r="G43">
        <v>82</v>
      </c>
      <c r="H43">
        <v>83</v>
      </c>
      <c r="I43">
        <v>84</v>
      </c>
      <c r="J43">
        <v>85</v>
      </c>
      <c r="K43">
        <v>86</v>
      </c>
      <c r="L43">
        <v>87</v>
      </c>
      <c r="M43">
        <v>88</v>
      </c>
      <c r="N43">
        <v>89</v>
      </c>
      <c r="O43">
        <v>90</v>
      </c>
      <c r="P43">
        <v>91</v>
      </c>
      <c r="Q43">
        <v>92</v>
      </c>
      <c r="R43">
        <v>93</v>
      </c>
      <c r="S43">
        <v>94</v>
      </c>
      <c r="T43">
        <v>95</v>
      </c>
      <c r="U43">
        <v>96</v>
      </c>
      <c r="V43">
        <v>97</v>
      </c>
      <c r="W43">
        <v>98</v>
      </c>
      <c r="X43">
        <v>99</v>
      </c>
      <c r="Y43">
        <v>0</v>
      </c>
      <c r="Z43">
        <v>1</v>
      </c>
      <c r="AA43">
        <v>2</v>
      </c>
      <c r="AB43">
        <v>3</v>
      </c>
      <c r="AC43">
        <v>4</v>
      </c>
      <c r="AD43">
        <v>5</v>
      </c>
      <c r="AE43">
        <v>6</v>
      </c>
      <c r="AF43">
        <v>7</v>
      </c>
      <c r="AG43">
        <v>8</v>
      </c>
      <c r="AH43">
        <v>9</v>
      </c>
      <c r="AI43">
        <v>10</v>
      </c>
      <c r="AJ43">
        <v>11</v>
      </c>
      <c r="AK43">
        <v>12</v>
      </c>
      <c r="AL43">
        <v>13</v>
      </c>
      <c r="AM43">
        <v>14</v>
      </c>
      <c r="AN43">
        <v>15</v>
      </c>
      <c r="AO43">
        <v>16</v>
      </c>
      <c r="AP43">
        <v>17</v>
      </c>
      <c r="AQ43">
        <v>18</v>
      </c>
      <c r="AR43">
        <v>19</v>
      </c>
      <c r="AS43">
        <v>20</v>
      </c>
      <c r="AT43">
        <v>21</v>
      </c>
    </row>
    <row r="44" spans="1:46">
      <c r="A44" s="4"/>
      <c r="B44" s="4" t="s">
        <v>52</v>
      </c>
      <c r="C44" s="4" t="s">
        <v>38</v>
      </c>
      <c r="D44" s="4" t="s">
        <v>42</v>
      </c>
      <c r="E44" s="4">
        <f>(E34/E10)*100</f>
        <v>-1.0145740016119928</v>
      </c>
      <c r="F44" s="4">
        <f t="shared" ref="F44:AE44" si="17">(F34/F10)*100</f>
        <v>0.9157996155137661</v>
      </c>
      <c r="G44" s="4">
        <f t="shared" si="17"/>
        <v>1.332194242897712</v>
      </c>
      <c r="H44" s="4">
        <f t="shared" si="17"/>
        <v>2.3181165449832974</v>
      </c>
      <c r="I44" s="4">
        <f t="shared" si="17"/>
        <v>3.3577709516235483</v>
      </c>
      <c r="J44" s="4">
        <f t="shared" si="17"/>
        <v>4.4343435212536617</v>
      </c>
      <c r="K44" s="4">
        <f t="shared" si="17"/>
        <v>4.7021543668521151</v>
      </c>
      <c r="L44" s="4">
        <f t="shared" si="17"/>
        <v>3.7751700504135122</v>
      </c>
      <c r="M44" s="4">
        <f t="shared" si="17"/>
        <v>2.9866952051210651</v>
      </c>
      <c r="N44" s="4">
        <f t="shared" si="17"/>
        <v>2.5523888798379213</v>
      </c>
      <c r="O44" s="4">
        <f t="shared" si="17"/>
        <v>1.9150550874758761</v>
      </c>
      <c r="P44" s="4">
        <f t="shared" si="17"/>
        <v>2.4237418354851643</v>
      </c>
      <c r="Q44" s="4">
        <f t="shared" si="17"/>
        <v>3.3219440045193664</v>
      </c>
      <c r="R44" s="4">
        <f t="shared" si="17"/>
        <v>3.2203625563719349</v>
      </c>
      <c r="S44" s="4">
        <f t="shared" si="17"/>
        <v>2.8947234759480618</v>
      </c>
      <c r="T44" s="4">
        <f t="shared" si="17"/>
        <v>2.2416041186721114</v>
      </c>
      <c r="U44" s="4">
        <f t="shared" si="17"/>
        <v>1.5267009827451601</v>
      </c>
      <c r="V44" s="4">
        <f t="shared" si="17"/>
        <v>2.2652883265071382</v>
      </c>
      <c r="W44" s="4">
        <f t="shared" si="17"/>
        <v>3.2711200655979491</v>
      </c>
      <c r="X44" s="4">
        <f t="shared" si="17"/>
        <v>2.8737264571695693</v>
      </c>
      <c r="Y44" s="4">
        <f t="shared" si="17"/>
        <v>2.9271268381069344</v>
      </c>
      <c r="Z44" s="4">
        <f t="shared" si="17"/>
        <v>2.480305311932923</v>
      </c>
      <c r="AA44" s="4">
        <f t="shared" si="17"/>
        <v>3.1614175341450239</v>
      </c>
      <c r="AB44" s="4">
        <f t="shared" si="17"/>
        <v>3.3269761372010902</v>
      </c>
      <c r="AC44" s="4">
        <f t="shared" si="17"/>
        <v>3.8259500316581945</v>
      </c>
      <c r="AD44" s="4">
        <f t="shared" si="17"/>
        <v>3.5610810483570239</v>
      </c>
      <c r="AE44" s="4">
        <f t="shared" si="17"/>
        <v>3.6143412449350363</v>
      </c>
      <c r="AF44" s="4">
        <f t="shared" ref="AF44:AH45" si="18">(AF34/AF10)*100</f>
        <v>4.3916487660126187</v>
      </c>
      <c r="AG44" s="4">
        <f t="shared" si="18"/>
        <v>2.7869599522922708</v>
      </c>
      <c r="AH44" s="4">
        <f t="shared" si="18"/>
        <v>2.6545582288500849</v>
      </c>
      <c r="AI44" s="16">
        <f t="shared" ref="AI44:AL45" si="19">(AI34/AI10)*100</f>
        <v>3.6420832819619062</v>
      </c>
      <c r="AJ44" s="16">
        <f t="shared" si="19"/>
        <v>1.7776271638553194</v>
      </c>
      <c r="AK44" s="16">
        <f t="shared" si="19"/>
        <v>0.53756588837389141</v>
      </c>
      <c r="AL44" s="16">
        <f t="shared" si="19"/>
        <v>0.217398712985656</v>
      </c>
      <c r="AM44" s="16">
        <f t="shared" ref="AM44:AT44" si="20">(AM34/AM10)*100</f>
        <v>-6.9641137116335072E-2</v>
      </c>
      <c r="AN44" s="16">
        <f t="shared" si="20"/>
        <v>2.9253108203159766</v>
      </c>
      <c r="AO44" s="16">
        <f t="shared" si="20"/>
        <v>3.5624699148070809</v>
      </c>
      <c r="AP44" s="16">
        <f t="shared" si="20"/>
        <v>3.647214348817132</v>
      </c>
      <c r="AQ44" s="16">
        <f t="shared" si="20"/>
        <v>3.777465935257073</v>
      </c>
      <c r="AR44" s="16">
        <f t="shared" si="20"/>
        <v>3.854735757260197</v>
      </c>
      <c r="AS44" s="16">
        <f t="shared" si="20"/>
        <v>4.0254906351277846</v>
      </c>
      <c r="AT44" s="16">
        <f t="shared" si="20"/>
        <v>4.1836264262635918</v>
      </c>
    </row>
    <row r="45" spans="1:46">
      <c r="A45" s="4"/>
      <c r="B45" s="4" t="s">
        <v>52</v>
      </c>
      <c r="C45" s="4" t="s">
        <v>38</v>
      </c>
      <c r="D45" s="4" t="s">
        <v>43</v>
      </c>
      <c r="E45" s="4">
        <f>(E35/E11)*100</f>
        <v>0.74624114207339998</v>
      </c>
      <c r="F45" s="4">
        <f t="shared" ref="F45:AE45" si="21">(F35/F11)*100</f>
        <v>2.7110309117490159</v>
      </c>
      <c r="G45" s="4">
        <f t="shared" si="21"/>
        <v>1.95192412661946</v>
      </c>
      <c r="H45" s="4">
        <f t="shared" si="21"/>
        <v>1.4329189187447147</v>
      </c>
      <c r="I45" s="4">
        <f t="shared" si="21"/>
        <v>0.71860330540549644</v>
      </c>
      <c r="J45" s="4">
        <f t="shared" si="21"/>
        <v>1.2042725244096819</v>
      </c>
      <c r="K45" s="4">
        <f t="shared" si="21"/>
        <v>0.11053134591604166</v>
      </c>
      <c r="L45" s="4">
        <f t="shared" si="21"/>
        <v>-0.94576779703127911</v>
      </c>
      <c r="M45" s="4">
        <f t="shared" si="21"/>
        <v>-3.3595876972380099</v>
      </c>
      <c r="N45" s="4">
        <f t="shared" si="21"/>
        <v>-3.8269650469513463</v>
      </c>
      <c r="O45" s="4">
        <f t="shared" si="21"/>
        <v>-2.6636817820194327</v>
      </c>
      <c r="P45" s="4">
        <f t="shared" si="21"/>
        <v>-0.74853272342449073</v>
      </c>
      <c r="Q45" s="4">
        <f t="shared" si="21"/>
        <v>-1.2044429143954472</v>
      </c>
      <c r="R45" s="4">
        <f t="shared" si="21"/>
        <v>-1.3733709983990965</v>
      </c>
      <c r="S45" s="4">
        <f t="shared" si="21"/>
        <v>-0.50344807372033429</v>
      </c>
      <c r="T45" s="4">
        <f t="shared" si="21"/>
        <v>-0.83975855088966722</v>
      </c>
      <c r="U45" s="4">
        <f t="shared" si="21"/>
        <v>-0.5061190756938192</v>
      </c>
      <c r="V45" s="4">
        <f t="shared" si="21"/>
        <v>-0.11375153568488515</v>
      </c>
      <c r="W45" s="4">
        <f t="shared" si="21"/>
        <v>0.11410069765501486</v>
      </c>
      <c r="X45" s="4">
        <f t="shared" si="21"/>
        <v>-1.7251319249857497</v>
      </c>
      <c r="Y45" s="4">
        <f t="shared" si="21"/>
        <v>-1.80470825052755</v>
      </c>
      <c r="Z45" s="4">
        <f t="shared" si="21"/>
        <v>-1.2634958395361087</v>
      </c>
      <c r="AA45" s="4">
        <f t="shared" si="21"/>
        <v>-1.1267292571778316</v>
      </c>
      <c r="AB45" s="4">
        <f t="shared" si="21"/>
        <v>-1.5400783061431027</v>
      </c>
      <c r="AC45" s="4">
        <f t="shared" si="21"/>
        <v>-1.9583028611285005</v>
      </c>
      <c r="AD45" s="4">
        <f t="shared" si="21"/>
        <v>-1.4942974278224848</v>
      </c>
      <c r="AE45" s="4">
        <f t="shared" si="21"/>
        <v>-2.8661653800830993</v>
      </c>
      <c r="AF45" s="4">
        <f t="shared" si="18"/>
        <v>-3.076725070454712</v>
      </c>
      <c r="AG45" s="4">
        <f t="shared" si="18"/>
        <v>-3.8474631061902458</v>
      </c>
      <c r="AH45" s="4">
        <f t="shared" si="18"/>
        <v>-3.4440894525944667</v>
      </c>
      <c r="AI45" s="16">
        <f t="shared" si="19"/>
        <v>-3.4924099874238363</v>
      </c>
      <c r="AJ45" s="16">
        <f t="shared" si="19"/>
        <v>-2.4617973457292939</v>
      </c>
      <c r="AK45" s="16">
        <f t="shared" si="19"/>
        <v>-4.1301843539918126</v>
      </c>
      <c r="AL45" s="16">
        <f t="shared" si="19"/>
        <v>-5.3830778265482744</v>
      </c>
      <c r="AM45" s="16">
        <f t="shared" ref="AM45:AT45" si="22">(AM35/AM11)*100</f>
        <v>-5.8323408096083416</v>
      </c>
      <c r="AN45" s="16">
        <f t="shared" si="22"/>
        <v>-4.8094316767511431</v>
      </c>
      <c r="AO45" s="16">
        <f t="shared" si="22"/>
        <v>-4.6276919513376402</v>
      </c>
      <c r="AP45" s="16">
        <f t="shared" si="22"/>
        <v>-3.9762187863135416</v>
      </c>
      <c r="AQ45" s="16">
        <f t="shared" si="22"/>
        <v>-3.4998099707161563</v>
      </c>
      <c r="AR45" s="16">
        <f t="shared" si="22"/>
        <v>-3.121878752184601</v>
      </c>
      <c r="AS45" s="16">
        <f t="shared" si="22"/>
        <v>-3.0099992118450372</v>
      </c>
      <c r="AT45" s="16">
        <f t="shared" si="22"/>
        <v>-2.8557108559013695</v>
      </c>
    </row>
    <row r="46" spans="1:46">
      <c r="A46" s="4"/>
      <c r="B46" s="4" t="s">
        <v>52</v>
      </c>
      <c r="C46" s="4" t="s">
        <v>38</v>
      </c>
      <c r="D46" s="4" t="s">
        <v>44</v>
      </c>
      <c r="E46" s="4">
        <f>(E36/E9)*100</f>
        <v>9.2477923320927496E-2</v>
      </c>
      <c r="F46" s="4">
        <f t="shared" ref="F46:AE46" si="23">(F36/F9)*100</f>
        <v>1.0160961622380249</v>
      </c>
      <c r="G46" s="4">
        <f t="shared" si="23"/>
        <v>2.3164932161524798</v>
      </c>
      <c r="H46" s="4">
        <f t="shared" si="23"/>
        <v>1.6416527889397785</v>
      </c>
      <c r="I46" s="4">
        <f t="shared" si="23"/>
        <v>0.99084406097003053</v>
      </c>
      <c r="J46" s="4">
        <f t="shared" si="23"/>
        <v>-3.1448835392619778</v>
      </c>
      <c r="K46" s="4">
        <f t="shared" si="23"/>
        <v>-1.8975104042921642</v>
      </c>
      <c r="L46" s="4">
        <f t="shared" si="23"/>
        <v>0.50378530107105757</v>
      </c>
      <c r="M46" s="4">
        <f t="shared" si="23"/>
        <v>-0.50967331394042914</v>
      </c>
      <c r="N46" s="4">
        <f t="shared" si="23"/>
        <v>-0.39691353328323159</v>
      </c>
      <c r="O46" s="4">
        <f t="shared" si="23"/>
        <v>3.8090068898377973</v>
      </c>
      <c r="P46" s="4">
        <f t="shared" si="23"/>
        <v>4.1291713967852344</v>
      </c>
      <c r="Q46" s="4">
        <f t="shared" si="23"/>
        <v>2.0644128089882754</v>
      </c>
      <c r="R46" s="4">
        <f t="shared" si="23"/>
        <v>-1.5183664175579938</v>
      </c>
      <c r="S46" s="4">
        <f t="shared" si="23"/>
        <v>1.8423654070716295</v>
      </c>
      <c r="T46" s="4">
        <f t="shared" si="23"/>
        <v>0.57859594574685336</v>
      </c>
      <c r="U46" s="4">
        <f t="shared" si="23"/>
        <v>1.0902832536691462</v>
      </c>
      <c r="V46" s="4">
        <f t="shared" si="23"/>
        <v>3.8816250521676912</v>
      </c>
      <c r="W46" s="4">
        <f t="shared" si="23"/>
        <v>3.4699638419045344</v>
      </c>
      <c r="X46" s="4">
        <f t="shared" si="23"/>
        <v>2.0104282656732808</v>
      </c>
      <c r="Y46" s="4">
        <f t="shared" si="23"/>
        <v>2.5369348016854656</v>
      </c>
      <c r="Z46" s="4">
        <f t="shared" si="23"/>
        <v>2.0427820105464023</v>
      </c>
      <c r="AA46" s="4">
        <f t="shared" si="23"/>
        <v>3.1012590703229694</v>
      </c>
      <c r="AB46" s="4">
        <f t="shared" si="23"/>
        <v>2.8218508592973852</v>
      </c>
      <c r="AC46" s="4">
        <f t="shared" si="23"/>
        <v>3.3044775752608091</v>
      </c>
      <c r="AD46" s="4">
        <f t="shared" si="23"/>
        <v>5.38378957467134</v>
      </c>
      <c r="AE46" s="4">
        <f t="shared" si="23"/>
        <v>7.5704325295219341</v>
      </c>
      <c r="AF46" s="4">
        <f t="shared" ref="AF46:AL46" si="24">(AF36/AF9)*100</f>
        <v>9.0664072530708761</v>
      </c>
      <c r="AG46" s="4">
        <f t="shared" si="24"/>
        <v>8.9620557167825421</v>
      </c>
      <c r="AH46" s="4">
        <f t="shared" si="24"/>
        <v>4.4454026369792308</v>
      </c>
      <c r="AI46" s="16">
        <f t="shared" si="24"/>
        <v>3.429840467571617</v>
      </c>
      <c r="AJ46" s="16">
        <f t="shared" si="24"/>
        <v>1.3167537189475018</v>
      </c>
      <c r="AK46" s="16">
        <f t="shared" si="24"/>
        <v>2.0404655615265508</v>
      </c>
      <c r="AL46" s="16">
        <f t="shared" si="24"/>
        <v>1.0721189240293905</v>
      </c>
      <c r="AM46" s="16">
        <f t="shared" ref="AM46:AT46" si="25">(AM36/AM9)*100</f>
        <v>1.699355857016015</v>
      </c>
      <c r="AN46" s="16">
        <f t="shared" si="25"/>
        <v>2.4338595042557412</v>
      </c>
      <c r="AO46" s="16">
        <f t="shared" si="25"/>
        <v>2.4644337048285467</v>
      </c>
      <c r="AP46" s="16">
        <f t="shared" si="25"/>
        <v>2.0488146183223797</v>
      </c>
      <c r="AQ46" s="16">
        <f t="shared" si="25"/>
        <v>1.5104446368945172</v>
      </c>
      <c r="AR46" s="16">
        <f t="shared" si="25"/>
        <v>1.0749911245680266</v>
      </c>
      <c r="AS46" s="16">
        <f t="shared" si="25"/>
        <v>0.84232108030274122</v>
      </c>
      <c r="AT46" s="16">
        <f t="shared" si="25"/>
        <v>0.74819816996221344</v>
      </c>
    </row>
    <row r="47" spans="1:46">
      <c r="A47" s="4"/>
      <c r="B47" s="4" t="s">
        <v>52</v>
      </c>
      <c r="C47" s="4" t="s">
        <v>38</v>
      </c>
      <c r="D47" s="4" t="s">
        <v>45</v>
      </c>
      <c r="E47" s="4">
        <f>(E37/E12)*100</f>
        <v>8.306073614683504E-2</v>
      </c>
      <c r="F47" s="4">
        <f t="shared" ref="F47:AE47" si="26">(F37/F12)*100</f>
        <v>0.48973883450845179</v>
      </c>
      <c r="G47" s="4">
        <f t="shared" si="26"/>
        <v>0.23465082529325909</v>
      </c>
      <c r="H47" s="4">
        <f t="shared" si="26"/>
        <v>-0.77272665478952318</v>
      </c>
      <c r="I47" s="4">
        <f t="shared" si="26"/>
        <v>-2.0659574596122972</v>
      </c>
      <c r="J47" s="4">
        <f t="shared" si="26"/>
        <v>-2.4112509689895201</v>
      </c>
      <c r="K47" s="4">
        <f t="shared" si="26"/>
        <v>-2.975020120334479</v>
      </c>
      <c r="L47" s="4">
        <f t="shared" si="26"/>
        <v>-3.129880053662403</v>
      </c>
      <c r="M47" s="4">
        <f t="shared" si="26"/>
        <v>-2.0908621282167674</v>
      </c>
      <c r="N47" s="4">
        <f t="shared" si="26"/>
        <v>-1.4388689950680587</v>
      </c>
      <c r="O47" s="4">
        <f t="shared" si="26"/>
        <v>-0.93677914958603858</v>
      </c>
      <c r="P47" s="4">
        <f t="shared" si="26"/>
        <v>0.47613167183280503</v>
      </c>
      <c r="Q47" s="4">
        <f t="shared" si="26"/>
        <v>-0.43907877470569578</v>
      </c>
      <c r="R47" s="4">
        <f t="shared" si="26"/>
        <v>-1.0717498535364607</v>
      </c>
      <c r="S47" s="4">
        <f t="shared" si="26"/>
        <v>-1.533327457206237</v>
      </c>
      <c r="T47" s="4">
        <f t="shared" si="26"/>
        <v>-1.3754594942425737</v>
      </c>
      <c r="U47" s="4">
        <f t="shared" si="26"/>
        <v>-1.4755673308871653</v>
      </c>
      <c r="V47" s="4">
        <f t="shared" si="26"/>
        <v>-1.6897658170774301</v>
      </c>
      <c r="W47" s="4">
        <f t="shared" si="26"/>
        <v>-2.235711920014257</v>
      </c>
      <c r="X47" s="4">
        <f t="shared" si="26"/>
        <v>-2.9455443005892339</v>
      </c>
      <c r="Y47" s="4">
        <f t="shared" si="26"/>
        <v>-3.8557675733524857</v>
      </c>
      <c r="Z47" s="4">
        <f t="shared" si="26"/>
        <v>-3.4416031677751779</v>
      </c>
      <c r="AA47" s="4">
        <f t="shared" si="26"/>
        <v>-4.1400318629787813</v>
      </c>
      <c r="AB47" s="4">
        <f t="shared" si="26"/>
        <v>-4.4539432023600494</v>
      </c>
      <c r="AC47" s="4">
        <f t="shared" si="26"/>
        <v>-5.2330387053432812</v>
      </c>
      <c r="AD47" s="4">
        <f t="shared" si="26"/>
        <v>-5.819780547453604</v>
      </c>
      <c r="AE47" s="4">
        <f t="shared" si="26"/>
        <v>-6.105814358738896</v>
      </c>
      <c r="AF47" s="4">
        <f t="shared" ref="AF47:AL47" si="27">(AF37/AF12)*100</f>
        <v>-5.2912736144441439</v>
      </c>
      <c r="AG47" s="4">
        <f t="shared" si="27"/>
        <v>-4.808621386571784</v>
      </c>
      <c r="AH47" s="4">
        <f t="shared" si="27"/>
        <v>-2.8463593707513257</v>
      </c>
      <c r="AI47" s="16">
        <f t="shared" si="27"/>
        <v>-3.2686169721751561</v>
      </c>
      <c r="AJ47" s="16">
        <f t="shared" si="27"/>
        <v>-3.3303608993760045</v>
      </c>
      <c r="AK47" s="16">
        <f t="shared" si="27"/>
        <v>-3.1734837399912155</v>
      </c>
      <c r="AL47" s="16">
        <f t="shared" si="27"/>
        <v>-2.6713674280646487</v>
      </c>
      <c r="AM47" s="16">
        <f t="shared" ref="AM47:AT47" si="28">(AM37/AM12)*100</f>
        <v>-2.6076187463399276</v>
      </c>
      <c r="AN47" s="16">
        <f t="shared" si="28"/>
        <v>-2.9109941068821681</v>
      </c>
      <c r="AO47" s="16">
        <f t="shared" si="28"/>
        <v>-3.0395469372302477</v>
      </c>
      <c r="AP47" s="16">
        <f t="shared" si="28"/>
        <v>-3.3245773768643176</v>
      </c>
      <c r="AQ47" s="16">
        <f t="shared" si="28"/>
        <v>-3.4006835227669194</v>
      </c>
      <c r="AR47" s="16">
        <f t="shared" si="28"/>
        <v>-3.4646241925005046</v>
      </c>
      <c r="AS47" s="16">
        <f t="shared" si="28"/>
        <v>-3.5389325622378842</v>
      </c>
      <c r="AT47" s="16">
        <f t="shared" si="28"/>
        <v>-3.5982769139358757</v>
      </c>
    </row>
    <row r="48" spans="1:46">
      <c r="A48" s="4"/>
      <c r="B48" s="4" t="s">
        <v>52</v>
      </c>
      <c r="C48" s="4" t="s">
        <v>38</v>
      </c>
      <c r="D48" s="4" t="s">
        <v>37</v>
      </c>
      <c r="E48" s="4">
        <f>(E38/E13)*100</f>
        <v>-1.9331725505628048</v>
      </c>
      <c r="F48" s="4">
        <f t="shared" ref="F48:AF48" si="29">(F38/F13)*100</f>
        <v>-0.86634008301156207</v>
      </c>
      <c r="G48" s="4">
        <f t="shared" si="29"/>
        <v>-1.293003717941801E-2</v>
      </c>
      <c r="H48" s="4">
        <f t="shared" si="29"/>
        <v>0.90712929749335647</v>
      </c>
      <c r="I48" s="4">
        <f t="shared" si="29"/>
        <v>1.6006992811860656</v>
      </c>
      <c r="J48" s="4">
        <f t="shared" si="29"/>
        <v>1.8634612166744917</v>
      </c>
      <c r="K48" s="4">
        <f t="shared" si="29"/>
        <v>2.3064268701253199</v>
      </c>
      <c r="L48" s="4">
        <f t="shared" si="29"/>
        <v>1.4769117900573636</v>
      </c>
      <c r="M48" s="4">
        <f t="shared" si="29"/>
        <v>1.3420751020818016</v>
      </c>
      <c r="N48" s="4">
        <f t="shared" si="29"/>
        <v>1.242138825564004</v>
      </c>
      <c r="O48" s="4">
        <f t="shared" si="29"/>
        <v>0.52788782368777631</v>
      </c>
      <c r="P48" s="4">
        <f t="shared" si="29"/>
        <v>-0.88532866651688424</v>
      </c>
      <c r="Q48" s="4">
        <f t="shared" si="29"/>
        <v>-0.75826464091148382</v>
      </c>
      <c r="R48" s="4">
        <f t="shared" si="29"/>
        <v>0.42993040825412066</v>
      </c>
      <c r="S48" s="4">
        <f t="shared" si="29"/>
        <v>0.2256243988631674</v>
      </c>
      <c r="T48" s="4">
        <f t="shared" si="29"/>
        <v>0.57615251721977678</v>
      </c>
      <c r="U48" s="4">
        <f t="shared" si="29"/>
        <v>1.0671241693967135</v>
      </c>
      <c r="V48" s="4">
        <f t="shared" si="29"/>
        <v>1.342506102690459</v>
      </c>
      <c r="W48" s="4">
        <f t="shared" si="29"/>
        <v>0.98812529488810885</v>
      </c>
      <c r="X48" s="4">
        <f t="shared" si="29"/>
        <v>0.72038289181037984</v>
      </c>
      <c r="Y48" s="4">
        <f t="shared" si="29"/>
        <v>1.8247656477386513E-2</v>
      </c>
      <c r="Z48" s="4">
        <f t="shared" si="29"/>
        <v>0.72646311943593678</v>
      </c>
      <c r="AA48" s="4">
        <f t="shared" si="29"/>
        <v>1.164478778906493</v>
      </c>
      <c r="AB48" s="4">
        <f t="shared" si="29"/>
        <v>0.72394135163472928</v>
      </c>
      <c r="AC48" s="4">
        <f t="shared" si="29"/>
        <v>1.2562666505331155</v>
      </c>
      <c r="AD48" s="4">
        <f t="shared" si="29"/>
        <v>0.46713164887594427</v>
      </c>
      <c r="AE48" s="4">
        <f t="shared" si="29"/>
        <v>0.32468517735380492</v>
      </c>
      <c r="AF48" s="4">
        <f t="shared" si="29"/>
        <v>0.27525986808173136</v>
      </c>
      <c r="AG48" s="4">
        <f t="shared" ref="AG48:AL48" si="30">(AG38/AG13)*100</f>
        <v>-0.33596295913368207</v>
      </c>
      <c r="AH48" s="4">
        <f t="shared" si="30"/>
        <v>0.54341454547447565</v>
      </c>
      <c r="AI48" s="16">
        <f t="shared" si="30"/>
        <v>0.2526494162270902</v>
      </c>
      <c r="AJ48" s="16">
        <f t="shared" si="30"/>
        <v>0.6171446105325219</v>
      </c>
      <c r="AK48" s="16">
        <f t="shared" si="30"/>
        <v>1.7495076509580032</v>
      </c>
      <c r="AL48" s="16">
        <f t="shared" si="30"/>
        <v>2.3716440865600825</v>
      </c>
      <c r="AM48" s="16">
        <f t="shared" ref="AM48:AT48" si="31">(AM38/AM13)*100</f>
        <v>2.7182926257932691</v>
      </c>
      <c r="AN48" s="16">
        <f t="shared" si="31"/>
        <v>3.7028633340549746</v>
      </c>
      <c r="AO48" s="16">
        <f t="shared" si="31"/>
        <v>4.1174978135647748</v>
      </c>
      <c r="AP48" s="16">
        <f t="shared" si="31"/>
        <v>4.0823601823481077</v>
      </c>
      <c r="AQ48" s="16">
        <f t="shared" si="31"/>
        <v>4.0214135692529887</v>
      </c>
      <c r="AR48" s="16">
        <f t="shared" si="31"/>
        <v>4.0479325485822519</v>
      </c>
      <c r="AS48" s="16">
        <f t="shared" si="31"/>
        <v>4.041916584226148</v>
      </c>
      <c r="AT48" s="16">
        <f t="shared" si="31"/>
        <v>4.0244959500774291</v>
      </c>
    </row>
    <row r="49" spans="1:46">
      <c r="A49" s="4"/>
      <c r="B49" s="16" t="s">
        <v>64</v>
      </c>
      <c r="C49" s="4" t="s">
        <v>38</v>
      </c>
      <c r="D49" s="4" t="s">
        <v>46</v>
      </c>
      <c r="E49" s="4">
        <f>(E39/E15)*100</f>
        <v>1.1837099509556768</v>
      </c>
      <c r="F49" s="4">
        <f t="shared" ref="F49:AE49" si="32">(F39/F15)*100</f>
        <v>-0.50784094527570289</v>
      </c>
      <c r="G49" s="4">
        <f t="shared" si="32"/>
        <v>-0.83151358772270301</v>
      </c>
      <c r="H49" s="4">
        <f t="shared" si="32"/>
        <v>-0.68443972797769204</v>
      </c>
      <c r="I49" s="4">
        <f t="shared" si="32"/>
        <v>2.1164827758947936E-3</v>
      </c>
      <c r="J49" s="4">
        <f t="shared" si="32"/>
        <v>0.1429116346481244</v>
      </c>
      <c r="K49" s="4">
        <f t="shared" si="32"/>
        <v>-0.49941990112732382</v>
      </c>
      <c r="L49" s="4">
        <f t="shared" si="32"/>
        <v>0.13537354106270436</v>
      </c>
      <c r="M49" s="4">
        <f t="shared" si="32"/>
        <v>-7.1060954324639533E-2</v>
      </c>
      <c r="N49" s="4">
        <f t="shared" si="32"/>
        <v>-0.18623764403698306</v>
      </c>
      <c r="O49" s="4">
        <f t="shared" si="32"/>
        <v>-0.25125629933939581</v>
      </c>
      <c r="P49" s="4">
        <f t="shared" si="32"/>
        <v>-0.94962114150189381</v>
      </c>
      <c r="Q49" s="4">
        <f t="shared" si="32"/>
        <v>-0.74431767587128761</v>
      </c>
      <c r="R49" s="4">
        <f t="shared" si="32"/>
        <v>-1.0417221141564643</v>
      </c>
      <c r="S49" s="4">
        <f t="shared" si="32"/>
        <v>-0.65320740631933683</v>
      </c>
      <c r="T49" s="4">
        <f t="shared" si="32"/>
        <v>-0.60744001416170001</v>
      </c>
      <c r="U49" s="4">
        <f t="shared" si="32"/>
        <v>-0.35828015135971036</v>
      </c>
      <c r="V49" s="4">
        <f t="shared" si="32"/>
        <v>-0.83798970554759789</v>
      </c>
      <c r="W49" s="4">
        <f t="shared" si="32"/>
        <v>-0.37723237186635444</v>
      </c>
      <c r="X49" s="4">
        <f t="shared" si="32"/>
        <v>1.2470126330816753</v>
      </c>
      <c r="Y49" s="4">
        <f t="shared" si="32"/>
        <v>2.6584277253407498</v>
      </c>
      <c r="Z49" s="4">
        <f t="shared" si="32"/>
        <v>2.233874543799014</v>
      </c>
      <c r="AA49" s="4">
        <f t="shared" si="32"/>
        <v>2.2912699982318578</v>
      </c>
      <c r="AB49" s="4">
        <f t="shared" si="32"/>
        <v>2.6353462202417308</v>
      </c>
      <c r="AC49" s="4">
        <f t="shared" si="32"/>
        <v>2.5029583657335137</v>
      </c>
      <c r="AD49" s="4">
        <f t="shared" si="32"/>
        <v>3.0802035010259585</v>
      </c>
      <c r="AE49" s="4">
        <f t="shared" si="32"/>
        <v>3.0051567854474315</v>
      </c>
      <c r="AF49" s="4">
        <f t="shared" ref="AF49:AL49" si="33">(AF39/AF15)*100</f>
        <v>1.5156369227016793</v>
      </c>
      <c r="AG49" s="4">
        <f t="shared" si="33"/>
        <v>1.3428240084977154</v>
      </c>
      <c r="AH49" s="4">
        <f t="shared" si="33"/>
        <v>0.31451266412429785</v>
      </c>
      <c r="AI49" s="16">
        <f t="shared" si="33"/>
        <v>0.54753526369773819</v>
      </c>
      <c r="AJ49" s="16">
        <f t="shared" si="33"/>
        <v>1.0463017570566642</v>
      </c>
      <c r="AK49" s="16">
        <f t="shared" si="33"/>
        <v>0.72928587136964862</v>
      </c>
      <c r="AL49" s="16">
        <f t="shared" si="33"/>
        <v>0.63895978349112226</v>
      </c>
      <c r="AM49" s="16">
        <f t="shared" ref="AM49:AT49" si="34">(AM39/AM15)*100</f>
        <v>0.39230691132743184</v>
      </c>
      <c r="AN49" s="16">
        <f t="shared" si="34"/>
        <v>-0.44949530414458716</v>
      </c>
      <c r="AO49" s="16">
        <f t="shared" si="34"/>
        <v>-0.74286182955809366</v>
      </c>
      <c r="AP49" s="16">
        <f t="shared" si="34"/>
        <v>-0.43090169268478101</v>
      </c>
      <c r="AQ49" s="16">
        <f t="shared" si="34"/>
        <v>-0.16722817078107508</v>
      </c>
      <c r="AR49" s="16">
        <f t="shared" si="34"/>
        <v>1.468750394984257E-2</v>
      </c>
      <c r="AS49" s="16">
        <f t="shared" si="34"/>
        <v>0.1283664565110976</v>
      </c>
      <c r="AT49" s="16">
        <f t="shared" si="34"/>
        <v>0.18716220025561803</v>
      </c>
    </row>
    <row r="50" spans="1:46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29" t="s">
        <v>69</v>
      </c>
      <c r="AN50" s="30"/>
    </row>
    <row r="51" spans="1:46">
      <c r="E51" s="1">
        <v>1980</v>
      </c>
      <c r="F51" s="1">
        <v>1981</v>
      </c>
      <c r="G51" s="1">
        <v>1982</v>
      </c>
      <c r="H51" s="1">
        <v>1983</v>
      </c>
      <c r="I51" s="1">
        <v>1984</v>
      </c>
      <c r="J51" s="1">
        <v>1985</v>
      </c>
      <c r="K51" s="1">
        <v>1986</v>
      </c>
      <c r="L51" s="1">
        <v>1987</v>
      </c>
      <c r="M51" s="1">
        <v>1988</v>
      </c>
      <c r="N51" s="1">
        <v>1989</v>
      </c>
      <c r="O51" s="1">
        <v>1990</v>
      </c>
      <c r="P51" s="1">
        <v>1991</v>
      </c>
      <c r="Q51" s="1">
        <v>1992</v>
      </c>
      <c r="R51" s="1">
        <v>1993</v>
      </c>
      <c r="S51" s="1">
        <v>1994</v>
      </c>
      <c r="T51" s="1">
        <v>1995</v>
      </c>
      <c r="U51" s="1">
        <v>1996</v>
      </c>
      <c r="V51" s="1">
        <v>1997</v>
      </c>
      <c r="W51" s="1">
        <v>1998</v>
      </c>
      <c r="X51" s="1">
        <v>1999</v>
      </c>
      <c r="Y51" s="1">
        <v>2000</v>
      </c>
      <c r="Z51" s="1">
        <v>2001</v>
      </c>
      <c r="AA51" s="1">
        <v>2002</v>
      </c>
      <c r="AB51" s="1">
        <v>2003</v>
      </c>
      <c r="AC51" s="1">
        <v>2004</v>
      </c>
      <c r="AD51" s="1">
        <v>2005</v>
      </c>
      <c r="AE51" s="1">
        <v>2006</v>
      </c>
      <c r="AF51" s="1">
        <v>2007</v>
      </c>
      <c r="AG51">
        <v>2008</v>
      </c>
      <c r="AH51">
        <v>2009</v>
      </c>
      <c r="AI51">
        <v>2010</v>
      </c>
      <c r="AJ51">
        <v>2011</v>
      </c>
      <c r="AK51">
        <v>2012</v>
      </c>
      <c r="AL51">
        <v>2013</v>
      </c>
      <c r="AM51">
        <v>2014</v>
      </c>
      <c r="AN51">
        <v>2015</v>
      </c>
      <c r="AO51">
        <v>2016</v>
      </c>
      <c r="AP51">
        <v>2017</v>
      </c>
      <c r="AQ51">
        <v>2018</v>
      </c>
      <c r="AR51">
        <v>2019</v>
      </c>
      <c r="AS51">
        <v>2020</v>
      </c>
      <c r="AT51">
        <v>2021</v>
      </c>
    </row>
    <row r="52" spans="1:46">
      <c r="B52" t="s">
        <v>54</v>
      </c>
      <c r="C52" t="s">
        <v>38</v>
      </c>
      <c r="D52" t="s">
        <v>42</v>
      </c>
      <c r="E52" s="4">
        <f>(E3/E10)*100</f>
        <v>-1.0145740016119928</v>
      </c>
      <c r="F52" s="4">
        <f t="shared" ref="F52:AE52" si="35">(F3/F10)*100</f>
        <v>0.40731716498355675</v>
      </c>
      <c r="G52" s="4">
        <f t="shared" si="35"/>
        <v>0.62987446667194102</v>
      </c>
      <c r="H52" s="4">
        <f t="shared" si="35"/>
        <v>1.7592193273971095</v>
      </c>
      <c r="I52" s="4">
        <f t="shared" si="35"/>
        <v>2.7796988057513858</v>
      </c>
      <c r="J52" s="4">
        <f t="shared" si="35"/>
        <v>3.770130395653625</v>
      </c>
      <c r="K52" s="4">
        <f t="shared" si="35"/>
        <v>4.2901230724012436</v>
      </c>
      <c r="L52" s="4">
        <f t="shared" si="35"/>
        <v>3.4843462611081644</v>
      </c>
      <c r="M52" s="4">
        <f t="shared" si="35"/>
        <v>2.6953462103165022</v>
      </c>
      <c r="N52" s="4">
        <f t="shared" si="35"/>
        <v>2.1458976962378582</v>
      </c>
      <c r="O52" s="4">
        <f t="shared" si="35"/>
        <v>1.4494890520579755</v>
      </c>
      <c r="P52" s="4">
        <f t="shared" si="35"/>
        <v>1.9794161104600809</v>
      </c>
      <c r="Q52" s="4">
        <f t="shared" si="35"/>
        <v>2.9794449516294073</v>
      </c>
      <c r="R52" s="4">
        <f t="shared" si="35"/>
        <v>3.0430666490206213</v>
      </c>
      <c r="S52" s="4">
        <f t="shared" si="35"/>
        <v>2.7385720123276851</v>
      </c>
      <c r="T52" s="4">
        <f t="shared" si="35"/>
        <v>2.1106253719542383</v>
      </c>
      <c r="U52" s="4">
        <f t="shared" si="35"/>
        <v>1.4172686485014647</v>
      </c>
      <c r="V52" s="4">
        <f t="shared" si="35"/>
        <v>2.2644563632530139</v>
      </c>
      <c r="W52" s="4">
        <f t="shared" si="35"/>
        <v>3.0750567993840852</v>
      </c>
      <c r="X52" s="4">
        <f t="shared" si="35"/>
        <v>2.6122052385063399</v>
      </c>
      <c r="Y52" s="4">
        <f t="shared" si="35"/>
        <v>2.5618008621513173</v>
      </c>
      <c r="Z52" s="4">
        <f t="shared" si="35"/>
        <v>2.1423840849515785</v>
      </c>
      <c r="AA52" s="4">
        <f t="shared" si="35"/>
        <v>2.8688855581992163</v>
      </c>
      <c r="AB52" s="4">
        <f t="shared" si="35"/>
        <v>3.2387198630674794</v>
      </c>
      <c r="AC52" s="4">
        <f t="shared" si="35"/>
        <v>3.9096470345685139</v>
      </c>
      <c r="AD52" s="4">
        <f t="shared" si="35"/>
        <v>3.7209010382699379</v>
      </c>
      <c r="AE52" s="4">
        <f t="shared" si="35"/>
        <v>4.0060181163204103</v>
      </c>
      <c r="AF52" s="4">
        <f t="shared" ref="AF52:AK52" si="36">(AF3/AF10)*100</f>
        <v>4.8696304495486702</v>
      </c>
      <c r="AG52" s="4">
        <f t="shared" si="36"/>
        <v>2.9406797224688268</v>
      </c>
      <c r="AH52" s="4">
        <f t="shared" si="36"/>
        <v>2.8847255717367202</v>
      </c>
      <c r="AI52" s="16">
        <f t="shared" si="36"/>
        <v>4.0188633025255518</v>
      </c>
      <c r="AJ52" s="16">
        <f t="shared" si="36"/>
        <v>2.1972290348194985</v>
      </c>
      <c r="AK52" s="16">
        <f t="shared" si="36"/>
        <v>1.0021907763130264</v>
      </c>
      <c r="AL52" s="16">
        <f>(AL3/AL10)*100</f>
        <v>0.82919405165717608</v>
      </c>
      <c r="AM52" s="16">
        <f t="shared" ref="AM52:AT52" si="37">(AM3/AM10)*100</f>
        <v>0.53096532603216118</v>
      </c>
      <c r="AN52" s="16">
        <f t="shared" si="37"/>
        <v>3.3339412668331696</v>
      </c>
      <c r="AO52" s="16">
        <f t="shared" si="37"/>
        <v>3.7962853218383796</v>
      </c>
      <c r="AP52" s="16">
        <f t="shared" si="37"/>
        <v>3.6670806605765405</v>
      </c>
      <c r="AQ52" s="16">
        <f t="shared" si="37"/>
        <v>3.6619565184035965</v>
      </c>
      <c r="AR52" s="16">
        <f t="shared" si="37"/>
        <v>3.5732120733317321</v>
      </c>
      <c r="AS52" s="16">
        <f t="shared" si="37"/>
        <v>3.6286807842562099</v>
      </c>
      <c r="AT52" s="16">
        <f t="shared" si="37"/>
        <v>3.6593599036160134</v>
      </c>
    </row>
    <row r="53" spans="1:46">
      <c r="B53" t="s">
        <v>54</v>
      </c>
      <c r="C53" t="s">
        <v>38</v>
      </c>
      <c r="D53" t="s">
        <v>43</v>
      </c>
      <c r="E53" s="4">
        <f>(E4/E11)*100</f>
        <v>0.74624114207339998</v>
      </c>
      <c r="F53" s="4">
        <f t="shared" ref="F53:AF53" si="38">(F4/F11)*100</f>
        <v>1.8908658499275557</v>
      </c>
      <c r="G53" s="4">
        <f t="shared" si="38"/>
        <v>0.79461232919595548</v>
      </c>
      <c r="H53" s="4">
        <f t="shared" si="38"/>
        <v>0.40941482433572013</v>
      </c>
      <c r="I53" s="4">
        <f t="shared" si="38"/>
        <v>-0.39217554221841167</v>
      </c>
      <c r="J53" s="4">
        <f t="shared" si="38"/>
        <v>-0.15758340832228043</v>
      </c>
      <c r="K53" s="4">
        <f t="shared" si="38"/>
        <v>-0.92873508453556242</v>
      </c>
      <c r="L53" s="4">
        <f t="shared" si="38"/>
        <v>-1.7344208158966039</v>
      </c>
      <c r="M53" s="4">
        <f t="shared" si="38"/>
        <v>-4.1190803837170149</v>
      </c>
      <c r="N53" s="4">
        <f t="shared" si="38"/>
        <v>-4.8609417922335458</v>
      </c>
      <c r="O53" s="4">
        <f t="shared" si="38"/>
        <v>-3.7809296987989685</v>
      </c>
      <c r="P53" s="4">
        <f t="shared" si="38"/>
        <v>-1.7731296559758396</v>
      </c>
      <c r="Q53" s="4">
        <f t="shared" si="38"/>
        <v>-2.0915107662135104</v>
      </c>
      <c r="R53" s="4">
        <f t="shared" si="38"/>
        <v>-1.9046116739516494</v>
      </c>
      <c r="S53" s="4">
        <f t="shared" si="38"/>
        <v>-0.98136203553480272</v>
      </c>
      <c r="T53" s="4">
        <f t="shared" si="38"/>
        <v>-1.2360078656616866</v>
      </c>
      <c r="U53" s="4">
        <f t="shared" si="38"/>
        <v>-0.80795968064951307</v>
      </c>
      <c r="V53" s="4">
        <f t="shared" si="38"/>
        <v>-0.11585644393541168</v>
      </c>
      <c r="W53" s="4">
        <f t="shared" si="38"/>
        <v>-0.3616373256967837</v>
      </c>
      <c r="X53" s="4">
        <f t="shared" si="38"/>
        <v>-2.3531282666164524</v>
      </c>
      <c r="Y53" s="4">
        <f t="shared" si="38"/>
        <v>-2.6406813249606387</v>
      </c>
      <c r="Z53" s="4">
        <f t="shared" si="38"/>
        <v>-2.0651136743609468</v>
      </c>
      <c r="AA53" s="4">
        <f t="shared" si="38"/>
        <v>-1.7346267013232806</v>
      </c>
      <c r="AB53" s="4">
        <f t="shared" si="38"/>
        <v>-1.7076842963231298</v>
      </c>
      <c r="AC53" s="4">
        <f t="shared" si="38"/>
        <v>-1.8219358095171792</v>
      </c>
      <c r="AD53" s="4">
        <f t="shared" si="38"/>
        <v>-1.2492239112228845</v>
      </c>
      <c r="AE53" s="4">
        <f t="shared" si="38"/>
        <v>-2.2960639400625662</v>
      </c>
      <c r="AF53" s="4">
        <f t="shared" si="38"/>
        <v>-2.5115258342656914</v>
      </c>
      <c r="AG53" s="4">
        <f t="shared" ref="AG53:AL53" si="39">(AG4/AG11)*100</f>
        <v>-3.6318873416477313</v>
      </c>
      <c r="AH53" s="4">
        <f t="shared" si="39"/>
        <v>-3.0407208171794182</v>
      </c>
      <c r="AI53" s="16">
        <f t="shared" si="39"/>
        <v>-2.7973378266075022</v>
      </c>
      <c r="AJ53" s="16">
        <f t="shared" si="39"/>
        <v>-1.6919182095740046</v>
      </c>
      <c r="AK53" s="16">
        <f t="shared" si="39"/>
        <v>-3.2847567102270054</v>
      </c>
      <c r="AL53" s="16">
        <f t="shared" si="39"/>
        <v>-4.490492013114058</v>
      </c>
      <c r="AM53" s="16">
        <f t="shared" ref="AM53:AT53" si="40">(AM4/AM11)*100</f>
        <v>-5.0884617055911541</v>
      </c>
      <c r="AN53" s="16">
        <f t="shared" si="40"/>
        <v>-4.3327150625845592</v>
      </c>
      <c r="AO53" s="16">
        <f t="shared" si="40"/>
        <v>-4.3264315044156758</v>
      </c>
      <c r="AP53" s="16">
        <f t="shared" si="40"/>
        <v>-3.9511651102520973</v>
      </c>
      <c r="AQ53" s="16">
        <f t="shared" si="40"/>
        <v>-3.6414569562036938</v>
      </c>
      <c r="AR53" s="16">
        <f t="shared" si="40"/>
        <v>-3.4616559418097803</v>
      </c>
      <c r="AS53" s="16">
        <f t="shared" si="40"/>
        <v>-3.4815620319645295</v>
      </c>
      <c r="AT53" s="16">
        <f t="shared" si="40"/>
        <v>-3.4689670605216794</v>
      </c>
    </row>
    <row r="54" spans="1:46">
      <c r="B54" t="s">
        <v>54</v>
      </c>
      <c r="C54" t="s">
        <v>38</v>
      </c>
      <c r="D54" t="s">
        <v>44</v>
      </c>
      <c r="E54" s="4">
        <f>(E2/E9)*100</f>
        <v>9.2477923320927496E-2</v>
      </c>
      <c r="F54" s="4">
        <f t="shared" ref="F54:AF54" si="41">(F2/F9)*100</f>
        <v>0.77749601853687211</v>
      </c>
      <c r="G54" s="4">
        <f t="shared" si="41"/>
        <v>1.9905432309442552</v>
      </c>
      <c r="H54" s="4">
        <f t="shared" si="41"/>
        <v>1.3730811158272118</v>
      </c>
      <c r="I54" s="4">
        <f t="shared" si="41"/>
        <v>0.62571213379424895</v>
      </c>
      <c r="J54" s="4">
        <f t="shared" si="41"/>
        <v>-3.7483266398929045</v>
      </c>
      <c r="K54" s="4">
        <f t="shared" si="41"/>
        <v>-2.4305252192614</v>
      </c>
      <c r="L54" s="4">
        <f t="shared" si="41"/>
        <v>9.2600309285033003E-2</v>
      </c>
      <c r="M54" s="4">
        <f t="shared" si="41"/>
        <v>-0.94074215202808875</v>
      </c>
      <c r="N54" s="4">
        <f t="shared" si="41"/>
        <v>-0.95654659425540267</v>
      </c>
      <c r="O54" s="4">
        <f t="shared" si="41"/>
        <v>3.0739547861914169</v>
      </c>
      <c r="P54" s="4">
        <f t="shared" si="41"/>
        <v>3.2434348001417521</v>
      </c>
      <c r="Q54" s="4">
        <f t="shared" si="41"/>
        <v>1.311288717018078</v>
      </c>
      <c r="R54" s="4">
        <f t="shared" si="41"/>
        <v>-1.9408926279673135</v>
      </c>
      <c r="S54" s="4">
        <f t="shared" si="41"/>
        <v>1.3692187745876427</v>
      </c>
      <c r="T54" s="4">
        <f t="shared" si="41"/>
        <v>0.22226892891927574</v>
      </c>
      <c r="U54" s="4">
        <f t="shared" si="41"/>
        <v>0.84614387132725311</v>
      </c>
      <c r="V54" s="4">
        <f t="shared" si="41"/>
        <v>3.8799179970797222</v>
      </c>
      <c r="W54" s="4">
        <f t="shared" si="41"/>
        <v>3.0870639934084045</v>
      </c>
      <c r="X54" s="4">
        <f t="shared" si="41"/>
        <v>1.4464350991983632</v>
      </c>
      <c r="Y54" s="4">
        <f t="shared" si="41"/>
        <v>1.712089593709349</v>
      </c>
      <c r="Z54" s="4">
        <f t="shared" si="41"/>
        <v>1.3137693291284664</v>
      </c>
      <c r="AA54" s="4">
        <f t="shared" si="41"/>
        <v>2.4364559065587312</v>
      </c>
      <c r="AB54" s="4">
        <f t="shared" si="41"/>
        <v>2.5923867456610399</v>
      </c>
      <c r="AC54" s="4">
        <f t="shared" si="41"/>
        <v>3.5306468917801239</v>
      </c>
      <c r="AD54" s="4">
        <f t="shared" si="41"/>
        <v>5.7770306538992262</v>
      </c>
      <c r="AE54" s="4">
        <f t="shared" si="41"/>
        <v>8.4247602768099696</v>
      </c>
      <c r="AF54" s="4">
        <f t="shared" si="41"/>
        <v>9.9697111693238796</v>
      </c>
      <c r="AG54" s="4">
        <f t="shared" ref="AG54:AL54" si="42">(AG2/AG9)*100</f>
        <v>9.2130014100918061</v>
      </c>
      <c r="AH54" s="4">
        <f t="shared" si="42"/>
        <v>4.7965909592826987</v>
      </c>
      <c r="AI54" s="16">
        <f t="shared" si="42"/>
        <v>3.9600356288307119</v>
      </c>
      <c r="AJ54" s="16">
        <f t="shared" si="42"/>
        <v>1.8287612845523913</v>
      </c>
      <c r="AK54" s="16">
        <f t="shared" si="42"/>
        <v>2.5425914643899437</v>
      </c>
      <c r="AL54" s="16">
        <f t="shared" si="42"/>
        <v>1.5569966198746832</v>
      </c>
      <c r="AM54" s="16">
        <f t="shared" ref="AM54:AT54" si="43">(AM2/AM9)*100</f>
        <v>2.1060690775471516</v>
      </c>
      <c r="AN54" s="16">
        <f t="shared" si="43"/>
        <v>2.6696218251235635</v>
      </c>
      <c r="AO54" s="16">
        <f t="shared" si="43"/>
        <v>2.6037260895228891</v>
      </c>
      <c r="AP54" s="16">
        <f t="shared" si="43"/>
        <v>2.0600518827156744</v>
      </c>
      <c r="AQ54" s="16">
        <f t="shared" si="43"/>
        <v>1.4497274788538299</v>
      </c>
      <c r="AR54" s="16">
        <f t="shared" si="43"/>
        <v>0.93648234674358499</v>
      </c>
      <c r="AS54" s="16">
        <f t="shared" si="43"/>
        <v>0.66100567039086933</v>
      </c>
      <c r="AT54" s="16">
        <f t="shared" si="43"/>
        <v>0.52613974847780476</v>
      </c>
    </row>
    <row r="55" spans="1:46">
      <c r="B55" t="s">
        <v>54</v>
      </c>
      <c r="C55" t="s">
        <v>38</v>
      </c>
      <c r="D55" t="s">
        <v>45</v>
      </c>
      <c r="E55" s="4">
        <f>(E5/E12)*100</f>
        <v>8.306073614683504E-2</v>
      </c>
      <c r="F55" s="4">
        <f t="shared" ref="F55:AF55" si="44">(F5/F12)*100</f>
        <v>0.16075181600965341</v>
      </c>
      <c r="G55" s="4">
        <f t="shared" si="44"/>
        <v>-0.16992189000084484</v>
      </c>
      <c r="H55" s="4">
        <f t="shared" si="44"/>
        <v>-1.0937957262117666</v>
      </c>
      <c r="I55" s="4">
        <f t="shared" si="44"/>
        <v>-2.3980117843726756</v>
      </c>
      <c r="J55" s="4">
        <f t="shared" si="44"/>
        <v>-2.7991469699662344</v>
      </c>
      <c r="K55" s="4">
        <f t="shared" si="44"/>
        <v>-3.2978214471775167</v>
      </c>
      <c r="L55" s="4">
        <f t="shared" si="44"/>
        <v>-3.3898480316912734</v>
      </c>
      <c r="M55" s="4">
        <f t="shared" si="44"/>
        <v>-2.3739211364192996</v>
      </c>
      <c r="N55" s="4">
        <f t="shared" si="44"/>
        <v>-1.8139797788252026</v>
      </c>
      <c r="O55" s="4">
        <f t="shared" si="44"/>
        <v>-1.36074408826355</v>
      </c>
      <c r="P55" s="4">
        <f t="shared" si="44"/>
        <v>4.8282792062942746E-2</v>
      </c>
      <c r="Q55" s="4">
        <f t="shared" si="44"/>
        <v>-0.79017001301723788</v>
      </c>
      <c r="R55" s="4">
        <f t="shared" si="44"/>
        <v>-1.2740108751164119</v>
      </c>
      <c r="S55" s="4">
        <f t="shared" si="44"/>
        <v>-1.7195719875993762</v>
      </c>
      <c r="T55" s="4">
        <f t="shared" si="44"/>
        <v>-1.5352307827485756</v>
      </c>
      <c r="U55" s="4">
        <f t="shared" si="44"/>
        <v>-1.5962107377355896</v>
      </c>
      <c r="V55" s="4">
        <f t="shared" si="44"/>
        <v>-1.6906371077721545</v>
      </c>
      <c r="W55" s="4">
        <f t="shared" si="44"/>
        <v>-2.4412096753449051</v>
      </c>
      <c r="X55" s="4">
        <f t="shared" si="44"/>
        <v>-3.2348430288857069</v>
      </c>
      <c r="Y55" s="4">
        <f t="shared" si="44"/>
        <v>-4.2521143223854594</v>
      </c>
      <c r="Z55" s="4">
        <f t="shared" si="44"/>
        <v>-3.7753938358700423</v>
      </c>
      <c r="AA55" s="4">
        <f t="shared" si="44"/>
        <v>-4.4058130205547492</v>
      </c>
      <c r="AB55" s="4">
        <f t="shared" si="44"/>
        <v>-4.5292565379528131</v>
      </c>
      <c r="AC55" s="4">
        <f t="shared" si="44"/>
        <v>-5.1631272696167185</v>
      </c>
      <c r="AD55" s="4">
        <f t="shared" si="44"/>
        <v>-5.6930737683007857</v>
      </c>
      <c r="AE55" s="4">
        <f t="shared" si="44"/>
        <v>-5.8222562229808243</v>
      </c>
      <c r="AF55" s="4">
        <f t="shared" si="44"/>
        <v>-4.9638321202545308</v>
      </c>
      <c r="AG55" s="4">
        <f t="shared" ref="AG55:AI56" si="45">(AG5/AG12)*100</f>
        <v>-4.693321194477047</v>
      </c>
      <c r="AH55" s="4">
        <f t="shared" si="45"/>
        <v>-2.6633700275163026</v>
      </c>
      <c r="AI55" s="16">
        <f t="shared" si="45"/>
        <v>-2.9534161075619472</v>
      </c>
      <c r="AJ55" s="16">
        <f t="shared" ref="AJ55:AL56" si="46">(AJ5/AJ12)*100</f>
        <v>-2.9666015269438408</v>
      </c>
      <c r="AK55" s="16">
        <f t="shared" si="46"/>
        <v>-2.78342334535213</v>
      </c>
      <c r="AL55" s="16">
        <f t="shared" si="46"/>
        <v>-2.2610430800898991</v>
      </c>
      <c r="AM55" s="16">
        <f t="shared" ref="AM55:AT55" si="47">(AM5/AM12)*100</f>
        <v>-2.2453499883992891</v>
      </c>
      <c r="AN55" s="16">
        <f t="shared" si="47"/>
        <v>-2.6972585947512115</v>
      </c>
      <c r="AO55" s="16">
        <f t="shared" si="47"/>
        <v>-2.9129768415770791</v>
      </c>
      <c r="AP55" s="16">
        <f t="shared" si="47"/>
        <v>-3.3139913506839229</v>
      </c>
      <c r="AQ55" s="16">
        <f t="shared" si="47"/>
        <v>-3.4602389251475825</v>
      </c>
      <c r="AR55" s="16">
        <f t="shared" si="47"/>
        <v>-3.6072231444007925</v>
      </c>
      <c r="AS55" s="16">
        <f t="shared" si="47"/>
        <v>-3.7371799513860391</v>
      </c>
      <c r="AT55" s="16">
        <f t="shared" si="47"/>
        <v>-3.8549367893837916</v>
      </c>
    </row>
    <row r="56" spans="1:46">
      <c r="B56" t="s">
        <v>54</v>
      </c>
      <c r="C56" t="s">
        <v>38</v>
      </c>
      <c r="D56" t="s">
        <v>37</v>
      </c>
      <c r="E56" s="4">
        <f>(E6/E13)*100</f>
        <v>-1.9331725505628048</v>
      </c>
      <c r="F56" s="4">
        <f t="shared" ref="F56:AF56" si="48">(F6/F13)*100</f>
        <v>-1.4410884178942283</v>
      </c>
      <c r="G56" s="4">
        <f t="shared" si="48"/>
        <v>-0.7960546664152971</v>
      </c>
      <c r="H56" s="4">
        <f t="shared" si="48"/>
        <v>0.25263823475031877</v>
      </c>
      <c r="I56" s="4">
        <f t="shared" si="48"/>
        <v>0.9119240434536442</v>
      </c>
      <c r="J56" s="4">
        <f t="shared" si="48"/>
        <v>1.0094325819317791</v>
      </c>
      <c r="K56" s="4">
        <f t="shared" si="48"/>
        <v>1.7361106415092298</v>
      </c>
      <c r="L56" s="4">
        <f t="shared" si="48"/>
        <v>1.070498577909281</v>
      </c>
      <c r="M56" s="4">
        <f t="shared" si="48"/>
        <v>0.93003418479861932</v>
      </c>
      <c r="N56" s="4">
        <f t="shared" si="48"/>
        <v>0.67381728795361595</v>
      </c>
      <c r="O56" s="4">
        <f t="shared" si="48"/>
        <v>-5.7088531271474577E-2</v>
      </c>
      <c r="P56" s="4">
        <f t="shared" si="48"/>
        <v>-1.4491252655920535</v>
      </c>
      <c r="Q56" s="4">
        <f t="shared" si="48"/>
        <v>-1.1958655888554179</v>
      </c>
      <c r="R56" s="4">
        <f t="shared" si="48"/>
        <v>0.16842558914446443</v>
      </c>
      <c r="S56" s="4">
        <f t="shared" si="48"/>
        <v>-1.7122075989775633E-2</v>
      </c>
      <c r="T56" s="4">
        <f t="shared" si="48"/>
        <v>0.37221565444225008</v>
      </c>
      <c r="U56" s="4">
        <f t="shared" si="48"/>
        <v>0.90960865034463556</v>
      </c>
      <c r="V56" s="4">
        <f t="shared" si="48"/>
        <v>1.3412707302743463</v>
      </c>
      <c r="W56" s="4">
        <f t="shared" si="48"/>
        <v>0.68590720897971413</v>
      </c>
      <c r="X56" s="4">
        <f t="shared" si="48"/>
        <v>0.2973575407940599</v>
      </c>
      <c r="Y56" s="4">
        <f t="shared" si="48"/>
        <v>-0.61183347882425521</v>
      </c>
      <c r="Z56" s="4">
        <f t="shared" si="48"/>
        <v>0.14570814497511173</v>
      </c>
      <c r="AA56" s="4">
        <f t="shared" si="48"/>
        <v>0.7051329287035023</v>
      </c>
      <c r="AB56" s="4">
        <f t="shared" si="48"/>
        <v>0.59744355195254906</v>
      </c>
      <c r="AC56" s="4">
        <f t="shared" si="48"/>
        <v>1.3699437062010422</v>
      </c>
      <c r="AD56" s="4">
        <f t="shared" si="48"/>
        <v>0.67496345988816531</v>
      </c>
      <c r="AE56" s="4">
        <f t="shared" si="48"/>
        <v>0.8086530751620522</v>
      </c>
      <c r="AF56" s="4">
        <f t="shared" si="48"/>
        <v>0.82068763753386664</v>
      </c>
      <c r="AG56" s="4">
        <f t="shared" si="45"/>
        <v>-0.15809963420872208</v>
      </c>
      <c r="AH56" s="4">
        <f t="shared" si="45"/>
        <v>0.84649777462453923</v>
      </c>
      <c r="AI56" s="16">
        <f t="shared" si="45"/>
        <v>0.80556555600741153</v>
      </c>
      <c r="AJ56" s="16">
        <f t="shared" si="46"/>
        <v>1.230878459947488</v>
      </c>
      <c r="AK56" s="16">
        <f t="shared" si="46"/>
        <v>2.4882127219745485</v>
      </c>
      <c r="AL56" s="16">
        <f t="shared" si="46"/>
        <v>3.1392072427332516</v>
      </c>
      <c r="AM56" s="16">
        <f t="shared" ref="AM56:AT56" si="49">(AM6/AM13)*100</f>
        <v>3.4112086004498137</v>
      </c>
      <c r="AN56" s="16">
        <f t="shared" si="49"/>
        <v>4.1950666012985867</v>
      </c>
      <c r="AO56" s="16">
        <f t="shared" si="49"/>
        <v>4.4108178076124904</v>
      </c>
      <c r="AP56" s="16">
        <f t="shared" si="49"/>
        <v>4.1070020579713988</v>
      </c>
      <c r="AQ56" s="16">
        <f t="shared" si="49"/>
        <v>3.8806567438198964</v>
      </c>
      <c r="AR56" s="16">
        <f t="shared" si="49"/>
        <v>3.7077452757669689</v>
      </c>
      <c r="AS56" s="16">
        <f t="shared" si="49"/>
        <v>3.5669141129302133</v>
      </c>
      <c r="AT56" s="16">
        <f t="shared" si="49"/>
        <v>3.4020589903466578</v>
      </c>
    </row>
    <row r="57" spans="1:46">
      <c r="B57" t="s">
        <v>54</v>
      </c>
      <c r="C57" t="s">
        <v>38</v>
      </c>
      <c r="D57" t="s">
        <v>46</v>
      </c>
      <c r="E57" s="4">
        <f t="shared" ref="E57:AE57" si="50">-SUM(E52:E56)</f>
        <v>2.0259667506336352</v>
      </c>
      <c r="F57" s="4">
        <f t="shared" si="50"/>
        <v>-1.7953424315634097</v>
      </c>
      <c r="G57" s="4">
        <f t="shared" si="50"/>
        <v>-2.4490534703960094</v>
      </c>
      <c r="H57" s="4">
        <f t="shared" si="50"/>
        <v>-2.7005577760985942</v>
      </c>
      <c r="I57" s="4">
        <f t="shared" si="50"/>
        <v>-1.5271476564081916</v>
      </c>
      <c r="J57" s="4">
        <f t="shared" si="50"/>
        <v>1.925494040596015</v>
      </c>
      <c r="K57" s="4">
        <f t="shared" si="50"/>
        <v>0.6308480370640055</v>
      </c>
      <c r="L57" s="4">
        <f t="shared" si="50"/>
        <v>0.47682369928539892</v>
      </c>
      <c r="M57" s="4">
        <f t="shared" si="50"/>
        <v>3.8083632770492821</v>
      </c>
      <c r="N57" s="4">
        <f t="shared" si="50"/>
        <v>4.8117531811226764</v>
      </c>
      <c r="O57" s="4">
        <f t="shared" si="50"/>
        <v>0.6753184800846006</v>
      </c>
      <c r="P57" s="4">
        <f t="shared" si="50"/>
        <v>-2.0488787810968825</v>
      </c>
      <c r="Q57" s="4">
        <f t="shared" si="50"/>
        <v>-0.21318730056131918</v>
      </c>
      <c r="R57" s="4">
        <f t="shared" si="50"/>
        <v>1.9080229388702894</v>
      </c>
      <c r="S57" s="4">
        <f t="shared" si="50"/>
        <v>-1.3897346877913732</v>
      </c>
      <c r="T57" s="4">
        <f t="shared" si="50"/>
        <v>6.6128693094498037E-2</v>
      </c>
      <c r="U57" s="4">
        <f t="shared" si="50"/>
        <v>-0.76885075178825069</v>
      </c>
      <c r="V57" s="4">
        <f t="shared" si="50"/>
        <v>-5.6791515388995171</v>
      </c>
      <c r="W57" s="4">
        <f t="shared" si="50"/>
        <v>-4.0451810007305147</v>
      </c>
      <c r="X57" s="4">
        <f t="shared" si="50"/>
        <v>1.2319734170033962</v>
      </c>
      <c r="Y57" s="4">
        <f t="shared" si="50"/>
        <v>3.230738670309687</v>
      </c>
      <c r="Z57" s="4">
        <f t="shared" si="50"/>
        <v>2.2386459511758323</v>
      </c>
      <c r="AA57" s="4">
        <f t="shared" si="50"/>
        <v>0.12996532841657971</v>
      </c>
      <c r="AB57" s="4">
        <f t="shared" si="50"/>
        <v>-0.19160932640512518</v>
      </c>
      <c r="AC57" s="4">
        <f t="shared" si="50"/>
        <v>-1.8251745534157826</v>
      </c>
      <c r="AD57" s="4">
        <f t="shared" si="50"/>
        <v>-3.2305974725336593</v>
      </c>
      <c r="AE57" s="4">
        <f t="shared" si="50"/>
        <v>-5.1211113052490411</v>
      </c>
      <c r="AF57" s="4">
        <f t="shared" ref="AF57:AL57" si="51">-SUM(AF52:AF56)</f>
        <v>-8.1846713018861941</v>
      </c>
      <c r="AG57" s="4">
        <f t="shared" si="51"/>
        <v>-3.6703729622271331</v>
      </c>
      <c r="AH57" s="4">
        <f t="shared" si="51"/>
        <v>-2.8237234609482371</v>
      </c>
      <c r="AI57" s="16">
        <f t="shared" si="51"/>
        <v>-3.0337105531942257</v>
      </c>
      <c r="AJ57" s="16">
        <f t="shared" si="51"/>
        <v>-0.59834904280153256</v>
      </c>
      <c r="AK57" s="16">
        <f t="shared" si="51"/>
        <v>3.5185092901616866E-2</v>
      </c>
      <c r="AL57" s="16">
        <f t="shared" si="51"/>
        <v>1.226137178938846</v>
      </c>
      <c r="AM57" s="16">
        <f t="shared" ref="AM57:AT57" si="52">-SUM(AM52:AM56)</f>
        <v>1.285568689961317</v>
      </c>
      <c r="AN57" s="16">
        <f t="shared" si="52"/>
        <v>-3.168656035919549</v>
      </c>
      <c r="AO57" s="16">
        <f t="shared" si="52"/>
        <v>-3.5714208729810042</v>
      </c>
      <c r="AP57" s="16">
        <f t="shared" si="52"/>
        <v>-2.5689781403275935</v>
      </c>
      <c r="AQ57" s="16">
        <f t="shared" si="52"/>
        <v>-1.8906448597260466</v>
      </c>
      <c r="AR57" s="16">
        <f t="shared" si="52"/>
        <v>-1.1485606096317134</v>
      </c>
      <c r="AS57" s="16">
        <f t="shared" si="52"/>
        <v>-0.63785858422672392</v>
      </c>
      <c r="AT57" s="16">
        <f t="shared" si="52"/>
        <v>-0.26365479253500501</v>
      </c>
    </row>
    <row r="59" spans="1:46">
      <c r="E59" s="4"/>
      <c r="AE59" s="24" t="s">
        <v>65</v>
      </c>
    </row>
    <row r="61" spans="1:46">
      <c r="E61" s="4"/>
    </row>
  </sheetData>
  <pageMargins left="0.7" right="0.7" top="0.75" bottom="0.75" header="0.3" footer="0.3"/>
  <ignoredErrors>
    <ignoredError sqref="E27:AJ27 AK27:AL27 AM27:AT2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5"/>
  <sheetViews>
    <sheetView tabSelected="1" zoomScale="80" zoomScaleNormal="80" workbookViewId="0">
      <pane xSplit="3" ySplit="1" topLeftCell="AG2" activePane="bottomRight" state="frozen"/>
      <selection activeCell="B1" sqref="B1"/>
      <selection pane="topRight" activeCell="D1" sqref="D1"/>
      <selection pane="bottomLeft" activeCell="B2" sqref="B2"/>
      <selection pane="bottomRight" activeCell="AP21" sqref="AP21"/>
    </sheetView>
  </sheetViews>
  <sheetFormatPr baseColWidth="10" defaultRowHeight="12.75"/>
  <cols>
    <col min="1" max="1" width="14.140625" bestFit="1" customWidth="1"/>
    <col min="2" max="2" width="33.85546875" bestFit="1" customWidth="1"/>
    <col min="3" max="3" width="19.5703125" bestFit="1" customWidth="1"/>
    <col min="4" max="4" width="13.42578125" bestFit="1" customWidth="1"/>
  </cols>
  <sheetData>
    <row r="1" spans="1:47">
      <c r="A1" s="10"/>
      <c r="B1" s="10"/>
      <c r="E1">
        <v>1980</v>
      </c>
      <c r="F1">
        <v>1981</v>
      </c>
      <c r="G1">
        <v>1982</v>
      </c>
      <c r="H1">
        <v>1983</v>
      </c>
      <c r="I1">
        <v>1984</v>
      </c>
      <c r="J1">
        <v>1985</v>
      </c>
      <c r="K1">
        <v>1986</v>
      </c>
      <c r="L1">
        <v>1987</v>
      </c>
      <c r="M1">
        <v>1988</v>
      </c>
      <c r="N1">
        <v>1989</v>
      </c>
      <c r="O1">
        <v>1990</v>
      </c>
      <c r="P1">
        <v>1991</v>
      </c>
      <c r="Q1">
        <v>1992</v>
      </c>
      <c r="R1">
        <v>1993</v>
      </c>
      <c r="S1">
        <v>1994</v>
      </c>
      <c r="T1">
        <v>1995</v>
      </c>
      <c r="U1">
        <v>1996</v>
      </c>
      <c r="V1">
        <v>1997</v>
      </c>
      <c r="W1">
        <v>1998</v>
      </c>
      <c r="X1">
        <v>1999</v>
      </c>
      <c r="Y1">
        <v>2000</v>
      </c>
      <c r="Z1">
        <v>2001</v>
      </c>
      <c r="AA1">
        <v>2002</v>
      </c>
      <c r="AB1">
        <v>2003</v>
      </c>
      <c r="AC1" s="8">
        <v>2004</v>
      </c>
      <c r="AD1" s="8">
        <v>2005</v>
      </c>
      <c r="AE1" s="8">
        <v>2006</v>
      </c>
      <c r="AF1" s="8">
        <v>2007</v>
      </c>
      <c r="AG1" s="8">
        <v>2008</v>
      </c>
      <c r="AH1" s="8">
        <v>2009</v>
      </c>
      <c r="AI1" s="8">
        <v>2010</v>
      </c>
      <c r="AJ1" s="8">
        <v>2011</v>
      </c>
      <c r="AK1" s="8">
        <v>2012</v>
      </c>
      <c r="AL1" s="8">
        <v>2013</v>
      </c>
      <c r="AM1" s="8">
        <v>2014</v>
      </c>
      <c r="AN1" s="8">
        <v>2015</v>
      </c>
      <c r="AO1" s="8">
        <v>2016</v>
      </c>
    </row>
    <row r="2" spans="1:47">
      <c r="A2" s="10"/>
      <c r="B2" s="10"/>
      <c r="C2" t="s">
        <v>57</v>
      </c>
      <c r="D2" t="s">
        <v>62</v>
      </c>
      <c r="E2" s="4">
        <v>-2.224477584999998</v>
      </c>
      <c r="F2" s="4">
        <v>-2.224477584999998</v>
      </c>
      <c r="G2" s="4">
        <v>-2.224477584999998</v>
      </c>
      <c r="H2" s="4">
        <v>-2.224477584999998</v>
      </c>
      <c r="I2" s="4">
        <v>-2.0766174449999992</v>
      </c>
      <c r="J2" s="4">
        <v>-2.0766174449999992</v>
      </c>
      <c r="K2" s="4">
        <v>-2.0766174449999992</v>
      </c>
      <c r="L2" s="4">
        <v>-2.0766174449999992</v>
      </c>
      <c r="M2" s="4">
        <v>-2.2771525049999992</v>
      </c>
      <c r="N2" s="4">
        <v>-2.2771525049999992</v>
      </c>
      <c r="O2" s="4">
        <v>-2.2771525049999992</v>
      </c>
      <c r="P2" s="4">
        <v>-2.2771525049999992</v>
      </c>
      <c r="Q2" s="4">
        <v>-2.631203209999998</v>
      </c>
      <c r="R2" s="4">
        <v>-2.631203209999998</v>
      </c>
      <c r="S2" s="4">
        <v>-2.631203209999998</v>
      </c>
      <c r="T2" s="4">
        <v>-2.631203209999998</v>
      </c>
      <c r="U2" s="4">
        <v>-2.6651222799999976</v>
      </c>
      <c r="V2" s="4">
        <v>-2.6651222799999976</v>
      </c>
      <c r="W2" s="4">
        <v>-2.6651222799999976</v>
      </c>
      <c r="X2" s="4">
        <v>-2.6651222799999976</v>
      </c>
      <c r="Y2" s="4">
        <v>-2.6422289899999969</v>
      </c>
      <c r="Z2" s="4">
        <v>-2.6422289899999969</v>
      </c>
      <c r="AA2" s="4">
        <v>-2.6422289899999969</v>
      </c>
      <c r="AB2" s="4">
        <v>-2.6422289899999969</v>
      </c>
      <c r="AC2" s="9">
        <v>-2.3439125148754965</v>
      </c>
      <c r="AD2" s="9">
        <v>-2.3439125148754965</v>
      </c>
      <c r="AE2" s="9">
        <v>-2.3439125148754965</v>
      </c>
      <c r="AF2" s="9">
        <v>-2.3439125148754965</v>
      </c>
      <c r="AG2" s="9">
        <v>-2.2438393984548295</v>
      </c>
      <c r="AH2" s="9">
        <v>-2.2438393984548295</v>
      </c>
      <c r="AI2" s="9">
        <v>-2.2438393984548295</v>
      </c>
      <c r="AJ2" s="9">
        <v>-2.2438393984548295</v>
      </c>
      <c r="AK2" s="9">
        <v>-2.3607798947248142</v>
      </c>
      <c r="AL2" s="9">
        <v>-2.3607798947248142</v>
      </c>
      <c r="AM2" s="9">
        <v>-2.3607798947248142</v>
      </c>
      <c r="AN2" s="9">
        <v>-2.3607798947248142</v>
      </c>
      <c r="AO2" s="9">
        <v>-2.3607798947248142</v>
      </c>
    </row>
    <row r="3" spans="1:47">
      <c r="A3" s="10"/>
      <c r="B3" s="10"/>
      <c r="C3" t="s">
        <v>58</v>
      </c>
      <c r="D3" t="s">
        <v>62</v>
      </c>
      <c r="E3" s="4">
        <v>0.96197656000000076</v>
      </c>
      <c r="F3" s="4">
        <v>0.96197656000000076</v>
      </c>
      <c r="G3" s="4">
        <v>0.96197656000000076</v>
      </c>
      <c r="H3" s="4">
        <v>0.96197656000000076</v>
      </c>
      <c r="I3" s="4">
        <v>1.4956415050000007</v>
      </c>
      <c r="J3" s="4">
        <v>1.4956415050000007</v>
      </c>
      <c r="K3" s="4">
        <v>1.4956415050000007</v>
      </c>
      <c r="L3" s="4">
        <v>1.4956415050000007</v>
      </c>
      <c r="M3" s="4">
        <v>2.2323933600000014</v>
      </c>
      <c r="N3" s="4">
        <v>2.2323933600000014</v>
      </c>
      <c r="O3" s="4">
        <v>2.2323933600000014</v>
      </c>
      <c r="P3" s="4">
        <v>2.2323933600000014</v>
      </c>
      <c r="Q3" s="4">
        <v>2.7440318250000013</v>
      </c>
      <c r="R3" s="4">
        <v>2.7440318250000013</v>
      </c>
      <c r="S3" s="4">
        <v>2.7440318250000013</v>
      </c>
      <c r="T3" s="4">
        <v>2.7440318250000013</v>
      </c>
      <c r="U3" s="4">
        <v>2.8742376150000002</v>
      </c>
      <c r="V3" s="4">
        <v>2.8742376150000002</v>
      </c>
      <c r="W3" s="4">
        <v>2.8742376150000002</v>
      </c>
      <c r="X3" s="4">
        <v>2.8742376150000002</v>
      </c>
      <c r="Y3" s="4">
        <v>2.629122810000001</v>
      </c>
      <c r="Z3" s="4">
        <v>2.629122810000001</v>
      </c>
      <c r="AA3" s="4">
        <v>2.629122810000001</v>
      </c>
      <c r="AB3" s="4">
        <v>2.629122810000001</v>
      </c>
      <c r="AC3" s="9">
        <v>2.3400199405023363</v>
      </c>
      <c r="AD3" s="9">
        <v>2.3400199405023363</v>
      </c>
      <c r="AE3" s="9">
        <v>2.3400199405023363</v>
      </c>
      <c r="AF3" s="9">
        <v>2.3400199405023363</v>
      </c>
      <c r="AG3" s="9">
        <v>1.8619475324042749</v>
      </c>
      <c r="AH3" s="9">
        <v>1.8619475324042749</v>
      </c>
      <c r="AI3" s="9">
        <v>1.8619475324042749</v>
      </c>
      <c r="AJ3" s="9">
        <v>1.8619475324042749</v>
      </c>
      <c r="AK3" s="9">
        <v>0.71042107306224778</v>
      </c>
      <c r="AL3" s="9">
        <v>0.71042107306224778</v>
      </c>
      <c r="AM3" s="9">
        <v>0.71042107306224778</v>
      </c>
      <c r="AN3" s="9">
        <v>0.71042107306224778</v>
      </c>
      <c r="AO3" s="9">
        <v>0.71042107306224778</v>
      </c>
    </row>
    <row r="4" spans="1:47">
      <c r="A4" s="10"/>
      <c r="B4" s="10"/>
      <c r="C4" t="s">
        <v>59</v>
      </c>
      <c r="D4" t="s">
        <v>62</v>
      </c>
      <c r="E4" s="4">
        <v>-1.3207695706083322</v>
      </c>
      <c r="F4" s="4">
        <v>-1.352034799661012</v>
      </c>
      <c r="G4" s="4">
        <v>-1.3607435105067909</v>
      </c>
      <c r="H4" s="4">
        <v>-1.3489413648972097</v>
      </c>
      <c r="I4" s="4">
        <v>-0.2414803518967536</v>
      </c>
      <c r="J4" s="4">
        <v>-0.25547491423116925</v>
      </c>
      <c r="K4" s="4">
        <v>-0.253384296013972</v>
      </c>
      <c r="L4" s="4">
        <v>-0.26816381503332104</v>
      </c>
      <c r="M4" s="4">
        <v>0.20860186377745665</v>
      </c>
      <c r="N4" s="4">
        <v>0.16755244400643177</v>
      </c>
      <c r="O4" s="4">
        <v>0.14946913806713163</v>
      </c>
      <c r="P4" s="4">
        <v>0.14670415917203283</v>
      </c>
      <c r="Q4" s="4">
        <v>0.15172720812745474</v>
      </c>
      <c r="R4" s="4">
        <v>0.20248334892855202</v>
      </c>
      <c r="S4" s="4">
        <v>0.22008802133511854</v>
      </c>
      <c r="T4" s="4">
        <v>0.23630659712202517</v>
      </c>
      <c r="U4" s="4">
        <v>0.11167782058826412</v>
      </c>
      <c r="V4" s="4">
        <v>0.10907039019029294</v>
      </c>
      <c r="W4" s="4">
        <v>0.10861527489729325</v>
      </c>
      <c r="X4" s="4">
        <v>0.10877606399071901</v>
      </c>
      <c r="Y4" s="4">
        <v>7.7037635868222459E-2</v>
      </c>
      <c r="Z4" s="4">
        <v>7.9753506733967638E-2</v>
      </c>
      <c r="AA4" s="4">
        <v>7.764703427506936E-2</v>
      </c>
      <c r="AB4" s="4">
        <v>7.2968246241496143E-2</v>
      </c>
      <c r="AC4" s="9">
        <v>-0.13550634162938185</v>
      </c>
      <c r="AD4" s="9">
        <v>-0.13681722503977062</v>
      </c>
      <c r="AE4" s="9">
        <v>-0.13749090497208688</v>
      </c>
      <c r="AF4" s="9">
        <v>-0.13816262572175372</v>
      </c>
      <c r="AG4" s="9">
        <v>-0.37640576481606808</v>
      </c>
      <c r="AH4" s="9">
        <v>-0.38181108575288675</v>
      </c>
      <c r="AI4" s="9">
        <v>-0.38181108575288691</v>
      </c>
      <c r="AJ4" s="9">
        <v>-0.38181108575288691</v>
      </c>
      <c r="AK4" s="9">
        <v>-0.68656580339868678</v>
      </c>
      <c r="AL4" s="9">
        <v>-0.68656580339868678</v>
      </c>
      <c r="AM4" s="9">
        <v>-0.68656580339868678</v>
      </c>
      <c r="AN4" s="9">
        <v>-0.68656580339868678</v>
      </c>
      <c r="AO4" s="9">
        <v>-0.68656580339868678</v>
      </c>
    </row>
    <row r="5" spans="1:47">
      <c r="A5" s="10"/>
      <c r="B5" s="10"/>
      <c r="C5" t="s">
        <v>43</v>
      </c>
      <c r="D5" t="s">
        <v>62</v>
      </c>
      <c r="E5" s="4">
        <v>-2.1400779199999986</v>
      </c>
      <c r="F5" s="4">
        <v>-2.1400779199999986</v>
      </c>
      <c r="G5" s="4">
        <v>-2.1400779199999986</v>
      </c>
      <c r="H5" s="4">
        <v>-2.1400779199999986</v>
      </c>
      <c r="I5" s="4">
        <v>-1.1219030199999995</v>
      </c>
      <c r="J5" s="4">
        <v>-1.1219030199999995</v>
      </c>
      <c r="K5" s="4">
        <v>-1.1219030199999995</v>
      </c>
      <c r="L5" s="4">
        <v>-1.1219030199999995</v>
      </c>
      <c r="M5" s="4">
        <v>-1.2148619899999993</v>
      </c>
      <c r="N5" s="4">
        <v>-1.2148619899999993</v>
      </c>
      <c r="O5" s="4">
        <v>-1.2148619899999993</v>
      </c>
      <c r="P5" s="4">
        <v>-1.2148619899999993</v>
      </c>
      <c r="Q5" s="4">
        <v>-1.5544006350000004</v>
      </c>
      <c r="R5" s="4">
        <v>-1.5544006350000004</v>
      </c>
      <c r="S5" s="4">
        <v>-1.5544006350000004</v>
      </c>
      <c r="T5" s="4">
        <v>-1.5544006350000004</v>
      </c>
      <c r="U5" s="4">
        <v>-1.8974726099999986</v>
      </c>
      <c r="V5" s="4">
        <v>-1.8974726099999986</v>
      </c>
      <c r="W5" s="4">
        <v>-1.8974726099999986</v>
      </c>
      <c r="X5" s="4">
        <v>-1.8974726099999986</v>
      </c>
      <c r="Y5" s="4">
        <v>-1.5687029450000001</v>
      </c>
      <c r="Z5" s="4">
        <v>-1.5687029450000001</v>
      </c>
      <c r="AA5" s="4">
        <v>-1.5687029450000001</v>
      </c>
      <c r="AB5" s="4">
        <v>-1.5687029450000001</v>
      </c>
      <c r="AC5" s="9">
        <v>-1.5233392214595725</v>
      </c>
      <c r="AD5" s="9">
        <v>-1.5233392214595725</v>
      </c>
      <c r="AE5" s="9">
        <v>-1.5233392214595725</v>
      </c>
      <c r="AF5" s="9">
        <v>-1.5233392214595725</v>
      </c>
      <c r="AG5" s="9">
        <v>-1.0900275752252639</v>
      </c>
      <c r="AH5" s="9">
        <v>-1.0900275752252639</v>
      </c>
      <c r="AI5" s="9">
        <v>-1.0900275752252639</v>
      </c>
      <c r="AJ5" s="9">
        <v>-1.0900275752252639</v>
      </c>
      <c r="AK5" s="9">
        <v>-1.5344443006806365</v>
      </c>
      <c r="AL5" s="9">
        <v>-1.5344443006806365</v>
      </c>
      <c r="AM5" s="9">
        <v>-1.5344443006806365</v>
      </c>
      <c r="AN5" s="9">
        <v>-1.5344443006806365</v>
      </c>
      <c r="AO5" s="9">
        <v>-1.5344443006806365</v>
      </c>
    </row>
    <row r="6" spans="1:47">
      <c r="A6" s="10"/>
      <c r="B6" s="10"/>
      <c r="C6" t="s">
        <v>60</v>
      </c>
      <c r="D6" t="s">
        <v>62</v>
      </c>
      <c r="E6" s="4">
        <v>-0.71656590657359942</v>
      </c>
      <c r="F6" s="4">
        <v>-0.71656590657359942</v>
      </c>
      <c r="G6" s="4">
        <v>-0.71656590657359942</v>
      </c>
      <c r="H6" s="4">
        <v>-0.71656590657359942</v>
      </c>
      <c r="I6" s="4">
        <v>0.26375015974187388</v>
      </c>
      <c r="J6" s="4">
        <v>0.26375015974187388</v>
      </c>
      <c r="K6" s="4">
        <v>0.26375015974187388</v>
      </c>
      <c r="L6" s="4">
        <v>0.26375015974187388</v>
      </c>
      <c r="M6" s="4">
        <v>0.56967542304153085</v>
      </c>
      <c r="N6" s="4">
        <v>0.56967542304153085</v>
      </c>
      <c r="O6" s="4">
        <v>0.56967542304153085</v>
      </c>
      <c r="P6" s="4">
        <v>0.56967542304153085</v>
      </c>
      <c r="Q6" s="4">
        <v>0.74615845071561226</v>
      </c>
      <c r="R6" s="4">
        <v>0.74615845071561226</v>
      </c>
      <c r="S6" s="4">
        <v>0.74615845071561226</v>
      </c>
      <c r="T6" s="4">
        <v>0.74615845071561226</v>
      </c>
      <c r="U6" s="4">
        <v>0.55355219747811768</v>
      </c>
      <c r="V6" s="4">
        <v>0.55355219747811768</v>
      </c>
      <c r="W6" s="4">
        <v>0.55355219747811768</v>
      </c>
      <c r="X6" s="4">
        <v>0.55355219747811768</v>
      </c>
      <c r="Y6" s="4">
        <v>0.83023145615262939</v>
      </c>
      <c r="Z6" s="4">
        <v>0.83023145615262939</v>
      </c>
      <c r="AA6" s="4">
        <v>0.83023145615262939</v>
      </c>
      <c r="AB6" s="4">
        <v>0.83023145615262939</v>
      </c>
      <c r="AC6" s="9">
        <v>1.5386776622371072</v>
      </c>
      <c r="AD6" s="9">
        <v>1.5386776622371072</v>
      </c>
      <c r="AE6" s="9">
        <v>1.5386776622371072</v>
      </c>
      <c r="AF6" s="9">
        <v>1.5386776622371072</v>
      </c>
      <c r="AG6" s="9">
        <v>2.1075477687968163</v>
      </c>
      <c r="AH6" s="9">
        <v>2.1075477687968163</v>
      </c>
      <c r="AI6" s="9">
        <v>2.1075477687968163</v>
      </c>
      <c r="AJ6" s="9">
        <v>2.1075477687968163</v>
      </c>
      <c r="AK6" s="9">
        <v>2.4299681193653777</v>
      </c>
      <c r="AL6" s="9">
        <v>2.4299681193653777</v>
      </c>
      <c r="AM6" s="9">
        <v>2.4299681193653777</v>
      </c>
      <c r="AN6" s="9">
        <v>2.4299681193653777</v>
      </c>
      <c r="AO6" s="9">
        <v>2.4299681193653777</v>
      </c>
    </row>
    <row r="7" spans="1:47">
      <c r="A7" s="10"/>
      <c r="B7" s="10"/>
      <c r="AH7" s="14"/>
      <c r="AI7" s="16"/>
    </row>
    <row r="8" spans="1:47">
      <c r="A8" s="10"/>
      <c r="B8" s="10"/>
      <c r="C8" t="s">
        <v>46</v>
      </c>
      <c r="D8" t="s">
        <v>63</v>
      </c>
      <c r="E8" s="16">
        <f t="shared" ref="E8:AL8" si="0">-(E22*E6+E23*E3+E24*E5+E25*E2+E26*E4)</f>
        <v>1.3702771514658598</v>
      </c>
      <c r="F8" s="16">
        <f t="shared" si="0"/>
        <v>1.3857990143415129</v>
      </c>
      <c r="G8" s="4">
        <f t="shared" si="0"/>
        <v>1.4278388456619728</v>
      </c>
      <c r="H8" s="4">
        <f t="shared" si="0"/>
        <v>1.4200738013699066</v>
      </c>
      <c r="I8" s="4">
        <f t="shared" si="0"/>
        <v>0.90058982575345314</v>
      </c>
      <c r="J8" s="4">
        <f t="shared" si="0"/>
        <v>0.91246522109810624</v>
      </c>
      <c r="K8" s="4">
        <f t="shared" si="0"/>
        <v>0.73586947768169331</v>
      </c>
      <c r="L8" s="4">
        <f t="shared" si="0"/>
        <v>0.66616528466078362</v>
      </c>
      <c r="M8" s="4">
        <f t="shared" si="0"/>
        <v>0.37684135947927022</v>
      </c>
      <c r="N8" s="4">
        <f t="shared" si="0"/>
        <v>0.43406860196576463</v>
      </c>
      <c r="O8" s="4">
        <f t="shared" si="0"/>
        <v>0.43369948636202588</v>
      </c>
      <c r="P8" s="4">
        <f t="shared" si="0"/>
        <v>0.37499301219283382</v>
      </c>
      <c r="Q8" s="4">
        <f t="shared" si="0"/>
        <v>0.37847639711823311</v>
      </c>
      <c r="R8" s="4">
        <f t="shared" si="0"/>
        <v>0.30580744799406484</v>
      </c>
      <c r="S8" s="4">
        <f t="shared" si="0"/>
        <v>0.282272154112091</v>
      </c>
      <c r="T8" s="4">
        <f t="shared" si="0"/>
        <v>0.21702003238263234</v>
      </c>
      <c r="U8" s="4">
        <f t="shared" si="0"/>
        <v>0.40074688324668195</v>
      </c>
      <c r="V8" s="4">
        <f t="shared" si="0"/>
        <v>0.53176223941421019</v>
      </c>
      <c r="W8" s="4">
        <f t="shared" si="0"/>
        <v>0.63551972494530706</v>
      </c>
      <c r="X8" s="4">
        <f t="shared" si="0"/>
        <v>0.6032595627867513</v>
      </c>
      <c r="Y8" s="4">
        <f t="shared" si="0"/>
        <v>0.6323545653715158</v>
      </c>
      <c r="Z8" s="4">
        <f t="shared" si="0"/>
        <v>0.72964691250347014</v>
      </c>
      <c r="AA8" s="4">
        <f t="shared" si="0"/>
        <v>0.76038385093986971</v>
      </c>
      <c r="AB8" s="4">
        <f>-(AB22*AB6+AB23*AB3+AB24*AB5+AB25*AB2+AB26*AB4)</f>
        <v>0.73082768366468498</v>
      </c>
      <c r="AC8" s="4">
        <f>-(AC22*AC6+AC23*AC3+AC24*AC5+AC25*AC2+AC26*AC4)</f>
        <v>0.64314628929211493</v>
      </c>
      <c r="AD8" s="4">
        <f t="shared" si="0"/>
        <v>0.66960646335576934</v>
      </c>
      <c r="AE8" s="4">
        <f t="shared" si="0"/>
        <v>0.69205007509429384</v>
      </c>
      <c r="AF8" s="4">
        <f t="shared" si="0"/>
        <v>0.65815182948079876</v>
      </c>
      <c r="AG8" s="4">
        <f t="shared" si="0"/>
        <v>0.55906658435976819</v>
      </c>
      <c r="AH8" s="16">
        <f t="shared" si="0"/>
        <v>0.49994329520632741</v>
      </c>
      <c r="AI8" s="16">
        <f t="shared" si="0"/>
        <v>0.43815709948874321</v>
      </c>
      <c r="AJ8" s="16">
        <f t="shared" si="0"/>
        <v>0.35790260735515511</v>
      </c>
      <c r="AK8" s="16">
        <f t="shared" si="0"/>
        <v>0.56516969265155748</v>
      </c>
      <c r="AL8" s="16">
        <f t="shared" si="0"/>
        <v>0.54873273313862725</v>
      </c>
      <c r="AM8" s="16">
        <f>-(AM22*AM6+AM23*AM3+AM24*AM5+AM25*AM2+AM26*AM4)</f>
        <v>0.53244250564616646</v>
      </c>
      <c r="AN8" s="16">
        <f>-(AN22*AN6+AN23*AN3+AN24*AN5+AN25*AN2+AN26*AN4)</f>
        <v>0.5246453920326678</v>
      </c>
      <c r="AO8" s="16">
        <f>-(AO22*AO6+AO23*AO3+AO24*AO5+AO25*AO2+AO26*AO4)</f>
        <v>0.51506243027822707</v>
      </c>
    </row>
    <row r="9" spans="1:47">
      <c r="E9">
        <v>1.3702771514658598</v>
      </c>
      <c r="F9">
        <v>1.3857990143415129</v>
      </c>
      <c r="G9" s="4">
        <v>1.4278388456619728</v>
      </c>
      <c r="H9">
        <v>1.4200738013699066</v>
      </c>
      <c r="I9">
        <v>0.90058982575345314</v>
      </c>
      <c r="J9">
        <v>0.91246522109810624</v>
      </c>
      <c r="K9">
        <v>0.73586947768169331</v>
      </c>
      <c r="L9">
        <v>0.66616528466078362</v>
      </c>
      <c r="M9">
        <v>0.37684135947927022</v>
      </c>
      <c r="N9">
        <v>0.43406860196576463</v>
      </c>
      <c r="O9">
        <v>0.43369948636202588</v>
      </c>
      <c r="P9">
        <v>0.37499301219283382</v>
      </c>
      <c r="Q9">
        <v>0.37847639711823311</v>
      </c>
      <c r="R9">
        <v>0.30580744799406484</v>
      </c>
      <c r="S9">
        <v>0.282272154112091</v>
      </c>
      <c r="T9">
        <v>0.21702003238263234</v>
      </c>
      <c r="U9">
        <v>0.40074688324668195</v>
      </c>
      <c r="V9">
        <v>0.53176223941421019</v>
      </c>
      <c r="W9">
        <v>0.63551972494530706</v>
      </c>
      <c r="X9">
        <v>0.6032595627867513</v>
      </c>
      <c r="Y9">
        <v>0.6323545653715158</v>
      </c>
      <c r="Z9">
        <v>0.72964691250347014</v>
      </c>
      <c r="AA9">
        <v>0.76038385093986971</v>
      </c>
      <c r="AB9">
        <v>0.70660880674577731</v>
      </c>
      <c r="AC9">
        <v>0.64797282700836611</v>
      </c>
      <c r="AD9">
        <v>0.67512008524900557</v>
      </c>
      <c r="AE9">
        <v>0.69804561465871029</v>
      </c>
      <c r="AF9">
        <v>0.66431011397293971</v>
      </c>
      <c r="AG9">
        <v>0.56326781962991923</v>
      </c>
      <c r="AH9">
        <v>0.5052233305784376</v>
      </c>
      <c r="AI9">
        <v>0.44170626054736539</v>
      </c>
      <c r="AJ9" s="16">
        <v>0.36362326691511232</v>
      </c>
      <c r="AK9" s="16">
        <v>0.58364904803971296</v>
      </c>
      <c r="AL9">
        <v>0.58334135375295948</v>
      </c>
      <c r="AM9">
        <v>1.5833413537529599</v>
      </c>
      <c r="AN9">
        <v>2.5833413537529601</v>
      </c>
      <c r="AO9">
        <v>3.5833413537529601</v>
      </c>
    </row>
    <row r="11" spans="1:47">
      <c r="A11" t="s">
        <v>0</v>
      </c>
      <c r="B11" t="s">
        <v>1</v>
      </c>
      <c r="C11" t="s">
        <v>2</v>
      </c>
      <c r="D11" t="s">
        <v>3</v>
      </c>
      <c r="E11">
        <v>1980</v>
      </c>
      <c r="F11">
        <v>1981</v>
      </c>
      <c r="G11">
        <v>1982</v>
      </c>
      <c r="H11">
        <v>1983</v>
      </c>
      <c r="I11">
        <v>1984</v>
      </c>
      <c r="J11">
        <v>1985</v>
      </c>
      <c r="K11">
        <v>1986</v>
      </c>
      <c r="L11">
        <v>1987</v>
      </c>
      <c r="M11">
        <v>1988</v>
      </c>
      <c r="N11">
        <v>1989</v>
      </c>
      <c r="O11">
        <v>1990</v>
      </c>
      <c r="P11">
        <v>1991</v>
      </c>
      <c r="Q11">
        <v>1992</v>
      </c>
      <c r="R11">
        <v>1993</v>
      </c>
      <c r="S11">
        <v>1994</v>
      </c>
      <c r="T11">
        <v>1995</v>
      </c>
      <c r="U11">
        <v>1996</v>
      </c>
      <c r="V11">
        <v>1997</v>
      </c>
      <c r="W11">
        <v>1998</v>
      </c>
      <c r="X11">
        <v>1999</v>
      </c>
      <c r="Y11">
        <v>2000</v>
      </c>
      <c r="Z11">
        <v>2001</v>
      </c>
      <c r="AA11">
        <v>2002</v>
      </c>
      <c r="AB11">
        <v>2003</v>
      </c>
      <c r="AC11">
        <v>2004</v>
      </c>
      <c r="AD11">
        <v>2005</v>
      </c>
      <c r="AE11">
        <v>2006</v>
      </c>
      <c r="AF11">
        <v>2007</v>
      </c>
      <c r="AG11">
        <v>2008</v>
      </c>
      <c r="AH11">
        <v>2009</v>
      </c>
      <c r="AI11" s="22">
        <v>2010</v>
      </c>
      <c r="AJ11" s="10">
        <v>2011</v>
      </c>
      <c r="AK11" s="10">
        <v>2012</v>
      </c>
      <c r="AL11" s="10">
        <v>2013</v>
      </c>
      <c r="AM11">
        <v>2014</v>
      </c>
      <c r="AN11">
        <v>2015</v>
      </c>
      <c r="AO11">
        <v>2016</v>
      </c>
      <c r="AP11">
        <v>2017</v>
      </c>
      <c r="AQ11">
        <v>2018</v>
      </c>
      <c r="AR11">
        <v>2019</v>
      </c>
      <c r="AS11">
        <v>2020</v>
      </c>
      <c r="AT11">
        <v>2021</v>
      </c>
      <c r="AU11" t="s">
        <v>5</v>
      </c>
    </row>
    <row r="12" spans="1:47">
      <c r="A12" t="s">
        <v>14</v>
      </c>
      <c r="B12" t="s">
        <v>7</v>
      </c>
      <c r="C12" t="s">
        <v>8</v>
      </c>
      <c r="D12" t="s">
        <v>9</v>
      </c>
      <c r="E12" s="4">
        <v>309.26299999999998</v>
      </c>
      <c r="F12" s="4">
        <v>292.60599999999999</v>
      </c>
      <c r="G12" s="4">
        <v>281.27999999999997</v>
      </c>
      <c r="H12" s="4">
        <v>301.803</v>
      </c>
      <c r="I12" s="4">
        <v>310.68599999999998</v>
      </c>
      <c r="J12" s="4">
        <v>307.017</v>
      </c>
      <c r="K12" s="4">
        <v>297.58999999999997</v>
      </c>
      <c r="L12" s="4">
        <v>323.97300000000001</v>
      </c>
      <c r="M12" s="4">
        <v>404.149</v>
      </c>
      <c r="N12" s="4">
        <v>451.31099999999998</v>
      </c>
      <c r="O12" s="4">
        <v>390.279</v>
      </c>
      <c r="P12" s="4">
        <v>409.16500000000002</v>
      </c>
      <c r="Q12" s="4">
        <v>488.22199999999998</v>
      </c>
      <c r="R12" s="4">
        <v>613.22299999999996</v>
      </c>
      <c r="S12" s="4">
        <v>559.22400000000005</v>
      </c>
      <c r="T12" s="4">
        <v>727.947</v>
      </c>
      <c r="U12" s="4">
        <v>856.00099999999998</v>
      </c>
      <c r="V12" s="4">
        <v>952.649</v>
      </c>
      <c r="W12" s="4">
        <v>1019.48</v>
      </c>
      <c r="X12" s="4">
        <v>1083.2840000000001</v>
      </c>
      <c r="Y12" s="4">
        <v>1198.4770000000001</v>
      </c>
      <c r="Z12" s="4">
        <v>1324.8140000000001</v>
      </c>
      <c r="AA12" s="4">
        <v>1453.8330000000001</v>
      </c>
      <c r="AB12" s="4">
        <v>1660.7090000000001</v>
      </c>
      <c r="AC12">
        <v>1952.645</v>
      </c>
      <c r="AD12">
        <v>2291.4540000000002</v>
      </c>
      <c r="AE12">
        <v>2751.924</v>
      </c>
      <c r="AF12">
        <v>3542.56</v>
      </c>
      <c r="AG12">
        <v>4564.951</v>
      </c>
      <c r="AH12">
        <v>5071.4560000000001</v>
      </c>
      <c r="AI12" s="22">
        <v>6005.2489999999998</v>
      </c>
      <c r="AJ12" s="18">
        <v>7442.0320000000002</v>
      </c>
      <c r="AK12" s="18">
        <v>8471.357</v>
      </c>
      <c r="AL12" s="18">
        <v>9518.5820000000003</v>
      </c>
      <c r="AM12" s="4">
        <v>10430.712</v>
      </c>
      <c r="AN12" s="1">
        <v>10982.829</v>
      </c>
      <c r="AO12">
        <v>11383.032999999999</v>
      </c>
      <c r="AP12">
        <v>12263.429</v>
      </c>
      <c r="AQ12">
        <v>13338.231</v>
      </c>
      <c r="AR12">
        <v>14605.294</v>
      </c>
      <c r="AS12">
        <v>16144.037</v>
      </c>
      <c r="AT12">
        <v>17762.010999999999</v>
      </c>
      <c r="AU12">
        <v>2015</v>
      </c>
    </row>
    <row r="13" spans="1:47">
      <c r="A13" t="s">
        <v>25</v>
      </c>
      <c r="B13" t="s">
        <v>7</v>
      </c>
      <c r="C13" t="s">
        <v>8</v>
      </c>
      <c r="D13" t="s">
        <v>9</v>
      </c>
      <c r="E13" s="4">
        <v>1059.558</v>
      </c>
      <c r="F13" s="4">
        <v>1168.8679999999999</v>
      </c>
      <c r="G13" s="4">
        <v>1087.0419999999999</v>
      </c>
      <c r="H13" s="4">
        <v>1182.57</v>
      </c>
      <c r="I13" s="4">
        <v>1259.453</v>
      </c>
      <c r="J13" s="4">
        <v>1356.7170000000001</v>
      </c>
      <c r="K13" s="4">
        <v>2007.355</v>
      </c>
      <c r="L13" s="4">
        <v>2426.4810000000002</v>
      </c>
      <c r="M13" s="4">
        <v>2940.9580000000001</v>
      </c>
      <c r="N13" s="4">
        <v>2946.8319999999999</v>
      </c>
      <c r="O13" s="4">
        <v>3031.62</v>
      </c>
      <c r="P13" s="4">
        <v>3454.3519999999999</v>
      </c>
      <c r="Q13" s="4">
        <v>3770.2660000000001</v>
      </c>
      <c r="R13" s="4">
        <v>4337.1379999999999</v>
      </c>
      <c r="S13" s="4">
        <v>4767.1559999999999</v>
      </c>
      <c r="T13" s="4">
        <v>5277.8670000000002</v>
      </c>
      <c r="U13" s="4">
        <v>4638.4290000000001</v>
      </c>
      <c r="V13" s="4">
        <v>4263.8490000000002</v>
      </c>
      <c r="W13" s="4">
        <v>3871.9609999999998</v>
      </c>
      <c r="X13" s="4">
        <v>4384.2650000000003</v>
      </c>
      <c r="Y13" s="4">
        <v>4668.7860000000001</v>
      </c>
      <c r="Z13" s="4">
        <v>4097.9579999999996</v>
      </c>
      <c r="AA13" s="4">
        <v>3925.1129999999998</v>
      </c>
      <c r="AB13" s="4">
        <v>4304.6019999999999</v>
      </c>
      <c r="AC13">
        <v>4656.4049999999997</v>
      </c>
      <c r="AD13">
        <v>4572.4139999999998</v>
      </c>
      <c r="AE13">
        <v>4356.8450000000003</v>
      </c>
      <c r="AF13">
        <v>4356.3469999999998</v>
      </c>
      <c r="AG13">
        <v>4849.1850000000004</v>
      </c>
      <c r="AH13">
        <v>5035.1409999999996</v>
      </c>
      <c r="AI13" s="22">
        <v>5498.7190000000001</v>
      </c>
      <c r="AJ13" s="18">
        <v>5908.9880000000003</v>
      </c>
      <c r="AK13" s="18">
        <v>5957.2489999999998</v>
      </c>
      <c r="AL13" s="18">
        <v>4908.8630000000003</v>
      </c>
      <c r="AM13" s="4">
        <v>4596.1570000000002</v>
      </c>
      <c r="AN13" s="1">
        <v>4123.2579999999998</v>
      </c>
      <c r="AO13">
        <v>4412.6030000000001</v>
      </c>
      <c r="AP13">
        <v>4513.7539999999999</v>
      </c>
      <c r="AQ13">
        <v>4562.2060000000001</v>
      </c>
      <c r="AR13">
        <v>4675.7929999999997</v>
      </c>
      <c r="AS13">
        <v>4800.0640000000003</v>
      </c>
      <c r="AT13">
        <v>4895.4189999999999</v>
      </c>
      <c r="AU13">
        <v>2015</v>
      </c>
    </row>
    <row r="14" spans="1:47">
      <c r="A14" t="s">
        <v>32</v>
      </c>
      <c r="B14" t="s">
        <v>7</v>
      </c>
      <c r="C14" t="s">
        <v>8</v>
      </c>
      <c r="D14" t="s">
        <v>9</v>
      </c>
      <c r="E14" s="4">
        <v>542.452</v>
      </c>
      <c r="F14" s="4">
        <v>519.70899999999995</v>
      </c>
      <c r="G14" s="4">
        <v>491.93799999999999</v>
      </c>
      <c r="H14" s="4">
        <v>466.03100000000001</v>
      </c>
      <c r="I14" s="4">
        <v>440.87400000000002</v>
      </c>
      <c r="J14" s="4">
        <v>468.95800000000003</v>
      </c>
      <c r="K14" s="4">
        <v>570.88400000000001</v>
      </c>
      <c r="L14" s="4">
        <v>702.54</v>
      </c>
      <c r="M14" s="4">
        <v>852.399</v>
      </c>
      <c r="N14" s="4">
        <v>861.29399999999998</v>
      </c>
      <c r="O14" s="4">
        <v>1017.792</v>
      </c>
      <c r="P14" s="4">
        <v>1059.2570000000001</v>
      </c>
      <c r="Q14" s="4">
        <v>1098.297</v>
      </c>
      <c r="R14" s="4">
        <v>982.61500000000001</v>
      </c>
      <c r="S14" s="4">
        <v>1061.3820000000001</v>
      </c>
      <c r="T14" s="4">
        <v>1157.4359999999999</v>
      </c>
      <c r="U14" s="4">
        <v>1220.8530000000001</v>
      </c>
      <c r="V14" s="4">
        <v>1359.441</v>
      </c>
      <c r="W14" s="4">
        <v>1456.155</v>
      </c>
      <c r="X14" s="4">
        <v>1502.893</v>
      </c>
      <c r="Y14" s="4">
        <v>1480.527</v>
      </c>
      <c r="Z14" s="4">
        <v>1471.396</v>
      </c>
      <c r="AA14" s="4">
        <v>1614.6990000000001</v>
      </c>
      <c r="AB14" s="4">
        <v>1943.3920000000001</v>
      </c>
      <c r="AC14">
        <v>2298.16</v>
      </c>
      <c r="AD14">
        <v>2419.1819999999998</v>
      </c>
      <c r="AE14">
        <v>2588.299</v>
      </c>
      <c r="AF14">
        <v>2970.067</v>
      </c>
      <c r="AG14">
        <v>2787.614</v>
      </c>
      <c r="AH14">
        <v>2316.2600000000002</v>
      </c>
      <c r="AI14" s="22">
        <v>2402.9989999999998</v>
      </c>
      <c r="AJ14" s="18">
        <v>2596.3429999999998</v>
      </c>
      <c r="AK14" s="18">
        <v>2639.404</v>
      </c>
      <c r="AL14" s="18">
        <v>2712.509</v>
      </c>
      <c r="AM14" s="4">
        <v>2991.69</v>
      </c>
      <c r="AN14" s="1">
        <v>2849.3449999999998</v>
      </c>
      <c r="AO14">
        <v>2760.9589999999998</v>
      </c>
      <c r="AP14">
        <v>2885.4780000000001</v>
      </c>
      <c r="AQ14">
        <v>2999.2939999999999</v>
      </c>
      <c r="AR14">
        <v>3123.2739999999999</v>
      </c>
      <c r="AS14">
        <v>3256.297</v>
      </c>
      <c r="AT14">
        <v>3373.915</v>
      </c>
      <c r="AU14">
        <v>2015</v>
      </c>
    </row>
    <row r="15" spans="1:47">
      <c r="A15" t="s">
        <v>34</v>
      </c>
      <c r="B15" t="s">
        <v>7</v>
      </c>
      <c r="C15" t="s">
        <v>8</v>
      </c>
      <c r="D15" t="s">
        <v>9</v>
      </c>
      <c r="E15" s="4">
        <v>2789.5250000000001</v>
      </c>
      <c r="F15" s="4">
        <v>3128.4250000000002</v>
      </c>
      <c r="G15" s="4">
        <v>3255.0250000000001</v>
      </c>
      <c r="H15" s="4">
        <v>3536.6750000000002</v>
      </c>
      <c r="I15" s="4">
        <v>3933.1750000000002</v>
      </c>
      <c r="J15" s="4">
        <v>4220.25</v>
      </c>
      <c r="K15" s="4">
        <v>4462.8249999999998</v>
      </c>
      <c r="L15" s="4">
        <v>4739.4750000000004</v>
      </c>
      <c r="M15" s="4">
        <v>5103.75</v>
      </c>
      <c r="N15" s="4">
        <v>5484.35</v>
      </c>
      <c r="O15" s="4">
        <v>5803.0749999999998</v>
      </c>
      <c r="P15" s="4">
        <v>5995.9250000000002</v>
      </c>
      <c r="Q15" s="4">
        <v>6337.75</v>
      </c>
      <c r="R15" s="4">
        <v>6657.4</v>
      </c>
      <c r="S15" s="4">
        <v>7072.2250000000004</v>
      </c>
      <c r="T15" s="4">
        <v>7397.65</v>
      </c>
      <c r="U15" s="4">
        <v>7816.8249999999998</v>
      </c>
      <c r="V15" s="4">
        <v>8304.3250000000007</v>
      </c>
      <c r="W15" s="4">
        <v>8746.9750000000004</v>
      </c>
      <c r="X15" s="4">
        <v>9268.4249999999993</v>
      </c>
      <c r="Y15" s="4">
        <v>9816.9750000000004</v>
      </c>
      <c r="Z15" s="4">
        <v>10127.950000000001</v>
      </c>
      <c r="AA15" s="4">
        <v>10469.6</v>
      </c>
      <c r="AB15" s="4">
        <v>11510.674999999999</v>
      </c>
      <c r="AC15">
        <v>12274.924999999999</v>
      </c>
      <c r="AD15">
        <v>13093.7</v>
      </c>
      <c r="AE15">
        <v>13855.9</v>
      </c>
      <c r="AF15">
        <v>14477.625</v>
      </c>
      <c r="AG15">
        <v>14718.575000000001</v>
      </c>
      <c r="AH15">
        <v>14418.725</v>
      </c>
      <c r="AI15" s="22">
        <v>14964.4</v>
      </c>
      <c r="AJ15" s="18">
        <v>15517.924999999999</v>
      </c>
      <c r="AK15" s="18">
        <v>16155.25</v>
      </c>
      <c r="AL15" s="18">
        <v>16663.150000000001</v>
      </c>
      <c r="AM15" s="4">
        <v>17348.075000000001</v>
      </c>
      <c r="AN15" s="1">
        <v>17947</v>
      </c>
      <c r="AO15">
        <v>18558.129000000001</v>
      </c>
      <c r="AP15">
        <v>19284.992999999999</v>
      </c>
      <c r="AQ15">
        <v>20145.054</v>
      </c>
      <c r="AR15">
        <v>21016.055</v>
      </c>
      <c r="AS15">
        <v>21873.552</v>
      </c>
      <c r="AT15">
        <v>22765.717000000001</v>
      </c>
      <c r="AU15">
        <v>2015</v>
      </c>
    </row>
    <row r="16" spans="1:47">
      <c r="A16" t="s">
        <v>36</v>
      </c>
      <c r="B16" t="s">
        <v>7</v>
      </c>
      <c r="C16" t="s">
        <v>8</v>
      </c>
      <c r="D16" t="s">
        <v>9</v>
      </c>
      <c r="E16" s="4">
        <v>2566.6099999999997</v>
      </c>
      <c r="F16" s="4">
        <v>2241.6390000000001</v>
      </c>
      <c r="G16" s="4">
        <v>2169.4490000000001</v>
      </c>
      <c r="H16" s="4">
        <v>2125.5689999999995</v>
      </c>
      <c r="I16" s="4">
        <v>2038.2180000000001</v>
      </c>
      <c r="J16" s="4">
        <v>2105.0439999999999</v>
      </c>
      <c r="K16" s="4">
        <v>2957.5879999999997</v>
      </c>
      <c r="L16" s="4">
        <v>3663.62</v>
      </c>
      <c r="M16" s="4">
        <v>4025.7660000000001</v>
      </c>
      <c r="N16" s="4">
        <v>4105.5640000000003</v>
      </c>
      <c r="O16" s="4">
        <v>5176.1710000000003</v>
      </c>
      <c r="P16" s="4">
        <v>5561.6310000000012</v>
      </c>
      <c r="Q16" s="4">
        <v>6124.0159999999996</v>
      </c>
      <c r="R16" s="4">
        <v>5578.1309999999994</v>
      </c>
      <c r="S16" s="4">
        <v>5892.9769999999999</v>
      </c>
      <c r="T16" s="4">
        <v>6789.8810000000003</v>
      </c>
      <c r="U16" s="4">
        <v>6868.9979999999996</v>
      </c>
      <c r="V16" s="4">
        <v>6267.0420000000004</v>
      </c>
      <c r="W16" s="4">
        <v>6435.1270000000004</v>
      </c>
      <c r="X16" s="4">
        <v>6398.3580000000002</v>
      </c>
      <c r="Y16" s="4">
        <v>5831.9789999999994</v>
      </c>
      <c r="Z16" s="4">
        <v>5898.7779999999993</v>
      </c>
      <c r="AA16" s="4">
        <v>6432.5460000000003</v>
      </c>
      <c r="AB16" s="4">
        <v>8178.848</v>
      </c>
      <c r="AC16" s="16">
        <v>9353.9609999999993</v>
      </c>
      <c r="AD16" s="16">
        <v>9697.5619999999999</v>
      </c>
      <c r="AE16" s="16">
        <v>10261.508</v>
      </c>
      <c r="AF16" s="16">
        <v>11792.550000000001</v>
      </c>
      <c r="AG16" s="16">
        <v>12945.634</v>
      </c>
      <c r="AH16" s="16">
        <v>11811.49</v>
      </c>
      <c r="AI16" s="21">
        <v>11574.477000000001</v>
      </c>
      <c r="AJ16" s="18">
        <v>12479.055</v>
      </c>
      <c r="AK16" s="18">
        <v>11574.130999999998</v>
      </c>
      <c r="AL16" s="18">
        <v>12086.045</v>
      </c>
      <c r="AM16" s="4">
        <v>12305.961000000001</v>
      </c>
      <c r="AN16" s="4">
        <v>10573.967999999999</v>
      </c>
      <c r="AO16">
        <v>10865.196</v>
      </c>
      <c r="AP16">
        <v>11240.681</v>
      </c>
      <c r="AQ16">
        <v>11564.691999999999</v>
      </c>
      <c r="AR16">
        <v>11952.628000000001</v>
      </c>
      <c r="AS16">
        <v>12386.393</v>
      </c>
      <c r="AT16">
        <v>12736.728000000001</v>
      </c>
    </row>
    <row r="17" spans="1:46">
      <c r="A17" s="4" t="s">
        <v>46</v>
      </c>
      <c r="B17" s="4" t="s">
        <v>7</v>
      </c>
      <c r="C17" s="4" t="s">
        <v>8</v>
      </c>
      <c r="D17" s="4" t="s">
        <v>9</v>
      </c>
      <c r="E17" s="4">
        <v>4537.9359999999997</v>
      </c>
      <c r="F17" s="4">
        <v>4660.5169999999989</v>
      </c>
      <c r="G17" s="4">
        <v>4564.8119999999999</v>
      </c>
      <c r="H17" s="4">
        <v>4529.0450000000001</v>
      </c>
      <c r="I17" s="4">
        <v>4530.4190000000008</v>
      </c>
      <c r="J17" s="4">
        <v>4464.607</v>
      </c>
      <c r="K17" s="4">
        <v>4969.3249999999989</v>
      </c>
      <c r="L17" s="4">
        <v>5643.5930000000008</v>
      </c>
      <c r="M17" s="4">
        <v>6272.0059999999976</v>
      </c>
      <c r="N17" s="4">
        <v>6736.5919999999987</v>
      </c>
      <c r="O17" s="4">
        <v>7472.2850000000017</v>
      </c>
      <c r="P17" s="4">
        <v>7582.0339999999997</v>
      </c>
      <c r="Q17" s="4">
        <v>6426.385000000002</v>
      </c>
      <c r="R17" s="4">
        <v>6671.362000000001</v>
      </c>
      <c r="S17" s="4">
        <v>7319.4290000000001</v>
      </c>
      <c r="T17" s="4">
        <v>8259.1660000000011</v>
      </c>
      <c r="U17" s="4">
        <v>8911.1909999999989</v>
      </c>
      <c r="V17" s="4">
        <v>9049.2910000000011</v>
      </c>
      <c r="W17" s="4">
        <v>8409.5430000000015</v>
      </c>
      <c r="X17" s="4">
        <v>8425.6840000000011</v>
      </c>
      <c r="Y17" s="4">
        <v>8919.1390000000029</v>
      </c>
      <c r="Z17" s="4">
        <v>8755.9749999999985</v>
      </c>
      <c r="AA17" s="4">
        <v>9058.5609999999942</v>
      </c>
      <c r="AB17" s="4">
        <v>11130.333000000006</v>
      </c>
      <c r="AC17" s="4">
        <v>13071.307000000001</v>
      </c>
      <c r="AD17" s="4">
        <v>15150.933000000005</v>
      </c>
      <c r="AE17" s="4">
        <v>17339.496999999996</v>
      </c>
      <c r="AF17" s="4">
        <v>20616.614000000001</v>
      </c>
      <c r="AG17" s="4">
        <v>23401.964999999997</v>
      </c>
      <c r="AH17" s="4">
        <v>21267.841</v>
      </c>
      <c r="AI17" s="16">
        <v>25125.37000000001</v>
      </c>
      <c r="AJ17">
        <v>28736.718000000001</v>
      </c>
      <c r="AK17">
        <v>29388.60100000001</v>
      </c>
      <c r="AL17" s="4">
        <v>30015.995000000003</v>
      </c>
      <c r="AM17">
        <v>30152.688999999998</v>
      </c>
      <c r="AN17">
        <v>26694.586000000003</v>
      </c>
      <c r="AO17">
        <v>26013.915000000008</v>
      </c>
      <c r="AP17">
        <v>27590.716000000015</v>
      </c>
      <c r="AQ17">
        <v>29198.036999999997</v>
      </c>
      <c r="AR17">
        <v>30997.473000000013</v>
      </c>
      <c r="AS17">
        <v>32910.733000000007</v>
      </c>
      <c r="AT17">
        <v>34853.516999999993</v>
      </c>
    </row>
    <row r="18" spans="1:46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16"/>
      <c r="AJ18" s="16"/>
      <c r="AK18" s="16"/>
      <c r="AL18" s="4"/>
      <c r="AM18" s="19" t="s">
        <v>70</v>
      </c>
    </row>
    <row r="21" spans="1:46">
      <c r="A21" t="s">
        <v>0</v>
      </c>
      <c r="B21" t="s">
        <v>1</v>
      </c>
      <c r="C21" t="s">
        <v>2</v>
      </c>
      <c r="E21">
        <v>1980</v>
      </c>
      <c r="F21">
        <v>1981</v>
      </c>
      <c r="G21">
        <v>1982</v>
      </c>
      <c r="H21">
        <v>1983</v>
      </c>
      <c r="I21">
        <v>1984</v>
      </c>
      <c r="J21">
        <v>1985</v>
      </c>
      <c r="K21">
        <v>1986</v>
      </c>
      <c r="L21">
        <v>1987</v>
      </c>
      <c r="M21">
        <v>1988</v>
      </c>
      <c r="N21">
        <v>1989</v>
      </c>
      <c r="O21">
        <v>1990</v>
      </c>
      <c r="P21">
        <v>1991</v>
      </c>
      <c r="Q21">
        <v>1992</v>
      </c>
      <c r="R21">
        <v>1993</v>
      </c>
      <c r="S21">
        <v>1994</v>
      </c>
      <c r="T21">
        <v>1995</v>
      </c>
      <c r="U21">
        <v>1996</v>
      </c>
      <c r="V21">
        <v>1997</v>
      </c>
      <c r="W21">
        <v>1998</v>
      </c>
      <c r="X21">
        <v>1999</v>
      </c>
      <c r="Y21">
        <v>2000</v>
      </c>
      <c r="Z21">
        <v>2001</v>
      </c>
      <c r="AA21">
        <v>2002</v>
      </c>
      <c r="AB21">
        <v>2003</v>
      </c>
      <c r="AC21">
        <v>2004</v>
      </c>
      <c r="AD21">
        <v>2005</v>
      </c>
      <c r="AE21">
        <v>2006</v>
      </c>
      <c r="AF21">
        <v>2007</v>
      </c>
      <c r="AG21">
        <v>2008</v>
      </c>
      <c r="AH21">
        <v>2009</v>
      </c>
      <c r="AI21">
        <v>2010</v>
      </c>
      <c r="AJ21">
        <v>2011</v>
      </c>
      <c r="AK21">
        <v>2012</v>
      </c>
      <c r="AL21">
        <v>2013</v>
      </c>
      <c r="AM21">
        <v>2014</v>
      </c>
      <c r="AN21">
        <v>2015</v>
      </c>
      <c r="AO21">
        <v>2016</v>
      </c>
    </row>
    <row r="22" spans="1:46">
      <c r="A22" t="s">
        <v>14</v>
      </c>
      <c r="B22" t="s">
        <v>61</v>
      </c>
      <c r="E22" s="4">
        <f>(E12/E$17)/E$29</f>
        <v>4.2554787071263929E-2</v>
      </c>
      <c r="F22" s="16">
        <f t="shared" ref="F22:AH26" si="1">(F12/F$17)/F$29</f>
        <v>3.9803587064888443E-2</v>
      </c>
      <c r="G22" s="16">
        <f t="shared" si="1"/>
        <v>3.8612254064458632E-2</v>
      </c>
      <c r="H22" s="16">
        <f t="shared" si="1"/>
        <v>3.9644943520309887E-2</v>
      </c>
      <c r="I22" s="16">
        <f t="shared" si="1"/>
        <v>3.8921347774092167E-2</v>
      </c>
      <c r="J22" s="16">
        <f>(J12/J$17)/J$29</f>
        <v>3.6299066940995176E-2</v>
      </c>
      <c r="K22" s="16">
        <f t="shared" si="1"/>
        <v>2.8902778314651111E-2</v>
      </c>
      <c r="L22" s="16">
        <f t="shared" si="1"/>
        <v>2.7325452769458799E-2</v>
      </c>
      <c r="M22" s="16">
        <f t="shared" si="1"/>
        <v>3.0325529589431157E-2</v>
      </c>
      <c r="N22" s="16">
        <f t="shared" si="1"/>
        <v>3.2587158777331877E-2</v>
      </c>
      <c r="O22" s="16">
        <f t="shared" si="1"/>
        <v>2.5311667075363236E-2</v>
      </c>
      <c r="P22" s="16">
        <f t="shared" si="1"/>
        <v>2.4827476148839255E-2</v>
      </c>
      <c r="Q22" s="16">
        <f t="shared" si="1"/>
        <v>2.7399646581812407E-2</v>
      </c>
      <c r="R22" s="16">
        <f t="shared" si="1"/>
        <v>3.3751975327416826E-2</v>
      </c>
      <c r="S22" s="16">
        <f t="shared" si="1"/>
        <v>2.8896038870324981E-2</v>
      </c>
      <c r="T22" s="16">
        <f t="shared" si="1"/>
        <v>3.4094631011390174E-2</v>
      </c>
      <c r="U22" s="16">
        <f t="shared" si="1"/>
        <v>3.9997979543674053E-2</v>
      </c>
      <c r="V22" s="16">
        <f t="shared" si="1"/>
        <v>4.5048243970177572E-2</v>
      </c>
      <c r="W22" s="16">
        <f t="shared" si="1"/>
        <v>4.7352266622597311E-2</v>
      </c>
      <c r="X22" s="16">
        <f t="shared" si="1"/>
        <v>4.7854098724556572E-2</v>
      </c>
      <c r="Y22" s="16">
        <f>(Y12/Y$17)/Y$29</f>
        <v>5.2115073333859792E-2</v>
      </c>
      <c r="Z22" s="16">
        <f t="shared" si="1"/>
        <v>5.7799398417932704E-2</v>
      </c>
      <c r="AA22" s="16">
        <f>(AA12/AA$17)/AA$29</f>
        <v>6.0840547190925791E-2</v>
      </c>
      <c r="AB22" s="16">
        <f t="shared" si="1"/>
        <v>6.0174483678769798E-2</v>
      </c>
      <c r="AC22" s="16">
        <f t="shared" si="1"/>
        <v>6.3945469650082312E-2</v>
      </c>
      <c r="AD22" s="16">
        <f t="shared" si="1"/>
        <v>7.1442031242946083E-2</v>
      </c>
      <c r="AE22" s="16">
        <f t="shared" si="1"/>
        <v>8.1383014777458032E-2</v>
      </c>
      <c r="AF22" s="16">
        <f t="shared" si="1"/>
        <v>9.5386138223037917E-2</v>
      </c>
      <c r="AG22" s="16">
        <f t="shared" si="1"/>
        <v>0.11450749246995412</v>
      </c>
      <c r="AH22" s="16">
        <f t="shared" si="1"/>
        <v>0.13120447451110742</v>
      </c>
      <c r="AI22" s="16">
        <f t="shared" ref="AI22:AJ26" si="2">(AI12/AI$17)/AI$29</f>
        <v>0.14847629338628712</v>
      </c>
      <c r="AJ22" s="16">
        <f t="shared" si="2"/>
        <v>0.16935130876800231</v>
      </c>
      <c r="AK22" s="16">
        <f t="shared" ref="AK22:AL26" si="3">(AK12/AK$17)/AK$29</f>
        <v>0.18910380294245266</v>
      </c>
      <c r="AL22" s="16">
        <f t="shared" si="3"/>
        <v>0.20742555064597082</v>
      </c>
      <c r="AM22" s="16">
        <f t="shared" ref="AM22:AO26" si="4">(AM12/AM$17)/AM$29</f>
        <v>0.21879891371552146</v>
      </c>
      <c r="AN22" s="16">
        <f t="shared" si="4"/>
        <v>0.23630980454596309</v>
      </c>
      <c r="AO22" s="16">
        <f t="shared" si="4"/>
        <v>0.23724576864655045</v>
      </c>
    </row>
    <row r="23" spans="1:46">
      <c r="A23" t="s">
        <v>25</v>
      </c>
      <c r="B23" t="s">
        <v>61</v>
      </c>
      <c r="E23" s="16">
        <f>(E13/E$17)/E$29</f>
        <v>0.14579586009207135</v>
      </c>
      <c r="F23" s="16">
        <f t="shared" ref="F23:T23" si="5">(F13/F$17)/F$29</f>
        <v>0.15900268349029761</v>
      </c>
      <c r="G23" s="16">
        <f t="shared" si="5"/>
        <v>0.14922192080040259</v>
      </c>
      <c r="H23" s="16">
        <f t="shared" si="5"/>
        <v>0.15534279267871046</v>
      </c>
      <c r="I23" s="16">
        <f t="shared" si="5"/>
        <v>0.15777861962921955</v>
      </c>
      <c r="J23" s="16">
        <f t="shared" si="5"/>
        <v>0.16040662635289299</v>
      </c>
      <c r="K23" s="16">
        <f t="shared" si="5"/>
        <v>0.19495996694716383</v>
      </c>
      <c r="L23" s="16">
        <f t="shared" si="5"/>
        <v>0.20466116608942461</v>
      </c>
      <c r="M23" s="16">
        <f t="shared" si="5"/>
        <v>0.22067630712997999</v>
      </c>
      <c r="N23" s="16">
        <f t="shared" si="5"/>
        <v>0.21277762402007142</v>
      </c>
      <c r="O23" s="16">
        <f t="shared" si="5"/>
        <v>0.19661666689474119</v>
      </c>
      <c r="P23" s="16">
        <f t="shared" si="5"/>
        <v>0.20960454068577508</v>
      </c>
      <c r="Q23" s="16">
        <f t="shared" si="5"/>
        <v>0.21159217716412521</v>
      </c>
      <c r="R23" s="16">
        <f t="shared" si="5"/>
        <v>0.23871735855896142</v>
      </c>
      <c r="S23" s="16">
        <f t="shared" si="5"/>
        <v>0.24632691922539618</v>
      </c>
      <c r="T23" s="16">
        <f t="shared" si="5"/>
        <v>0.24719784255198909</v>
      </c>
      <c r="U23" s="16">
        <f t="shared" si="1"/>
        <v>0.21673781719505522</v>
      </c>
      <c r="V23" s="16">
        <f t="shared" si="1"/>
        <v>0.20162610783614709</v>
      </c>
      <c r="W23" s="16">
        <f t="shared" si="1"/>
        <v>0.17984279203544795</v>
      </c>
      <c r="X23" s="16">
        <f t="shared" si="1"/>
        <v>0.19367501979593352</v>
      </c>
      <c r="Y23" s="16">
        <f t="shared" si="1"/>
        <v>0.20301943614278611</v>
      </c>
      <c r="Z23" s="16">
        <f t="shared" si="1"/>
        <v>0.17878698982797181</v>
      </c>
      <c r="AA23" s="16">
        <f t="shared" si="1"/>
        <v>0.1642595970143863</v>
      </c>
      <c r="AB23" s="16">
        <f t="shared" si="1"/>
        <v>0.15597386585645037</v>
      </c>
      <c r="AC23" s="16">
        <f t="shared" si="1"/>
        <v>0.152488549944302</v>
      </c>
      <c r="AD23" s="16">
        <f t="shared" si="1"/>
        <v>0.14255688477433284</v>
      </c>
      <c r="AE23" s="16">
        <f t="shared" si="1"/>
        <v>0.12884555715132182</v>
      </c>
      <c r="AF23" s="16">
        <f t="shared" si="1"/>
        <v>0.11729797578291307</v>
      </c>
      <c r="AG23" s="16">
        <f t="shared" si="1"/>
        <v>0.12163723441345033</v>
      </c>
      <c r="AH23" s="16">
        <f t="shared" si="1"/>
        <v>0.13026496315739144</v>
      </c>
      <c r="AI23" s="16">
        <f t="shared" si="2"/>
        <v>0.1359526333533799</v>
      </c>
      <c r="AJ23" s="16">
        <f t="shared" si="2"/>
        <v>0.13446527121818616</v>
      </c>
      <c r="AK23" s="16">
        <f t="shared" si="3"/>
        <v>0.13298205245926045</v>
      </c>
      <c r="AL23" s="16">
        <f t="shared" si="3"/>
        <v>0.1069721951043372</v>
      </c>
      <c r="AM23" s="16">
        <f t="shared" si="4"/>
        <v>9.6410883443622072E-2</v>
      </c>
      <c r="AN23" s="16">
        <f t="shared" si="4"/>
        <v>8.8717241438665634E-2</v>
      </c>
      <c r="AO23" s="16">
        <f t="shared" si="4"/>
        <v>9.1967702322138092E-2</v>
      </c>
    </row>
    <row r="24" spans="1:46">
      <c r="A24" t="s">
        <v>32</v>
      </c>
      <c r="B24" t="s">
        <v>61</v>
      </c>
      <c r="E24" s="16">
        <f>(E14/E$17)/E$29</f>
        <v>7.4641742970808861E-2</v>
      </c>
      <c r="F24" s="16">
        <f t="shared" si="1"/>
        <v>7.0696713088269234E-2</v>
      </c>
      <c r="G24" s="16">
        <f t="shared" si="1"/>
        <v>6.7529988054471163E-2</v>
      </c>
      <c r="H24" s="16">
        <f t="shared" si="1"/>
        <v>6.1217988799692306E-2</v>
      </c>
      <c r="I24" s="16">
        <f t="shared" si="1"/>
        <v>5.5230716152498381E-2</v>
      </c>
      <c r="J24" s="16">
        <f t="shared" si="1"/>
        <v>5.544558716460396E-2</v>
      </c>
      <c r="K24" s="16">
        <f t="shared" si="1"/>
        <v>5.5445860732488618E-2</v>
      </c>
      <c r="L24" s="16">
        <f t="shared" si="1"/>
        <v>5.9255628057447947E-2</v>
      </c>
      <c r="M24" s="16">
        <f t="shared" si="1"/>
        <v>6.3960200560935529E-2</v>
      </c>
      <c r="N24" s="16">
        <f t="shared" si="1"/>
        <v>6.2190206602461016E-2</v>
      </c>
      <c r="O24" s="16">
        <f t="shared" si="1"/>
        <v>6.6009219701721342E-2</v>
      </c>
      <c r="P24" s="16">
        <f t="shared" si="1"/>
        <v>6.4274016357682151E-2</v>
      </c>
      <c r="Q24" s="16">
        <f t="shared" si="1"/>
        <v>6.1637840248626279E-2</v>
      </c>
      <c r="R24" s="16">
        <f t="shared" si="1"/>
        <v>5.4083420283240667E-2</v>
      </c>
      <c r="S24" s="16">
        <f t="shared" si="1"/>
        <v>5.4843382129993117E-2</v>
      </c>
      <c r="T24" s="16">
        <f t="shared" si="1"/>
        <v>5.4210475954017789E-2</v>
      </c>
      <c r="U24" s="16">
        <f t="shared" si="1"/>
        <v>5.7046257328943653E-2</v>
      </c>
      <c r="V24" s="16">
        <f t="shared" si="1"/>
        <v>6.42843584899183E-2</v>
      </c>
      <c r="W24" s="16">
        <f t="shared" si="1"/>
        <v>6.7634715545011354E-2</v>
      </c>
      <c r="X24" s="16">
        <f t="shared" si="1"/>
        <v>6.6390337154841217E-2</v>
      </c>
      <c r="Y24" s="16">
        <f t="shared" si="1"/>
        <v>6.4379853078331439E-2</v>
      </c>
      <c r="Z24" s="16">
        <f t="shared" si="1"/>
        <v>6.4194523634678147E-2</v>
      </c>
      <c r="AA24" s="16">
        <f t="shared" si="1"/>
        <v>6.7572527730929671E-2</v>
      </c>
      <c r="AB24" s="16">
        <f t="shared" si="1"/>
        <v>7.0417279719355894E-2</v>
      </c>
      <c r="AC24" s="16">
        <f t="shared" si="1"/>
        <v>7.5260439317455644E-2</v>
      </c>
      <c r="AD24" s="16">
        <f t="shared" si="1"/>
        <v>7.5424283457740271E-2</v>
      </c>
      <c r="AE24" s="16">
        <f t="shared" si="1"/>
        <v>7.6544110871332144E-2</v>
      </c>
      <c r="AF24" s="16">
        <f t="shared" si="1"/>
        <v>7.9971326214286723E-2</v>
      </c>
      <c r="AG24" s="16">
        <f t="shared" si="1"/>
        <v>6.9924669314991264E-2</v>
      </c>
      <c r="AH24" s="16">
        <f t="shared" si="1"/>
        <v>5.9924344435029642E-2</v>
      </c>
      <c r="AI24" s="16">
        <f t="shared" si="2"/>
        <v>5.941275449709988E-2</v>
      </c>
      <c r="AJ24" s="16">
        <f t="shared" si="2"/>
        <v>5.9082530827688107E-2</v>
      </c>
      <c r="AK24" s="16">
        <f t="shared" si="3"/>
        <v>5.8918699082274692E-2</v>
      </c>
      <c r="AL24" s="16">
        <f t="shared" si="3"/>
        <v>5.9110030565177836E-2</v>
      </c>
      <c r="AM24" s="16">
        <f t="shared" si="4"/>
        <v>6.2754922403531851E-2</v>
      </c>
      <c r="AN24" s="16">
        <f t="shared" si="4"/>
        <v>6.1307351688168615E-2</v>
      </c>
      <c r="AO24" s="16">
        <f t="shared" si="4"/>
        <v>5.7544051761653628E-2</v>
      </c>
    </row>
    <row r="25" spans="1:46">
      <c r="A25" t="s">
        <v>34</v>
      </c>
      <c r="B25" t="s">
        <v>61</v>
      </c>
      <c r="E25" s="16">
        <f>(E15/E$17)/E$29</f>
        <v>0.38384042838932397</v>
      </c>
      <c r="F25" s="16">
        <f t="shared" si="1"/>
        <v>0.42556385331631491</v>
      </c>
      <c r="G25" s="16">
        <f t="shared" si="1"/>
        <v>0.44682825755888961</v>
      </c>
      <c r="H25" s="16">
        <f t="shared" si="1"/>
        <v>0.46457881672710999</v>
      </c>
      <c r="I25" s="16">
        <f t="shared" si="1"/>
        <v>0.49273051257979111</v>
      </c>
      <c r="J25" s="16">
        <f t="shared" si="1"/>
        <v>0.49896630237978634</v>
      </c>
      <c r="K25" s="16">
        <f t="shared" si="1"/>
        <v>0.43344212383508474</v>
      </c>
      <c r="L25" s="16">
        <f t="shared" si="1"/>
        <v>0.39975028864914897</v>
      </c>
      <c r="M25" s="16">
        <f t="shared" si="1"/>
        <v>0.38296252531135611</v>
      </c>
      <c r="N25" s="16">
        <f t="shared" si="1"/>
        <v>0.39600050572766915</v>
      </c>
      <c r="O25" s="16">
        <f t="shared" si="1"/>
        <v>0.37636025103416659</v>
      </c>
      <c r="P25" s="16">
        <f t="shared" si="1"/>
        <v>0.3638231151924749</v>
      </c>
      <c r="Q25" s="16">
        <f t="shared" si="1"/>
        <v>0.35568268149301258</v>
      </c>
      <c r="R25" s="16">
        <f t="shared" si="1"/>
        <v>0.36642526543320264</v>
      </c>
      <c r="S25" s="16">
        <f t="shared" si="1"/>
        <v>0.36543368757364503</v>
      </c>
      <c r="T25" s="16">
        <f t="shared" si="1"/>
        <v>0.34648147063098067</v>
      </c>
      <c r="U25" s="16">
        <f t="shared" si="1"/>
        <v>0.36525331915088871</v>
      </c>
      <c r="V25" s="16">
        <f t="shared" si="1"/>
        <v>0.39268949907851147</v>
      </c>
      <c r="W25" s="16">
        <f t="shared" si="1"/>
        <v>0.40627485810530184</v>
      </c>
      <c r="X25" s="16">
        <f t="shared" si="1"/>
        <v>0.4094329141491504</v>
      </c>
      <c r="Y25" s="16">
        <f t="shared" si="1"/>
        <v>0.42688543212900049</v>
      </c>
      <c r="Z25" s="16">
        <f t="shared" si="1"/>
        <v>0.44186536163333234</v>
      </c>
      <c r="AA25" s="16">
        <f t="shared" si="1"/>
        <v>0.43813573695886437</v>
      </c>
      <c r="AB25" s="16">
        <f t="shared" si="1"/>
        <v>0.41708025001317123</v>
      </c>
      <c r="AC25" s="16">
        <f t="shared" si="1"/>
        <v>0.40198082295785292</v>
      </c>
      <c r="AD25" s="16">
        <f t="shared" si="1"/>
        <v>0.40823011262096603</v>
      </c>
      <c r="AE25" s="16">
        <f t="shared" si="1"/>
        <v>0.40976237514371061</v>
      </c>
      <c r="AF25" s="16">
        <f t="shared" si="1"/>
        <v>0.38982112918096212</v>
      </c>
      <c r="AG25" s="16">
        <f t="shared" si="1"/>
        <v>0.36920157872033127</v>
      </c>
      <c r="AH25" s="16">
        <f t="shared" si="1"/>
        <v>0.37302921227063141</v>
      </c>
      <c r="AI25" s="16">
        <f t="shared" si="2"/>
        <v>0.36998609795359944</v>
      </c>
      <c r="AJ25" s="16">
        <f t="shared" si="2"/>
        <v>0.35312679495515498</v>
      </c>
      <c r="AK25" s="16">
        <f t="shared" si="3"/>
        <v>0.36062926075315421</v>
      </c>
      <c r="AL25" s="16">
        <f t="shared" si="3"/>
        <v>0.36311743327382257</v>
      </c>
      <c r="AM25" s="16">
        <f t="shared" si="4"/>
        <v>0.36390037085247828</v>
      </c>
      <c r="AN25" s="16">
        <f t="shared" si="4"/>
        <v>0.38615297226119061</v>
      </c>
      <c r="AO25" s="16">
        <f t="shared" si="4"/>
        <v>0.3867894944385068</v>
      </c>
    </row>
    <row r="26" spans="1:46">
      <c r="A26" t="s">
        <v>36</v>
      </c>
      <c r="B26" t="s">
        <v>61</v>
      </c>
      <c r="E26" s="16">
        <f>(E16/E$17)/E$29</f>
        <v>0.35316718147653192</v>
      </c>
      <c r="F26" s="16">
        <f t="shared" si="1"/>
        <v>0.30493316304022977</v>
      </c>
      <c r="G26" s="16">
        <f t="shared" si="1"/>
        <v>0.297807579521778</v>
      </c>
      <c r="H26" s="16">
        <f t="shared" si="1"/>
        <v>0.27921545827417737</v>
      </c>
      <c r="I26" s="16">
        <f t="shared" si="1"/>
        <v>0.25533880386439878</v>
      </c>
      <c r="J26" s="16">
        <f t="shared" si="1"/>
        <v>0.24888241716172146</v>
      </c>
      <c r="K26" s="16">
        <f t="shared" si="1"/>
        <v>0.28724927017061175</v>
      </c>
      <c r="L26" s="16">
        <f t="shared" si="1"/>
        <v>0.30900746443451971</v>
      </c>
      <c r="M26" s="16">
        <f t="shared" si="1"/>
        <v>0.30207543740829723</v>
      </c>
      <c r="N26" s="16">
        <f t="shared" si="1"/>
        <v>0.29644450487246665</v>
      </c>
      <c r="O26" s="16">
        <f t="shared" si="1"/>
        <v>0.33570219529400763</v>
      </c>
      <c r="P26" s="16">
        <f t="shared" si="1"/>
        <v>0.33747085161522861</v>
      </c>
      <c r="Q26" s="16">
        <f t="shared" si="1"/>
        <v>0.34368765451242361</v>
      </c>
      <c r="R26" s="16">
        <f t="shared" si="1"/>
        <v>0.30702198039717848</v>
      </c>
      <c r="S26" s="16">
        <f t="shared" si="1"/>
        <v>0.30449997220064068</v>
      </c>
      <c r="T26" s="16">
        <f t="shared" si="1"/>
        <v>0.31801557985162232</v>
      </c>
      <c r="U26" s="16">
        <f t="shared" si="1"/>
        <v>0.32096462678143828</v>
      </c>
      <c r="V26" s="16">
        <f t="shared" si="1"/>
        <v>0.29635179062524558</v>
      </c>
      <c r="W26" s="16">
        <f t="shared" si="1"/>
        <v>0.2988953676916416</v>
      </c>
      <c r="X26" s="16">
        <f t="shared" si="1"/>
        <v>0.28264763017551847</v>
      </c>
      <c r="Y26" s="16">
        <f t="shared" si="1"/>
        <v>0.25360020531602206</v>
      </c>
      <c r="Z26" s="16">
        <f>(Z16/Z$17)/Z$29</f>
        <v>0.25735372648608501</v>
      </c>
      <c r="AA26" s="16">
        <f t="shared" si="1"/>
        <v>0.26919159110489371</v>
      </c>
      <c r="AB26" s="16">
        <f t="shared" si="1"/>
        <v>0.29635412073225292</v>
      </c>
      <c r="AC26" s="16">
        <f t="shared" si="1"/>
        <v>0.30632471813030721</v>
      </c>
      <c r="AD26" s="16">
        <f t="shared" si="1"/>
        <v>0.30234668790401492</v>
      </c>
      <c r="AE26" s="16">
        <f t="shared" si="1"/>
        <v>0.30346494205617736</v>
      </c>
      <c r="AF26" s="16">
        <f t="shared" si="1"/>
        <v>0.31752343059880023</v>
      </c>
      <c r="AG26" s="16">
        <f t="shared" si="1"/>
        <v>0.32472902508127294</v>
      </c>
      <c r="AH26" s="16">
        <f t="shared" si="1"/>
        <v>0.30557700562584</v>
      </c>
      <c r="AI26" s="16">
        <f t="shared" si="2"/>
        <v>0.28617222080963378</v>
      </c>
      <c r="AJ26" s="16">
        <f t="shared" si="2"/>
        <v>0.28397409423096853</v>
      </c>
      <c r="AK26" s="16">
        <f t="shared" si="3"/>
        <v>0.25836618476285822</v>
      </c>
      <c r="AL26" s="16">
        <f t="shared" si="3"/>
        <v>0.26337479041069167</v>
      </c>
      <c r="AM26" s="16">
        <f t="shared" si="4"/>
        <v>0.25813490958484642</v>
      </c>
      <c r="AN26" s="16">
        <f t="shared" si="4"/>
        <v>0.22751263006601197</v>
      </c>
      <c r="AO26" s="16">
        <f t="shared" si="4"/>
        <v>0.22645298283115101</v>
      </c>
    </row>
    <row r="28" spans="1:46">
      <c r="E28" s="4">
        <f>SUM(E22:E26)</f>
        <v>1</v>
      </c>
      <c r="F28" s="4">
        <f t="shared" ref="F28:AH28" si="6">SUM(F22:F26)</f>
        <v>1</v>
      </c>
      <c r="G28" s="4">
        <f t="shared" si="6"/>
        <v>1</v>
      </c>
      <c r="H28" s="4">
        <f t="shared" si="6"/>
        <v>1</v>
      </c>
      <c r="I28" s="4">
        <f t="shared" si="6"/>
        <v>1</v>
      </c>
      <c r="J28" s="4">
        <f t="shared" si="6"/>
        <v>0.99999999999999989</v>
      </c>
      <c r="K28" s="4">
        <f t="shared" si="6"/>
        <v>1</v>
      </c>
      <c r="L28" s="4">
        <f t="shared" si="6"/>
        <v>1</v>
      </c>
      <c r="M28" s="4">
        <f t="shared" si="6"/>
        <v>1</v>
      </c>
      <c r="N28" s="4">
        <f t="shared" si="6"/>
        <v>1</v>
      </c>
      <c r="O28" s="4">
        <f t="shared" si="6"/>
        <v>1</v>
      </c>
      <c r="P28" s="4">
        <f t="shared" si="6"/>
        <v>1</v>
      </c>
      <c r="Q28" s="4">
        <f t="shared" si="6"/>
        <v>1</v>
      </c>
      <c r="R28" s="4">
        <f t="shared" si="6"/>
        <v>1</v>
      </c>
      <c r="S28" s="4">
        <f t="shared" si="6"/>
        <v>1</v>
      </c>
      <c r="T28" s="4">
        <f t="shared" si="6"/>
        <v>1</v>
      </c>
      <c r="U28" s="4">
        <f t="shared" si="6"/>
        <v>1</v>
      </c>
      <c r="V28" s="4">
        <f t="shared" si="6"/>
        <v>1</v>
      </c>
      <c r="W28" s="4">
        <f t="shared" si="6"/>
        <v>1</v>
      </c>
      <c r="X28" s="4">
        <f t="shared" si="6"/>
        <v>1.0000000000000002</v>
      </c>
      <c r="Y28" s="4">
        <f t="shared" si="6"/>
        <v>0.99999999999999978</v>
      </c>
      <c r="Z28" s="4">
        <f t="shared" si="6"/>
        <v>1</v>
      </c>
      <c r="AA28" s="4">
        <f t="shared" si="6"/>
        <v>0.99999999999999978</v>
      </c>
      <c r="AB28" s="4">
        <f t="shared" si="6"/>
        <v>1.0000000000000002</v>
      </c>
      <c r="AC28" s="4">
        <f t="shared" si="6"/>
        <v>1</v>
      </c>
      <c r="AD28" s="4">
        <f t="shared" si="6"/>
        <v>1.0000000000000002</v>
      </c>
      <c r="AE28" s="4">
        <f>SUM(AE22:AE26)</f>
        <v>1</v>
      </c>
      <c r="AF28" s="4">
        <f t="shared" si="6"/>
        <v>1</v>
      </c>
      <c r="AG28" s="4">
        <f t="shared" si="6"/>
        <v>0.99999999999999978</v>
      </c>
      <c r="AH28" s="4">
        <f t="shared" si="6"/>
        <v>0.99999999999999989</v>
      </c>
      <c r="AI28" s="16">
        <f t="shared" ref="AI28:AO28" si="7">SUM(AI22:AI26)</f>
        <v>1</v>
      </c>
      <c r="AJ28" s="16">
        <f t="shared" si="7"/>
        <v>1</v>
      </c>
      <c r="AK28" s="16">
        <f t="shared" si="7"/>
        <v>1.0000000000000002</v>
      </c>
      <c r="AL28" s="16">
        <f t="shared" si="7"/>
        <v>1</v>
      </c>
      <c r="AM28" s="16">
        <f t="shared" si="7"/>
        <v>1</v>
      </c>
      <c r="AN28" s="16">
        <f t="shared" si="7"/>
        <v>0.99999999999999989</v>
      </c>
      <c r="AO28" s="16">
        <f t="shared" si="7"/>
        <v>1</v>
      </c>
    </row>
    <row r="29" spans="1:46" s="17" customFormat="1">
      <c r="E29" s="17">
        <f>E30</f>
        <v>1.6014787339442424</v>
      </c>
      <c r="F29" s="17">
        <f t="shared" ref="F29:AI29" si="8">F30</f>
        <v>1.5773458180712574</v>
      </c>
      <c r="G29" s="17">
        <f t="shared" si="8"/>
        <v>1.5958453491622437</v>
      </c>
      <c r="H29" s="17">
        <f t="shared" si="8"/>
        <v>1.6808505987465348</v>
      </c>
      <c r="I29" s="17">
        <f t="shared" si="8"/>
        <v>1.761957558450995</v>
      </c>
      <c r="J29" s="17">
        <f t="shared" si="8"/>
        <v>1.8944525240407499</v>
      </c>
      <c r="K29" s="17">
        <f t="shared" si="8"/>
        <v>2.0719598738259224</v>
      </c>
      <c r="L29" s="17">
        <f t="shared" si="8"/>
        <v>2.1008051076681111</v>
      </c>
      <c r="M29" s="17">
        <f t="shared" si="8"/>
        <v>2.1248420361842775</v>
      </c>
      <c r="N29" s="17">
        <f t="shared" si="8"/>
        <v>2.0558393620988182</v>
      </c>
      <c r="O29" s="17">
        <f t="shared" si="8"/>
        <v>2.0634835261235347</v>
      </c>
      <c r="P29" s="17">
        <f t="shared" si="8"/>
        <v>2.1736027561997218</v>
      </c>
      <c r="Q29" s="17">
        <f t="shared" si="8"/>
        <v>2.7727176320746412</v>
      </c>
      <c r="R29" s="17">
        <f t="shared" si="8"/>
        <v>2.723357988968369</v>
      </c>
      <c r="S29" s="17">
        <f t="shared" si="8"/>
        <v>2.6440537916277349</v>
      </c>
      <c r="T29" s="17">
        <f t="shared" si="8"/>
        <v>2.585101328632939</v>
      </c>
      <c r="U29" s="17">
        <f t="shared" si="8"/>
        <v>2.4015988435215903</v>
      </c>
      <c r="V29" s="17">
        <f t="shared" si="8"/>
        <v>2.3369019738673447</v>
      </c>
      <c r="W29" s="17">
        <f t="shared" si="8"/>
        <v>2.5601507715698695</v>
      </c>
      <c r="X29" s="17">
        <f t="shared" si="8"/>
        <v>2.6866928548471547</v>
      </c>
      <c r="Y29" s="17">
        <f t="shared" si="8"/>
        <v>2.5783591891549165</v>
      </c>
      <c r="Z29" s="17">
        <f t="shared" si="8"/>
        <v>2.6177434266315291</v>
      </c>
      <c r="AA29" s="17">
        <f>AA30</f>
        <v>2.6379235068351385</v>
      </c>
      <c r="AB29" s="17">
        <f t="shared" si="8"/>
        <v>2.4795507915171973</v>
      </c>
      <c r="AC29" s="17">
        <f t="shared" si="8"/>
        <v>2.3361165031163291</v>
      </c>
      <c r="AD29" s="17">
        <f t="shared" si="8"/>
        <v>2.1169859308334336</v>
      </c>
      <c r="AE29" s="17">
        <f t="shared" si="8"/>
        <v>1.9501416909613936</v>
      </c>
      <c r="AF29" s="17">
        <f t="shared" si="8"/>
        <v>1.8014184579485262</v>
      </c>
      <c r="AG29" s="17">
        <f t="shared" si="8"/>
        <v>1.703530408664401</v>
      </c>
      <c r="AH29" s="17">
        <f t="shared" si="8"/>
        <v>1.8174422123994627</v>
      </c>
      <c r="AI29" s="17">
        <f t="shared" si="8"/>
        <v>1.6097611298858476</v>
      </c>
      <c r="AJ29" s="17">
        <f t="shared" ref="AJ29:AO29" si="9">AJ30</f>
        <v>1.5292053532348404</v>
      </c>
      <c r="AK29" s="17">
        <f t="shared" si="9"/>
        <v>1.524311790139312</v>
      </c>
      <c r="AL29" s="17">
        <f t="shared" si="9"/>
        <v>1.5288231824398957</v>
      </c>
      <c r="AM29" s="17">
        <f t="shared" si="9"/>
        <v>1.5810395882105241</v>
      </c>
      <c r="AN29" s="17">
        <f t="shared" si="9"/>
        <v>1.7410421723715812</v>
      </c>
      <c r="AO29" s="17">
        <f t="shared" si="9"/>
        <v>1.8443944327487802</v>
      </c>
    </row>
    <row r="30" spans="1:46">
      <c r="E30">
        <f>SUM(E12:E16)/E17</f>
        <v>1.6014787339442424</v>
      </c>
      <c r="F30">
        <f t="shared" ref="F30:AI30" si="10">SUM(F12:F16)/F17</f>
        <v>1.5773458180712574</v>
      </c>
      <c r="G30">
        <f t="shared" si="10"/>
        <v>1.5958453491622437</v>
      </c>
      <c r="H30">
        <f t="shared" si="10"/>
        <v>1.6808505987465348</v>
      </c>
      <c r="I30">
        <f t="shared" si="10"/>
        <v>1.761957558450995</v>
      </c>
      <c r="J30">
        <f t="shared" si="10"/>
        <v>1.8944525240407499</v>
      </c>
      <c r="K30">
        <f t="shared" si="10"/>
        <v>2.0719598738259224</v>
      </c>
      <c r="L30">
        <f t="shared" si="10"/>
        <v>2.1008051076681111</v>
      </c>
      <c r="M30">
        <f t="shared" si="10"/>
        <v>2.1248420361842775</v>
      </c>
      <c r="N30">
        <f t="shared" si="10"/>
        <v>2.0558393620988182</v>
      </c>
      <c r="O30">
        <f t="shared" si="10"/>
        <v>2.0634835261235347</v>
      </c>
      <c r="P30">
        <f t="shared" si="10"/>
        <v>2.1736027561997218</v>
      </c>
      <c r="Q30">
        <f t="shared" si="10"/>
        <v>2.7727176320746412</v>
      </c>
      <c r="R30">
        <f t="shared" si="10"/>
        <v>2.723357988968369</v>
      </c>
      <c r="S30">
        <f t="shared" si="10"/>
        <v>2.6440537916277349</v>
      </c>
      <c r="T30">
        <f t="shared" si="10"/>
        <v>2.585101328632939</v>
      </c>
      <c r="U30">
        <f t="shared" si="10"/>
        <v>2.4015988435215903</v>
      </c>
      <c r="V30">
        <f t="shared" si="10"/>
        <v>2.3369019738673447</v>
      </c>
      <c r="W30">
        <f t="shared" si="10"/>
        <v>2.5601507715698695</v>
      </c>
      <c r="X30">
        <f t="shared" si="10"/>
        <v>2.6866928548471547</v>
      </c>
      <c r="Y30">
        <f>SUM(Y12:Y16)/Y17</f>
        <v>2.5783591891549165</v>
      </c>
      <c r="Z30">
        <f>SUM(Z12:Z16)/Z17</f>
        <v>2.6177434266315291</v>
      </c>
      <c r="AA30">
        <f>SUM(AA12:AA16)/AA17</f>
        <v>2.6379235068351385</v>
      </c>
      <c r="AB30">
        <f>SUM(AB12:AB16)/AB17</f>
        <v>2.4795507915171973</v>
      </c>
      <c r="AC30">
        <f>SUM(AC12:AC16)/AC17</f>
        <v>2.3361165031163291</v>
      </c>
      <c r="AD30">
        <f t="shared" si="10"/>
        <v>2.1169859308334336</v>
      </c>
      <c r="AE30">
        <f t="shared" si="10"/>
        <v>1.9501416909613936</v>
      </c>
      <c r="AF30">
        <f t="shared" si="10"/>
        <v>1.8014184579485262</v>
      </c>
      <c r="AG30">
        <f t="shared" si="10"/>
        <v>1.703530408664401</v>
      </c>
      <c r="AH30">
        <f t="shared" si="10"/>
        <v>1.8174422123994627</v>
      </c>
      <c r="AI30">
        <f t="shared" si="10"/>
        <v>1.6097611298858476</v>
      </c>
      <c r="AJ30">
        <f t="shared" ref="AJ30:AO30" si="11">SUM(AJ12:AJ16)/AJ17</f>
        <v>1.5292053532348404</v>
      </c>
      <c r="AK30">
        <f t="shared" si="11"/>
        <v>1.524311790139312</v>
      </c>
      <c r="AL30">
        <f t="shared" si="11"/>
        <v>1.5288231824398957</v>
      </c>
      <c r="AM30">
        <f t="shared" si="11"/>
        <v>1.5810395882105241</v>
      </c>
      <c r="AN30">
        <f t="shared" si="11"/>
        <v>1.7410421723715812</v>
      </c>
      <c r="AO30">
        <f t="shared" si="11"/>
        <v>1.8443944327487802</v>
      </c>
    </row>
    <row r="32" spans="1:46">
      <c r="E32" s="15"/>
      <c r="F32" s="16"/>
    </row>
    <row r="33" spans="5:6">
      <c r="E33" s="15"/>
      <c r="F33" s="16"/>
    </row>
    <row r="34" spans="5:6">
      <c r="E34" s="15"/>
      <c r="F34" s="16"/>
    </row>
    <row r="35" spans="5:6">
      <c r="E35" s="15"/>
      <c r="F35" s="16"/>
    </row>
    <row r="36" spans="5:6">
      <c r="E36" s="15"/>
      <c r="F36" s="16"/>
    </row>
    <row r="37" spans="5:6">
      <c r="E37" s="15"/>
      <c r="F37" s="16"/>
    </row>
    <row r="38" spans="5:6">
      <c r="E38" s="15"/>
      <c r="F38" s="16"/>
    </row>
    <row r="39" spans="5:6">
      <c r="E39" s="15"/>
      <c r="F39" s="16"/>
    </row>
    <row r="40" spans="5:6">
      <c r="E40" s="15"/>
      <c r="F40" s="16"/>
    </row>
    <row r="41" spans="5:6">
      <c r="E41" s="15"/>
      <c r="F41" s="16"/>
    </row>
    <row r="42" spans="5:6">
      <c r="E42" s="15"/>
      <c r="F42" s="16"/>
    </row>
    <row r="43" spans="5:6">
      <c r="E43" s="15"/>
      <c r="F43" s="16"/>
    </row>
    <row r="44" spans="5:6">
      <c r="E44" s="15"/>
      <c r="F44" s="16"/>
    </row>
    <row r="45" spans="5:6">
      <c r="E45" s="15"/>
      <c r="F45" s="16"/>
    </row>
    <row r="46" spans="5:6">
      <c r="E46" s="15"/>
      <c r="F46" s="16"/>
    </row>
    <row r="47" spans="5:6">
      <c r="E47" s="15"/>
      <c r="F47" s="16"/>
    </row>
    <row r="48" spans="5:6">
      <c r="E48" s="15"/>
      <c r="F48" s="16"/>
    </row>
    <row r="49" spans="5:6">
      <c r="E49" s="15"/>
      <c r="F49" s="16"/>
    </row>
    <row r="50" spans="5:6">
      <c r="E50" s="15"/>
      <c r="F50" s="16"/>
    </row>
    <row r="51" spans="5:6">
      <c r="E51" s="15"/>
      <c r="F51" s="16"/>
    </row>
    <row r="52" spans="5:6">
      <c r="E52" s="15"/>
      <c r="F52" s="16"/>
    </row>
    <row r="53" spans="5:6">
      <c r="E53" s="15"/>
      <c r="F53" s="16"/>
    </row>
    <row r="54" spans="5:6">
      <c r="E54" s="15"/>
      <c r="F54" s="16"/>
    </row>
    <row r="55" spans="5:6">
      <c r="E55" s="15"/>
      <c r="F55" s="16"/>
    </row>
    <row r="56" spans="5:6">
      <c r="E56" s="15"/>
      <c r="F56" s="16"/>
    </row>
    <row r="57" spans="5:6">
      <c r="E57" s="15"/>
      <c r="F57" s="16"/>
    </row>
    <row r="58" spans="5:6">
      <c r="E58" s="15"/>
      <c r="F58" s="16"/>
    </row>
    <row r="59" spans="5:6">
      <c r="E59" s="15"/>
      <c r="F59" s="16"/>
    </row>
    <row r="60" spans="5:6">
      <c r="E60" s="15"/>
      <c r="F60" s="16"/>
    </row>
    <row r="61" spans="5:6">
      <c r="E61" s="15"/>
      <c r="F61" s="16"/>
    </row>
    <row r="62" spans="5:6">
      <c r="F62" s="16"/>
    </row>
    <row r="63" spans="5:6">
      <c r="F63" s="16"/>
    </row>
    <row r="64" spans="5:6">
      <c r="F64" s="16"/>
    </row>
    <row r="65" spans="6:6">
      <c r="F6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8</vt:i4>
      </vt:variant>
    </vt:vector>
  </HeadingPairs>
  <TitlesOfParts>
    <vt:vector size="13" baseType="lpstr">
      <vt:lpstr>1</vt:lpstr>
      <vt:lpstr>GDP ROW</vt:lpstr>
      <vt:lpstr>CUR EU</vt:lpstr>
      <vt:lpstr>CUR 5 GPI</vt:lpstr>
      <vt:lpstr>CA TARGET</vt:lpstr>
      <vt:lpstr>EU 9 CA</vt:lpstr>
      <vt:lpstr>ROW</vt:lpstr>
      <vt:lpstr>CA JP </vt:lpstr>
      <vt:lpstr>CA UK </vt:lpstr>
      <vt:lpstr>CA CH</vt:lpstr>
      <vt:lpstr>CA US</vt:lpstr>
      <vt:lpstr>CA EU</vt:lpstr>
      <vt:lpstr>CA ROW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</cp:lastModifiedBy>
  <dcterms:created xsi:type="dcterms:W3CDTF">2009-04-09T09:46:58Z</dcterms:created>
  <dcterms:modified xsi:type="dcterms:W3CDTF">2016-07-25T10:50:57Z</dcterms:modified>
</cp:coreProperties>
</file>