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chartsheets/sheet10.xml" ContentType="application/vnd.openxmlformats-officedocument.spreadsheetml.chartsheet+xml"/>
  <Override PartName="/xl/chartsheets/sheet11.xml" ContentType="application/vnd.openxmlformats-officedocument.spreadsheetml.chartsheet+xml"/>
  <Override PartName="/xl/chartsheets/sheet12.xml" ContentType="application/vnd.openxmlformats-officedocument.spreadsheetml.chartsheet+xml"/>
  <Override PartName="/xl/chartsheets/sheet13.xml" ContentType="application/vnd.openxmlformats-officedocument.spreadsheetml.chartsheet+xml"/>
  <Override PartName="/xl/chartsheets/sheet14.xml" ContentType="application/vnd.openxmlformats-officedocument.spreadsheetml.chartsheet+xml"/>
  <Override PartName="/xl/chartsheets/sheet15.xml" ContentType="application/vnd.openxmlformats-officedocument.spreadsheetml.chartsheet+xml"/>
  <Override PartName="/xl/chartsheets/sheet16.xml" ContentType="application/vnd.openxmlformats-officedocument.spreadsheetml.chartsheet+xml"/>
  <Override PartName="/xl/chartsheets/sheet17.xml" ContentType="application/vnd.openxmlformats-officedocument.spreadsheetml.chartsheet+xml"/>
  <Override PartName="/xl/chartsheets/sheet18.xml" ContentType="application/vnd.openxmlformats-officedocument.spreadsheetml.chartsheet+xml"/>
  <Override PartName="/xl/chartsheets/sheet19.xml" ContentType="application/vnd.openxmlformats-officedocument.spreadsheetml.chartsheet+xml"/>
  <Override PartName="/xl/chartsheets/sheet20.xml" ContentType="application/vnd.openxmlformats-officedocument.spreadsheetml.chartsheet+xml"/>
  <Override PartName="/xl/chartsheets/sheet21.xml" ContentType="application/vnd.openxmlformats-officedocument.spreadsheetml.chartsheet+xml"/>
  <Override PartName="/xl/chartsheets/sheet22.xml" ContentType="application/vnd.openxmlformats-officedocument.spreadsheetml.chartsheet+xml"/>
  <Override PartName="/xl/chartsheets/sheet23.xml" ContentType="application/vnd.openxmlformats-officedocument.spreadsheetml.chartsheet+xml"/>
  <Override PartName="/xl/chartsheets/sheet24.xml" ContentType="application/vnd.openxmlformats-officedocument.spreadsheetml.chartsheet+xml"/>
  <Override PartName="/xl/chartsheets/sheet25.xml" ContentType="application/vnd.openxmlformats-officedocument.spreadsheetml.chartsheet+xml"/>
  <Override PartName="/xl/chartsheets/sheet26.xml" ContentType="application/vnd.openxmlformats-officedocument.spreadsheetml.chartsheet+xml"/>
  <Override PartName="/xl/chartsheets/sheet27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theme/themeOverride4.xml" ContentType="application/vnd.openxmlformats-officedocument.themeOverrid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theme/themeOverride5.xml" ContentType="application/vnd.openxmlformats-officedocument.themeOverrid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6.xml" ContentType="application/vnd.openxmlformats-officedocument.themeOverrid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theme/themeOverride7.xml" ContentType="application/vnd.openxmlformats-officedocument.themeOverrid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theme/themeOverride8.xml" ContentType="application/vnd.openxmlformats-officedocument.themeOverrid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9.xml" ContentType="application/vnd.openxmlformats-officedocument.themeOverrid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theme/themeOverride10.xml" ContentType="application/vnd.openxmlformats-officedocument.themeOverrid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theme/themeOverride11.xml" ContentType="application/vnd.openxmlformats-officedocument.themeOverrid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12.xml" ContentType="application/vnd.openxmlformats-officedocument.themeOverrid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theme/themeOverride13.xml" ContentType="application/vnd.openxmlformats-officedocument.themeOverrid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theme/themeOverride14.xml" ContentType="application/vnd.openxmlformats-officedocument.themeOverrid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15.xml" ContentType="application/vnd.openxmlformats-officedocument.themeOverride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theme/themeOverride16.xml" ContentType="application/vnd.openxmlformats-officedocument.themeOverride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theme/themeOverride17.xml" ContentType="application/vnd.openxmlformats-officedocument.themeOverride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18.xml" ContentType="application/vnd.openxmlformats-officedocument.themeOverride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theme/themeOverride19.xml" ContentType="application/vnd.openxmlformats-officedocument.themeOverride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theme/themeOverride20.xml" ContentType="application/vnd.openxmlformats-officedocument.themeOverride+xml"/>
  <Override PartName="/xl/drawings/drawing21.xml" ContentType="application/vnd.openxmlformats-officedocument.drawing+xml"/>
  <Override PartName="/xl/charts/chart21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21.xml" ContentType="application/vnd.openxmlformats-officedocument.themeOverride+xml"/>
  <Override PartName="/xl/drawings/drawing22.xml" ContentType="application/vnd.openxmlformats-officedocument.drawing+xml"/>
  <Override PartName="/xl/charts/chart22.xml" ContentType="application/vnd.openxmlformats-officedocument.drawingml.chart+xml"/>
  <Override PartName="/xl/theme/themeOverride22.xml" ContentType="application/vnd.openxmlformats-officedocument.themeOverride+xml"/>
  <Override PartName="/xl/drawings/drawing23.xml" ContentType="application/vnd.openxmlformats-officedocument.drawing+xml"/>
  <Override PartName="/xl/charts/chart23.xml" ContentType="application/vnd.openxmlformats-officedocument.drawingml.chart+xml"/>
  <Override PartName="/xl/theme/themeOverride23.xml" ContentType="application/vnd.openxmlformats-officedocument.themeOverride+xml"/>
  <Override PartName="/xl/drawings/drawing24.xml" ContentType="application/vnd.openxmlformats-officedocument.drawing+xml"/>
  <Override PartName="/xl/charts/chart24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24.xml" ContentType="application/vnd.openxmlformats-officedocument.themeOverride+xml"/>
  <Override PartName="/xl/drawings/drawing25.xml" ContentType="application/vnd.openxmlformats-officedocument.drawing+xml"/>
  <Override PartName="/xl/charts/chart25.xml" ContentType="application/vnd.openxmlformats-officedocument.drawingml.chart+xml"/>
  <Override PartName="/xl/theme/themeOverride25.xml" ContentType="application/vnd.openxmlformats-officedocument.themeOverride+xml"/>
  <Override PartName="/xl/drawings/drawing26.xml" ContentType="application/vnd.openxmlformats-officedocument.drawing+xml"/>
  <Override PartName="/xl/charts/chart26.xml" ContentType="application/vnd.openxmlformats-officedocument.drawingml.chart+xml"/>
  <Override PartName="/xl/theme/themeOverride26.xml" ContentType="application/vnd.openxmlformats-officedocument.themeOverride+xml"/>
  <Override PartName="/xl/drawings/drawing27.xml" ContentType="application/vnd.openxmlformats-officedocument.drawing+xml"/>
  <Override PartName="/xl/charts/chart2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mel\Documents\Etudes\Thèse\Estimation Cur_th\DATABASE 2009-03_th\FEER ACTUA EURO 2016\"/>
    </mc:Choice>
  </mc:AlternateContent>
  <bookViews>
    <workbookView xWindow="240" yWindow="60" windowWidth="20730" windowHeight="11760" tabRatio="827" firstSheet="13" activeTab="25"/>
  </bookViews>
  <sheets>
    <sheet name="DATA" sheetId="1" r:id="rId1"/>
    <sheet name="FRA" sheetId="2" r:id="rId2"/>
    <sheet name="FRA (2)" sheetId="20" r:id="rId3"/>
    <sheet name="OG FRA" sheetId="19" r:id="rId4"/>
    <sheet name="GER" sheetId="3" r:id="rId5"/>
    <sheet name="GER (2)" sheetId="21" r:id="rId6"/>
    <sheet name="OG GER" sheetId="18" r:id="rId7"/>
    <sheet name="ITA" sheetId="4" r:id="rId8"/>
    <sheet name="ITA (2)" sheetId="22" r:id="rId9"/>
    <sheet name="OG ITA" sheetId="17" r:id="rId10"/>
    <sheet name="SPA" sheetId="5" r:id="rId11"/>
    <sheet name="SPA (2)" sheetId="23" r:id="rId12"/>
    <sheet name="OG SPA" sheetId="16" r:id="rId13"/>
    <sheet name="AUT" sheetId="6" r:id="rId14"/>
    <sheet name="AUT (2)" sheetId="24" r:id="rId15"/>
    <sheet name="OG AUT" sheetId="15" r:id="rId16"/>
    <sheet name="FIN" sheetId="7" r:id="rId17"/>
    <sheet name="FIN (2)" sheetId="25" r:id="rId18"/>
    <sheet name="OG FIN" sheetId="14" r:id="rId19"/>
    <sheet name="IRL" sheetId="8" r:id="rId20"/>
    <sheet name="IRL (2)" sheetId="26" r:id="rId21"/>
    <sheet name="OG IRL" sheetId="13" r:id="rId22"/>
    <sheet name="NLD" sheetId="9" r:id="rId23"/>
    <sheet name="NLD (2)" sheetId="27" r:id="rId24"/>
    <sheet name="OG NLD" sheetId="12" r:id="rId25"/>
    <sheet name="PRT" sheetId="10" r:id="rId26"/>
    <sheet name="PRT (2)" sheetId="28" r:id="rId27"/>
    <sheet name="OG PRT" sheetId="11" r:id="rId28"/>
  </sheets>
  <definedNames>
    <definedName name="_xlnm._FilterDatabase" localSheetId="0" hidden="1">DATA!$A$1:$B$334</definedName>
  </definedNames>
  <calcPr calcId="162913"/>
</workbook>
</file>

<file path=xl/calcChain.xml><?xml version="1.0" encoding="utf-8"?>
<calcChain xmlns="http://schemas.openxmlformats.org/spreadsheetml/2006/main">
  <c r="AS39" i="1" l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57" i="1"/>
  <c r="AS58" i="1"/>
  <c r="AS59" i="1"/>
  <c r="AS60" i="1"/>
  <c r="AS61" i="1"/>
  <c r="AS62" i="1"/>
  <c r="AS63" i="1"/>
  <c r="AS64" i="1"/>
  <c r="AS65" i="1"/>
  <c r="AS66" i="1"/>
  <c r="AS67" i="1"/>
  <c r="AS68" i="1"/>
  <c r="AS69" i="1"/>
  <c r="AS70" i="1"/>
  <c r="AS71" i="1"/>
  <c r="AS72" i="1"/>
  <c r="AS73" i="1"/>
  <c r="AS74" i="1"/>
  <c r="AS75" i="1"/>
  <c r="AS76" i="1"/>
  <c r="AS77" i="1"/>
  <c r="AS78" i="1"/>
  <c r="AS79" i="1"/>
  <c r="AS80" i="1"/>
  <c r="AS81" i="1"/>
  <c r="AS82" i="1"/>
  <c r="AS83" i="1"/>
  <c r="AS84" i="1"/>
  <c r="AS85" i="1"/>
  <c r="AS86" i="1"/>
  <c r="AS87" i="1"/>
  <c r="AS88" i="1"/>
  <c r="AS89" i="1"/>
  <c r="AS90" i="1"/>
  <c r="AS91" i="1"/>
  <c r="AS92" i="1"/>
  <c r="AS93" i="1"/>
  <c r="AS94" i="1"/>
  <c r="AS95" i="1"/>
  <c r="AS96" i="1"/>
  <c r="AS97" i="1"/>
  <c r="AS98" i="1"/>
  <c r="AS99" i="1"/>
  <c r="AS100" i="1"/>
  <c r="AS101" i="1"/>
  <c r="AS102" i="1"/>
  <c r="AS103" i="1"/>
  <c r="AS104" i="1"/>
  <c r="AS105" i="1"/>
  <c r="AS106" i="1"/>
  <c r="AS107" i="1"/>
  <c r="AS108" i="1"/>
  <c r="AS109" i="1"/>
  <c r="AS110" i="1"/>
  <c r="AS111" i="1"/>
  <c r="AS112" i="1"/>
  <c r="AS113" i="1"/>
  <c r="AS114" i="1"/>
  <c r="AS115" i="1"/>
  <c r="AS116" i="1"/>
  <c r="AS117" i="1"/>
  <c r="AS118" i="1"/>
  <c r="AS119" i="1"/>
  <c r="AS120" i="1"/>
  <c r="AS121" i="1"/>
  <c r="AS122" i="1"/>
  <c r="AS123" i="1"/>
  <c r="AS124" i="1"/>
  <c r="AS125" i="1"/>
  <c r="AS126" i="1"/>
  <c r="AS127" i="1"/>
  <c r="AS128" i="1"/>
  <c r="AS129" i="1"/>
  <c r="AS130" i="1"/>
  <c r="AS131" i="1"/>
  <c r="AS132" i="1"/>
  <c r="AS133" i="1"/>
  <c r="AS134" i="1"/>
  <c r="AS135" i="1"/>
  <c r="AS136" i="1"/>
  <c r="AS137" i="1"/>
  <c r="AS138" i="1"/>
  <c r="AS139" i="1"/>
  <c r="AS140" i="1"/>
  <c r="AS141" i="1"/>
  <c r="AS142" i="1"/>
  <c r="AS143" i="1"/>
  <c r="AS144" i="1"/>
  <c r="AS145" i="1"/>
  <c r="AS146" i="1"/>
  <c r="AS147" i="1"/>
  <c r="AS148" i="1"/>
  <c r="AS149" i="1"/>
  <c r="AS150" i="1"/>
  <c r="AS151" i="1"/>
  <c r="AS152" i="1"/>
  <c r="AS153" i="1"/>
  <c r="AS154" i="1"/>
  <c r="AS155" i="1"/>
  <c r="AS156" i="1"/>
  <c r="AS157" i="1"/>
  <c r="AS158" i="1"/>
  <c r="AS159" i="1"/>
  <c r="AS160" i="1"/>
  <c r="AS161" i="1"/>
  <c r="AS162" i="1"/>
  <c r="AS163" i="1"/>
  <c r="AS164" i="1"/>
  <c r="AS165" i="1"/>
  <c r="AS166" i="1"/>
  <c r="AS167" i="1"/>
  <c r="AS168" i="1"/>
  <c r="AS169" i="1"/>
  <c r="AS170" i="1"/>
  <c r="AS171" i="1"/>
  <c r="AS172" i="1"/>
  <c r="AS173" i="1"/>
  <c r="AS174" i="1"/>
  <c r="AS175" i="1"/>
  <c r="AS176" i="1"/>
  <c r="AS177" i="1"/>
  <c r="AS178" i="1"/>
  <c r="AS179" i="1"/>
  <c r="AS180" i="1"/>
  <c r="AS181" i="1"/>
  <c r="AS182" i="1"/>
  <c r="AS183" i="1"/>
  <c r="AS184" i="1"/>
  <c r="AS185" i="1"/>
  <c r="AS186" i="1"/>
  <c r="AS187" i="1"/>
  <c r="AS188" i="1"/>
  <c r="AS189" i="1"/>
  <c r="AS190" i="1"/>
  <c r="AS191" i="1"/>
  <c r="AS192" i="1"/>
  <c r="AS193" i="1"/>
  <c r="AS194" i="1"/>
  <c r="AS195" i="1"/>
  <c r="AS196" i="1"/>
  <c r="AS197" i="1"/>
  <c r="AS198" i="1"/>
  <c r="AS199" i="1"/>
  <c r="AS200" i="1"/>
  <c r="AS201" i="1"/>
  <c r="AS202" i="1"/>
  <c r="AS203" i="1"/>
  <c r="AS204" i="1"/>
  <c r="AS205" i="1"/>
  <c r="AS206" i="1"/>
  <c r="AS207" i="1"/>
  <c r="AS208" i="1"/>
  <c r="AS209" i="1"/>
  <c r="AS210" i="1"/>
  <c r="AS211" i="1"/>
  <c r="AS212" i="1"/>
  <c r="AS213" i="1"/>
  <c r="AS214" i="1"/>
  <c r="AS215" i="1"/>
  <c r="AS216" i="1"/>
  <c r="AS217" i="1"/>
  <c r="AS218" i="1"/>
  <c r="AS219" i="1"/>
  <c r="AS220" i="1"/>
  <c r="AS221" i="1"/>
  <c r="AS222" i="1"/>
  <c r="AS223" i="1"/>
  <c r="AS224" i="1"/>
  <c r="AS225" i="1"/>
  <c r="AS226" i="1"/>
  <c r="AS227" i="1"/>
  <c r="AS228" i="1"/>
  <c r="AS229" i="1"/>
  <c r="AS230" i="1"/>
  <c r="AS231" i="1"/>
  <c r="AS232" i="1"/>
  <c r="AS233" i="1"/>
  <c r="AS234" i="1"/>
  <c r="AS235" i="1"/>
  <c r="AS236" i="1"/>
  <c r="AS237" i="1"/>
  <c r="AS238" i="1"/>
  <c r="AS239" i="1"/>
  <c r="AS240" i="1"/>
  <c r="AS241" i="1"/>
  <c r="AS242" i="1"/>
  <c r="AS243" i="1"/>
  <c r="AS244" i="1"/>
  <c r="AS245" i="1"/>
  <c r="AS246" i="1"/>
  <c r="AS247" i="1"/>
  <c r="AS248" i="1"/>
  <c r="AS249" i="1"/>
  <c r="AS250" i="1"/>
  <c r="AS251" i="1"/>
  <c r="AS252" i="1"/>
  <c r="AS253" i="1"/>
  <c r="AS254" i="1"/>
  <c r="AS255" i="1"/>
  <c r="AS256" i="1"/>
  <c r="AS257" i="1"/>
  <c r="AS258" i="1"/>
  <c r="AS259" i="1"/>
  <c r="AS260" i="1"/>
  <c r="AS261" i="1"/>
  <c r="AS262" i="1"/>
  <c r="AS263" i="1"/>
  <c r="AS264" i="1"/>
  <c r="AS265" i="1"/>
  <c r="AS266" i="1"/>
  <c r="AS267" i="1"/>
  <c r="AS268" i="1"/>
  <c r="AS269" i="1"/>
  <c r="AS270" i="1"/>
  <c r="AS271" i="1"/>
  <c r="AS272" i="1"/>
  <c r="AS273" i="1"/>
  <c r="AS274" i="1"/>
  <c r="AS275" i="1"/>
  <c r="AS276" i="1"/>
  <c r="AS277" i="1"/>
  <c r="AS278" i="1"/>
  <c r="AS279" i="1"/>
  <c r="AS280" i="1"/>
  <c r="AS281" i="1"/>
  <c r="AS282" i="1"/>
  <c r="AS283" i="1"/>
  <c r="AS284" i="1"/>
  <c r="AS285" i="1"/>
  <c r="AS286" i="1"/>
  <c r="AS287" i="1"/>
  <c r="AS288" i="1"/>
  <c r="AS289" i="1"/>
  <c r="AS290" i="1"/>
  <c r="AS291" i="1"/>
  <c r="AS292" i="1"/>
  <c r="AS293" i="1"/>
  <c r="AS294" i="1"/>
  <c r="AS295" i="1"/>
  <c r="AS296" i="1"/>
  <c r="AS297" i="1"/>
  <c r="AS298" i="1"/>
  <c r="AS299" i="1"/>
  <c r="AS300" i="1"/>
  <c r="AS301" i="1"/>
  <c r="AS302" i="1"/>
  <c r="AS303" i="1"/>
  <c r="AS304" i="1"/>
  <c r="AS305" i="1"/>
  <c r="AS306" i="1"/>
  <c r="AS307" i="1"/>
  <c r="AS308" i="1"/>
  <c r="AS309" i="1"/>
  <c r="AS310" i="1"/>
  <c r="AS311" i="1"/>
  <c r="AS312" i="1"/>
  <c r="AS313" i="1"/>
  <c r="AS314" i="1"/>
  <c r="AS315" i="1"/>
  <c r="AS316" i="1"/>
  <c r="AS317" i="1"/>
  <c r="AS318" i="1"/>
  <c r="AS319" i="1"/>
  <c r="AS320" i="1"/>
  <c r="AS321" i="1"/>
  <c r="AS322" i="1"/>
  <c r="AS323" i="1"/>
  <c r="AS324" i="1"/>
  <c r="AS325" i="1"/>
  <c r="AS326" i="1"/>
  <c r="AS327" i="1"/>
  <c r="AS328" i="1"/>
  <c r="AS329" i="1"/>
  <c r="AS330" i="1"/>
  <c r="AS331" i="1"/>
  <c r="AS332" i="1"/>
  <c r="AS333" i="1"/>
  <c r="AS334" i="1"/>
  <c r="AS3" i="1"/>
  <c r="AS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2" i="1"/>
  <c r="R4" i="1" l="1"/>
  <c r="AR4" i="1" s="1"/>
  <c r="AR1" i="1"/>
  <c r="AK334" i="1" l="1"/>
  <c r="AK333" i="1"/>
  <c r="AK332" i="1"/>
  <c r="AT332" i="1" s="1"/>
  <c r="AK331" i="1"/>
  <c r="AK330" i="1"/>
  <c r="AK329" i="1"/>
  <c r="AK328" i="1"/>
  <c r="AK327" i="1"/>
  <c r="AK326" i="1"/>
  <c r="AK325" i="1"/>
  <c r="AK324" i="1"/>
  <c r="AT324" i="1" s="1"/>
  <c r="AK323" i="1"/>
  <c r="AK322" i="1"/>
  <c r="AK321" i="1"/>
  <c r="AK320" i="1"/>
  <c r="AT320" i="1" s="1"/>
  <c r="AK319" i="1"/>
  <c r="AK318" i="1"/>
  <c r="AK317" i="1"/>
  <c r="AK316" i="1"/>
  <c r="AT316" i="1" s="1"/>
  <c r="AK315" i="1"/>
  <c r="AK314" i="1"/>
  <c r="AK313" i="1"/>
  <c r="AK312" i="1"/>
  <c r="AK311" i="1"/>
  <c r="AK310" i="1"/>
  <c r="AK309" i="1"/>
  <c r="AK308" i="1"/>
  <c r="AT308" i="1" s="1"/>
  <c r="AK307" i="1"/>
  <c r="AK306" i="1"/>
  <c r="AK305" i="1"/>
  <c r="AK304" i="1"/>
  <c r="AT304" i="1" s="1"/>
  <c r="AK303" i="1"/>
  <c r="AK302" i="1"/>
  <c r="AK301" i="1"/>
  <c r="AK300" i="1"/>
  <c r="AT300" i="1" s="1"/>
  <c r="AK299" i="1"/>
  <c r="AK298" i="1"/>
  <c r="Y332" i="1"/>
  <c r="Y333" i="1"/>
  <c r="Y334" i="1"/>
  <c r="W332" i="1"/>
  <c r="W333" i="1"/>
  <c r="W334" i="1"/>
  <c r="W298" i="1"/>
  <c r="Y298" i="1"/>
  <c r="T332" i="1"/>
  <c r="T333" i="1"/>
  <c r="T334" i="1"/>
  <c r="G332" i="1"/>
  <c r="H332" i="1"/>
  <c r="I332" i="1"/>
  <c r="J332" i="1"/>
  <c r="O332" i="1"/>
  <c r="R332" i="1"/>
  <c r="AR332" i="1" s="1"/>
  <c r="G333" i="1"/>
  <c r="H333" i="1"/>
  <c r="I333" i="1"/>
  <c r="J333" i="1"/>
  <c r="O333" i="1"/>
  <c r="R333" i="1"/>
  <c r="AR333" i="1" s="1"/>
  <c r="G334" i="1"/>
  <c r="H334" i="1"/>
  <c r="I334" i="1"/>
  <c r="J334" i="1"/>
  <c r="O334" i="1"/>
  <c r="R334" i="1"/>
  <c r="AR334" i="1" s="1"/>
  <c r="G297" i="1"/>
  <c r="H297" i="1"/>
  <c r="I297" i="1"/>
  <c r="J297" i="1"/>
  <c r="O297" i="1"/>
  <c r="R297" i="1"/>
  <c r="AR297" i="1" s="1"/>
  <c r="AK297" i="1"/>
  <c r="AK296" i="1"/>
  <c r="AK295" i="1"/>
  <c r="AK294" i="1"/>
  <c r="AK293" i="1"/>
  <c r="AK292" i="1"/>
  <c r="AK291" i="1"/>
  <c r="AK290" i="1"/>
  <c r="AK289" i="1"/>
  <c r="AK288" i="1"/>
  <c r="AK287" i="1"/>
  <c r="AK286" i="1"/>
  <c r="AK285" i="1"/>
  <c r="AK284" i="1"/>
  <c r="AT284" i="1" s="1"/>
  <c r="AK283" i="1"/>
  <c r="AK282" i="1"/>
  <c r="AK281" i="1"/>
  <c r="AK280" i="1"/>
  <c r="AT280" i="1" s="1"/>
  <c r="AK279" i="1"/>
  <c r="AK278" i="1"/>
  <c r="AK277" i="1"/>
  <c r="AK276" i="1"/>
  <c r="AT276" i="1" s="1"/>
  <c r="AK275" i="1"/>
  <c r="AK274" i="1"/>
  <c r="AK273" i="1"/>
  <c r="AK272" i="1"/>
  <c r="AK271" i="1"/>
  <c r="AK270" i="1"/>
  <c r="AK269" i="1"/>
  <c r="AK268" i="1"/>
  <c r="AT268" i="1" s="1"/>
  <c r="AK267" i="1"/>
  <c r="AK266" i="1"/>
  <c r="AK265" i="1"/>
  <c r="AK264" i="1"/>
  <c r="AT264" i="1" s="1"/>
  <c r="AK263" i="1"/>
  <c r="AK262" i="1"/>
  <c r="AK261" i="1"/>
  <c r="AT261" i="1" s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T261" i="1"/>
  <c r="AM261" i="1" s="1"/>
  <c r="T262" i="1"/>
  <c r="T263" i="1"/>
  <c r="T264" i="1"/>
  <c r="T265" i="1"/>
  <c r="AM265" i="1" s="1"/>
  <c r="T266" i="1"/>
  <c r="T267" i="1"/>
  <c r="T268" i="1"/>
  <c r="T269" i="1"/>
  <c r="AM269" i="1" s="1"/>
  <c r="T270" i="1"/>
  <c r="T271" i="1"/>
  <c r="T272" i="1"/>
  <c r="T273" i="1"/>
  <c r="AM273" i="1" s="1"/>
  <c r="T274" i="1"/>
  <c r="T275" i="1"/>
  <c r="T276" i="1"/>
  <c r="T277" i="1"/>
  <c r="AM277" i="1" s="1"/>
  <c r="T278" i="1"/>
  <c r="T279" i="1"/>
  <c r="T280" i="1"/>
  <c r="T281" i="1"/>
  <c r="AM281" i="1" s="1"/>
  <c r="T282" i="1"/>
  <c r="T283" i="1"/>
  <c r="T284" i="1"/>
  <c r="T285" i="1"/>
  <c r="AM285" i="1" s="1"/>
  <c r="T286" i="1"/>
  <c r="T287" i="1"/>
  <c r="T288" i="1"/>
  <c r="T289" i="1"/>
  <c r="AM289" i="1" s="1"/>
  <c r="T290" i="1"/>
  <c r="T291" i="1"/>
  <c r="T292" i="1"/>
  <c r="T293" i="1"/>
  <c r="AM293" i="1" s="1"/>
  <c r="T294" i="1"/>
  <c r="T295" i="1"/>
  <c r="T296" i="1"/>
  <c r="T297" i="1"/>
  <c r="G295" i="1"/>
  <c r="H295" i="1"/>
  <c r="I295" i="1"/>
  <c r="J295" i="1"/>
  <c r="O295" i="1"/>
  <c r="R295" i="1"/>
  <c r="AR295" i="1" s="1"/>
  <c r="G296" i="1"/>
  <c r="H296" i="1"/>
  <c r="I296" i="1"/>
  <c r="J296" i="1"/>
  <c r="O296" i="1"/>
  <c r="R296" i="1"/>
  <c r="AR296" i="1" s="1"/>
  <c r="AK260" i="1"/>
  <c r="AK259" i="1"/>
  <c r="AK258" i="1"/>
  <c r="AK257" i="1"/>
  <c r="AT257" i="1" s="1"/>
  <c r="AK256" i="1"/>
  <c r="AK255" i="1"/>
  <c r="AK254" i="1"/>
  <c r="AK253" i="1"/>
  <c r="AK252" i="1"/>
  <c r="AK251" i="1"/>
  <c r="AK250" i="1"/>
  <c r="AK249" i="1"/>
  <c r="AT249" i="1" s="1"/>
  <c r="AK248" i="1"/>
  <c r="AK247" i="1"/>
  <c r="AK246" i="1"/>
  <c r="AK245" i="1"/>
  <c r="AT245" i="1" s="1"/>
  <c r="AK244" i="1"/>
  <c r="AK243" i="1"/>
  <c r="AK242" i="1"/>
  <c r="AK241" i="1"/>
  <c r="AK240" i="1"/>
  <c r="AK239" i="1"/>
  <c r="AK238" i="1"/>
  <c r="AK237" i="1"/>
  <c r="AT237" i="1" s="1"/>
  <c r="AK236" i="1"/>
  <c r="AK235" i="1"/>
  <c r="AK234" i="1"/>
  <c r="AK233" i="1"/>
  <c r="AT233" i="1" s="1"/>
  <c r="AK232" i="1"/>
  <c r="AK231" i="1"/>
  <c r="AK230" i="1"/>
  <c r="AK229" i="1"/>
  <c r="AT229" i="1" s="1"/>
  <c r="AK228" i="1"/>
  <c r="AK227" i="1"/>
  <c r="AK226" i="1"/>
  <c r="AK225" i="1"/>
  <c r="AT225" i="1" s="1"/>
  <c r="AK224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AM236" i="1" s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G258" i="1"/>
  <c r="H258" i="1"/>
  <c r="I258" i="1"/>
  <c r="J258" i="1"/>
  <c r="O258" i="1"/>
  <c r="R258" i="1"/>
  <c r="AR258" i="1" s="1"/>
  <c r="G259" i="1"/>
  <c r="H259" i="1"/>
  <c r="I259" i="1"/>
  <c r="J259" i="1"/>
  <c r="O259" i="1"/>
  <c r="R259" i="1"/>
  <c r="AR259" i="1" s="1"/>
  <c r="G260" i="1"/>
  <c r="H260" i="1"/>
  <c r="I260" i="1"/>
  <c r="J260" i="1"/>
  <c r="O260" i="1"/>
  <c r="R260" i="1"/>
  <c r="AR260" i="1" s="1"/>
  <c r="AK223" i="1"/>
  <c r="AT223" i="1" s="1"/>
  <c r="AK222" i="1"/>
  <c r="AK221" i="1"/>
  <c r="AK220" i="1"/>
  <c r="AT220" i="1" s="1"/>
  <c r="AK219" i="1"/>
  <c r="AK218" i="1"/>
  <c r="AK217" i="1"/>
  <c r="AK216" i="1"/>
  <c r="AK215" i="1"/>
  <c r="AT215" i="1" s="1"/>
  <c r="AK214" i="1"/>
  <c r="AK213" i="1"/>
  <c r="AK212" i="1"/>
  <c r="AT212" i="1" s="1"/>
  <c r="AK211" i="1"/>
  <c r="AT211" i="1" s="1"/>
  <c r="AK210" i="1"/>
  <c r="AK209" i="1"/>
  <c r="AK208" i="1"/>
  <c r="AT208" i="1" s="1"/>
  <c r="AK207" i="1"/>
  <c r="AT207" i="1" s="1"/>
  <c r="AK206" i="1"/>
  <c r="AK205" i="1"/>
  <c r="AK204" i="1"/>
  <c r="AT204" i="1" s="1"/>
  <c r="AK203" i="1"/>
  <c r="AT203" i="1" s="1"/>
  <c r="AK202" i="1"/>
  <c r="AK201" i="1"/>
  <c r="AK200" i="1"/>
  <c r="AT200" i="1" s="1"/>
  <c r="AK199" i="1"/>
  <c r="AT199" i="1" s="1"/>
  <c r="AK198" i="1"/>
  <c r="AK197" i="1"/>
  <c r="AK196" i="1"/>
  <c r="AT196" i="1" s="1"/>
  <c r="AK195" i="1"/>
  <c r="AK194" i="1"/>
  <c r="AK193" i="1"/>
  <c r="AK192" i="1"/>
  <c r="AT192" i="1" s="1"/>
  <c r="AK191" i="1"/>
  <c r="AK190" i="1"/>
  <c r="AK189" i="1"/>
  <c r="AK188" i="1"/>
  <c r="AT188" i="1" s="1"/>
  <c r="AK187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G221" i="1"/>
  <c r="H221" i="1"/>
  <c r="I221" i="1"/>
  <c r="J221" i="1"/>
  <c r="O221" i="1"/>
  <c r="R221" i="1"/>
  <c r="AR221" i="1" s="1"/>
  <c r="G222" i="1"/>
  <c r="H222" i="1"/>
  <c r="I222" i="1"/>
  <c r="J222" i="1"/>
  <c r="O222" i="1"/>
  <c r="R222" i="1"/>
  <c r="AR222" i="1" s="1"/>
  <c r="G223" i="1"/>
  <c r="H223" i="1"/>
  <c r="I223" i="1"/>
  <c r="J223" i="1"/>
  <c r="O223" i="1"/>
  <c r="R223" i="1"/>
  <c r="AR223" i="1" s="1"/>
  <c r="AK186" i="1"/>
  <c r="AK185" i="1"/>
  <c r="AT185" i="1" s="1"/>
  <c r="AK184" i="1"/>
  <c r="AK183" i="1"/>
  <c r="AT183" i="1" s="1"/>
  <c r="AK182" i="1"/>
  <c r="AK181" i="1"/>
  <c r="AT181" i="1" s="1"/>
  <c r="AK180" i="1"/>
  <c r="AK179" i="1"/>
  <c r="AT179" i="1" s="1"/>
  <c r="AK178" i="1"/>
  <c r="AK177" i="1"/>
  <c r="AK176" i="1"/>
  <c r="AK175" i="1"/>
  <c r="AT175" i="1" s="1"/>
  <c r="AK174" i="1"/>
  <c r="AK173" i="1"/>
  <c r="AT173" i="1" s="1"/>
  <c r="AK172" i="1"/>
  <c r="AK171" i="1"/>
  <c r="AK170" i="1"/>
  <c r="AK169" i="1"/>
  <c r="AT169" i="1" s="1"/>
  <c r="AK168" i="1"/>
  <c r="AK167" i="1"/>
  <c r="AT167" i="1" s="1"/>
  <c r="AK166" i="1"/>
  <c r="AK165" i="1"/>
  <c r="AT165" i="1" s="1"/>
  <c r="AK164" i="1"/>
  <c r="AK163" i="1"/>
  <c r="AT163" i="1" s="1"/>
  <c r="AK162" i="1"/>
  <c r="AK161" i="1"/>
  <c r="AK160" i="1"/>
  <c r="AK159" i="1"/>
  <c r="AT159" i="1" s="1"/>
  <c r="AK158" i="1"/>
  <c r="AK157" i="1"/>
  <c r="AT157" i="1" s="1"/>
  <c r="AK156" i="1"/>
  <c r="AK155" i="1"/>
  <c r="AK154" i="1"/>
  <c r="AK153" i="1"/>
  <c r="AT153" i="1" s="1"/>
  <c r="AK152" i="1"/>
  <c r="AK151" i="1"/>
  <c r="AT151" i="1" s="1"/>
  <c r="AK150" i="1"/>
  <c r="AT150" i="1" s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T186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G184" i="1"/>
  <c r="H184" i="1"/>
  <c r="I184" i="1"/>
  <c r="J184" i="1"/>
  <c r="O184" i="1"/>
  <c r="R184" i="1"/>
  <c r="AR184" i="1" s="1"/>
  <c r="G185" i="1"/>
  <c r="H185" i="1"/>
  <c r="I185" i="1"/>
  <c r="J185" i="1"/>
  <c r="O185" i="1"/>
  <c r="R185" i="1"/>
  <c r="AR185" i="1" s="1"/>
  <c r="G186" i="1"/>
  <c r="H186" i="1"/>
  <c r="I186" i="1"/>
  <c r="J186" i="1"/>
  <c r="O186" i="1"/>
  <c r="R186" i="1"/>
  <c r="AR186" i="1" s="1"/>
  <c r="AK149" i="1"/>
  <c r="AK148" i="1"/>
  <c r="AT148" i="1" s="1"/>
  <c r="AK147" i="1"/>
  <c r="AT147" i="1" s="1"/>
  <c r="AK146" i="1"/>
  <c r="AK145" i="1"/>
  <c r="AK144" i="1"/>
  <c r="AK143" i="1"/>
  <c r="AT143" i="1" s="1"/>
  <c r="AK142" i="1"/>
  <c r="AK141" i="1"/>
  <c r="AK140" i="1"/>
  <c r="AT140" i="1" s="1"/>
  <c r="AK139" i="1"/>
  <c r="AT139" i="1" s="1"/>
  <c r="AK138" i="1"/>
  <c r="AK137" i="1"/>
  <c r="AK136" i="1"/>
  <c r="AT136" i="1" s="1"/>
  <c r="AK135" i="1"/>
  <c r="AT135" i="1" s="1"/>
  <c r="AK134" i="1"/>
  <c r="AK133" i="1"/>
  <c r="AK132" i="1"/>
  <c r="AK131" i="1"/>
  <c r="AK130" i="1"/>
  <c r="AK129" i="1"/>
  <c r="AK128" i="1"/>
  <c r="AT128" i="1" s="1"/>
  <c r="AK127" i="1"/>
  <c r="AT127" i="1" s="1"/>
  <c r="AK126" i="1"/>
  <c r="AK125" i="1"/>
  <c r="AK124" i="1"/>
  <c r="AT124" i="1" s="1"/>
  <c r="AK123" i="1"/>
  <c r="AT123" i="1" s="1"/>
  <c r="AK122" i="1"/>
  <c r="AK121" i="1"/>
  <c r="AK120" i="1"/>
  <c r="AT120" i="1" s="1"/>
  <c r="AK119" i="1"/>
  <c r="AT119" i="1" s="1"/>
  <c r="AK118" i="1"/>
  <c r="AK117" i="1"/>
  <c r="AK116" i="1"/>
  <c r="AT116" i="1" s="1"/>
  <c r="AK115" i="1"/>
  <c r="AT115" i="1" s="1"/>
  <c r="AK114" i="1"/>
  <c r="AK113" i="1"/>
  <c r="Y147" i="1"/>
  <c r="Y148" i="1"/>
  <c r="Y149" i="1"/>
  <c r="W147" i="1"/>
  <c r="W148" i="1"/>
  <c r="W149" i="1"/>
  <c r="W113" i="1"/>
  <c r="Y113" i="1"/>
  <c r="T147" i="1"/>
  <c r="AM147" i="1" s="1"/>
  <c r="T148" i="1"/>
  <c r="T149" i="1"/>
  <c r="G147" i="1"/>
  <c r="H147" i="1"/>
  <c r="I147" i="1"/>
  <c r="J147" i="1"/>
  <c r="O147" i="1"/>
  <c r="R147" i="1"/>
  <c r="AR147" i="1" s="1"/>
  <c r="G148" i="1"/>
  <c r="H148" i="1"/>
  <c r="I148" i="1"/>
  <c r="J148" i="1"/>
  <c r="O148" i="1"/>
  <c r="R148" i="1"/>
  <c r="AR148" i="1" s="1"/>
  <c r="G149" i="1"/>
  <c r="H149" i="1"/>
  <c r="I149" i="1"/>
  <c r="J149" i="1"/>
  <c r="O149" i="1"/>
  <c r="R149" i="1"/>
  <c r="AR149" i="1" s="1"/>
  <c r="AK112" i="1"/>
  <c r="AT112" i="1" s="1"/>
  <c r="AK111" i="1"/>
  <c r="AK110" i="1"/>
  <c r="AK109" i="1"/>
  <c r="AK108" i="1"/>
  <c r="AK107" i="1"/>
  <c r="AK106" i="1"/>
  <c r="AK105" i="1"/>
  <c r="AT105" i="1" s="1"/>
  <c r="AK104" i="1"/>
  <c r="AK103" i="1"/>
  <c r="AK102" i="1"/>
  <c r="AK101" i="1"/>
  <c r="AT101" i="1" s="1"/>
  <c r="AK100" i="1"/>
  <c r="AK99" i="1"/>
  <c r="AK98" i="1"/>
  <c r="AK97" i="1"/>
  <c r="AT97" i="1" s="1"/>
  <c r="AK96" i="1"/>
  <c r="AT96" i="1" s="1"/>
  <c r="AK95" i="1"/>
  <c r="AK94" i="1"/>
  <c r="AK93" i="1"/>
  <c r="AT93" i="1" s="1"/>
  <c r="AK92" i="1"/>
  <c r="AK91" i="1"/>
  <c r="AK90" i="1"/>
  <c r="AK89" i="1"/>
  <c r="AT89" i="1" s="1"/>
  <c r="AK88" i="1"/>
  <c r="AT88" i="1" s="1"/>
  <c r="AK87" i="1"/>
  <c r="AK86" i="1"/>
  <c r="AK85" i="1"/>
  <c r="AT85" i="1" s="1"/>
  <c r="AK84" i="1"/>
  <c r="AK83" i="1"/>
  <c r="AK82" i="1"/>
  <c r="AK81" i="1"/>
  <c r="AK80" i="1"/>
  <c r="AK79" i="1"/>
  <c r="AT79" i="1" s="1"/>
  <c r="AK78" i="1"/>
  <c r="AK77" i="1"/>
  <c r="AT77" i="1" s="1"/>
  <c r="AK76" i="1"/>
  <c r="AM204" i="1" l="1"/>
  <c r="AM297" i="1"/>
  <c r="AM223" i="1"/>
  <c r="AM219" i="1"/>
  <c r="AM215" i="1"/>
  <c r="AM211" i="1"/>
  <c r="AM207" i="1"/>
  <c r="AM203" i="1"/>
  <c r="AM199" i="1"/>
  <c r="AM195" i="1"/>
  <c r="AM191" i="1"/>
  <c r="AM187" i="1"/>
  <c r="AM179" i="1"/>
  <c r="AM258" i="1"/>
  <c r="AM254" i="1"/>
  <c r="AM242" i="1"/>
  <c r="AM295" i="1"/>
  <c r="AM291" i="1"/>
  <c r="AM287" i="1"/>
  <c r="AM283" i="1"/>
  <c r="AM279" i="1"/>
  <c r="AM275" i="1"/>
  <c r="AM271" i="1"/>
  <c r="AM267" i="1"/>
  <c r="AM263" i="1"/>
  <c r="AL128" i="1"/>
  <c r="AL147" i="1"/>
  <c r="AN147" i="1" s="1"/>
  <c r="AO147" i="1" s="1"/>
  <c r="AP147" i="1" s="1"/>
  <c r="AM182" i="1"/>
  <c r="AM178" i="1"/>
  <c r="AM174" i="1"/>
  <c r="AM170" i="1"/>
  <c r="AM166" i="1"/>
  <c r="AM162" i="1"/>
  <c r="AM158" i="1"/>
  <c r="AM154" i="1"/>
  <c r="AM150" i="1"/>
  <c r="AM184" i="1"/>
  <c r="AM180" i="1"/>
  <c r="AM168" i="1"/>
  <c r="AM164" i="1"/>
  <c r="AM152" i="1"/>
  <c r="AL165" i="1"/>
  <c r="AM288" i="1"/>
  <c r="AM284" i="1"/>
  <c r="AM276" i="1"/>
  <c r="AM272" i="1"/>
  <c r="AM268" i="1"/>
  <c r="AM257" i="1"/>
  <c r="AM245" i="1"/>
  <c r="AM237" i="1"/>
  <c r="AM229" i="1"/>
  <c r="AM225" i="1"/>
  <c r="AL97" i="1"/>
  <c r="AM148" i="1"/>
  <c r="AL115" i="1"/>
  <c r="AM208" i="1"/>
  <c r="AM238" i="1"/>
  <c r="AM230" i="1"/>
  <c r="AL276" i="1"/>
  <c r="AN276" i="1" s="1"/>
  <c r="AL316" i="1"/>
  <c r="AL123" i="1"/>
  <c r="AM172" i="1"/>
  <c r="AM156" i="1"/>
  <c r="AL192" i="1"/>
  <c r="AN192" i="1" s="1"/>
  <c r="AM286" i="1"/>
  <c r="AM270" i="1"/>
  <c r="AM149" i="1"/>
  <c r="AM183" i="1"/>
  <c r="AM175" i="1"/>
  <c r="AM171" i="1"/>
  <c r="AM167" i="1"/>
  <c r="AM163" i="1"/>
  <c r="AM159" i="1"/>
  <c r="AM155" i="1"/>
  <c r="AM151" i="1"/>
  <c r="AM185" i="1"/>
  <c r="AM181" i="1"/>
  <c r="AM169" i="1"/>
  <c r="AM165" i="1"/>
  <c r="AM153" i="1"/>
  <c r="AM221" i="1"/>
  <c r="AM217" i="1"/>
  <c r="AM213" i="1"/>
  <c r="AM209" i="1"/>
  <c r="AM205" i="1"/>
  <c r="AM201" i="1"/>
  <c r="AM197" i="1"/>
  <c r="AM193" i="1"/>
  <c r="AM189" i="1"/>
  <c r="AM222" i="1"/>
  <c r="AM214" i="1"/>
  <c r="AM210" i="1"/>
  <c r="AM206" i="1"/>
  <c r="AM202" i="1"/>
  <c r="AM194" i="1"/>
  <c r="AL196" i="1"/>
  <c r="AN196" i="1" s="1"/>
  <c r="AL203" i="1"/>
  <c r="AN203" i="1" s="1"/>
  <c r="AM259" i="1"/>
  <c r="AM255" i="1"/>
  <c r="AM251" i="1"/>
  <c r="AM247" i="1"/>
  <c r="AM243" i="1"/>
  <c r="AM239" i="1"/>
  <c r="AM235" i="1"/>
  <c r="AM231" i="1"/>
  <c r="AM227" i="1"/>
  <c r="AM256" i="1"/>
  <c r="AM176" i="1"/>
  <c r="AM160" i="1"/>
  <c r="AL88" i="1"/>
  <c r="AL119" i="1"/>
  <c r="AL136" i="1"/>
  <c r="AL139" i="1"/>
  <c r="AL159" i="1"/>
  <c r="AN159" i="1" s="1"/>
  <c r="AL175" i="1"/>
  <c r="AN175" i="1" s="1"/>
  <c r="AL181" i="1"/>
  <c r="AM220" i="1"/>
  <c r="AM216" i="1"/>
  <c r="AM212" i="1"/>
  <c r="AM200" i="1"/>
  <c r="AM196" i="1"/>
  <c r="AM192" i="1"/>
  <c r="AM188" i="1"/>
  <c r="AL207" i="1"/>
  <c r="AN207" i="1" s="1"/>
  <c r="AM250" i="1"/>
  <c r="AM246" i="1"/>
  <c r="AM234" i="1"/>
  <c r="AM226" i="1"/>
  <c r="AL249" i="1"/>
  <c r="AN249" i="1" s="1"/>
  <c r="AM334" i="1"/>
  <c r="AL324" i="1"/>
  <c r="AN181" i="1"/>
  <c r="AL79" i="1"/>
  <c r="AL93" i="1"/>
  <c r="AM186" i="1"/>
  <c r="AM218" i="1"/>
  <c r="AM198" i="1"/>
  <c r="AM190" i="1"/>
  <c r="AL188" i="1"/>
  <c r="AN188" i="1" s="1"/>
  <c r="AL220" i="1"/>
  <c r="AN220" i="1" s="1"/>
  <c r="AL223" i="1"/>
  <c r="AN223" i="1" s="1"/>
  <c r="AM260" i="1"/>
  <c r="AM252" i="1"/>
  <c r="AM248" i="1"/>
  <c r="AM244" i="1"/>
  <c r="AM240" i="1"/>
  <c r="AM232" i="1"/>
  <c r="AM228" i="1"/>
  <c r="AM224" i="1"/>
  <c r="AM253" i="1"/>
  <c r="AM249" i="1"/>
  <c r="AM241" i="1"/>
  <c r="AM233" i="1"/>
  <c r="AL233" i="1"/>
  <c r="AN233" i="1" s="1"/>
  <c r="AM294" i="1"/>
  <c r="AM290" i="1"/>
  <c r="AM282" i="1"/>
  <c r="AM278" i="1"/>
  <c r="AM274" i="1"/>
  <c r="AM266" i="1"/>
  <c r="AM262" i="1"/>
  <c r="AM332" i="1"/>
  <c r="AM333" i="1"/>
  <c r="AL304" i="1"/>
  <c r="AL82" i="1"/>
  <c r="AT82" i="1"/>
  <c r="AL87" i="1"/>
  <c r="AT87" i="1"/>
  <c r="AL95" i="1"/>
  <c r="AT95" i="1"/>
  <c r="AL126" i="1"/>
  <c r="AT126" i="1"/>
  <c r="AL168" i="1"/>
  <c r="AN168" i="1" s="1"/>
  <c r="AT168" i="1"/>
  <c r="AT171" i="1"/>
  <c r="AL171" i="1"/>
  <c r="AN171" i="1" s="1"/>
  <c r="AT216" i="1"/>
  <c r="AL216" i="1"/>
  <c r="AN216" i="1" s="1"/>
  <c r="AL242" i="1"/>
  <c r="AN242" i="1" s="1"/>
  <c r="AT242" i="1"/>
  <c r="AT272" i="1"/>
  <c r="AL272" i="1"/>
  <c r="AN272" i="1" s="1"/>
  <c r="AO272" i="1" s="1"/>
  <c r="AP272" i="1" s="1"/>
  <c r="AL275" i="1"/>
  <c r="AN275" i="1" s="1"/>
  <c r="AT275" i="1"/>
  <c r="AL278" i="1"/>
  <c r="AN278" i="1" s="1"/>
  <c r="AT278" i="1"/>
  <c r="AL281" i="1"/>
  <c r="AN281" i="1" s="1"/>
  <c r="AO281" i="1" s="1"/>
  <c r="AP281" i="1" s="1"/>
  <c r="AT281" i="1"/>
  <c r="AL293" i="1"/>
  <c r="AN293" i="1" s="1"/>
  <c r="AO293" i="1" s="1"/>
  <c r="AP293" i="1" s="1"/>
  <c r="AT293" i="1"/>
  <c r="AT104" i="1"/>
  <c r="AL104" i="1"/>
  <c r="AT109" i="1"/>
  <c r="AL109" i="1"/>
  <c r="AL114" i="1"/>
  <c r="AT114" i="1"/>
  <c r="AL135" i="1"/>
  <c r="AL142" i="1"/>
  <c r="AT142" i="1"/>
  <c r="AL152" i="1"/>
  <c r="AN152" i="1" s="1"/>
  <c r="AT152" i="1"/>
  <c r="AT155" i="1"/>
  <c r="AL155" i="1"/>
  <c r="AN155" i="1" s="1"/>
  <c r="AT177" i="1"/>
  <c r="AL177" i="1"/>
  <c r="AN177" i="1" s="1"/>
  <c r="AT191" i="1"/>
  <c r="AL191" i="1"/>
  <c r="AN191" i="1" s="1"/>
  <c r="AO191" i="1" s="1"/>
  <c r="AP191" i="1" s="1"/>
  <c r="AL217" i="1"/>
  <c r="AN217" i="1" s="1"/>
  <c r="AT217" i="1"/>
  <c r="AL251" i="1"/>
  <c r="AN251" i="1" s="1"/>
  <c r="AT251" i="1"/>
  <c r="AL260" i="1"/>
  <c r="AN260" i="1" s="1"/>
  <c r="AT260" i="1"/>
  <c r="AL267" i="1"/>
  <c r="AN267" i="1" s="1"/>
  <c r="AT267" i="1"/>
  <c r="AL297" i="1"/>
  <c r="AN297" i="1" s="1"/>
  <c r="AT297" i="1"/>
  <c r="AL315" i="1"/>
  <c r="AT315" i="1"/>
  <c r="AL326" i="1"/>
  <c r="AT326" i="1"/>
  <c r="AL76" i="1"/>
  <c r="AT76" i="1"/>
  <c r="AL78" i="1"/>
  <c r="AT78" i="1"/>
  <c r="AL92" i="1"/>
  <c r="AT92" i="1"/>
  <c r="AL96" i="1"/>
  <c r="AL107" i="1"/>
  <c r="AT107" i="1"/>
  <c r="AL110" i="1"/>
  <c r="AT110" i="1"/>
  <c r="AL118" i="1"/>
  <c r="AT118" i="1"/>
  <c r="AL122" i="1"/>
  <c r="AT122" i="1"/>
  <c r="AL127" i="1"/>
  <c r="AL129" i="1"/>
  <c r="AT129" i="1"/>
  <c r="AT131" i="1"/>
  <c r="AL131" i="1"/>
  <c r="AN165" i="1"/>
  <c r="AT161" i="1"/>
  <c r="AL161" i="1"/>
  <c r="AN161" i="1" s="1"/>
  <c r="AL178" i="1"/>
  <c r="AN178" i="1" s="1"/>
  <c r="AT178" i="1"/>
  <c r="AL227" i="1"/>
  <c r="AN227" i="1" s="1"/>
  <c r="AT227" i="1"/>
  <c r="AL230" i="1"/>
  <c r="AN230" i="1" s="1"/>
  <c r="AT230" i="1"/>
  <c r="AL235" i="1"/>
  <c r="AN235" i="1" s="1"/>
  <c r="AT235" i="1"/>
  <c r="AL238" i="1"/>
  <c r="AN238" i="1" s="1"/>
  <c r="AT238" i="1"/>
  <c r="AL258" i="1"/>
  <c r="AN258" i="1" s="1"/>
  <c r="AT258" i="1"/>
  <c r="AL262" i="1"/>
  <c r="AN262" i="1" s="1"/>
  <c r="AT262" i="1"/>
  <c r="AL265" i="1"/>
  <c r="AN265" i="1" s="1"/>
  <c r="AO265" i="1" s="1"/>
  <c r="AP265" i="1" s="1"/>
  <c r="AT265" i="1"/>
  <c r="AT288" i="1"/>
  <c r="AL288" i="1"/>
  <c r="AN288" i="1" s="1"/>
  <c r="AL291" i="1"/>
  <c r="AN291" i="1" s="1"/>
  <c r="AT291" i="1"/>
  <c r="AL306" i="1"/>
  <c r="AT306" i="1"/>
  <c r="AL309" i="1"/>
  <c r="AT309" i="1"/>
  <c r="AT312" i="1"/>
  <c r="AL312" i="1"/>
  <c r="AL321" i="1"/>
  <c r="AT321" i="1"/>
  <c r="AT81" i="1"/>
  <c r="AL81" i="1"/>
  <c r="AL84" i="1"/>
  <c r="AT84" i="1"/>
  <c r="AL86" i="1"/>
  <c r="AT86" i="1"/>
  <c r="AL90" i="1"/>
  <c r="AT90" i="1"/>
  <c r="AL99" i="1"/>
  <c r="AT99" i="1"/>
  <c r="AL101" i="1"/>
  <c r="AL105" i="1"/>
  <c r="P148" i="1"/>
  <c r="Q148" i="1" s="1"/>
  <c r="AT113" i="1"/>
  <c r="AL113" i="1"/>
  <c r="AN113" i="1" s="1"/>
  <c r="AL132" i="1"/>
  <c r="AT132" i="1"/>
  <c r="AL134" i="1"/>
  <c r="AT134" i="1"/>
  <c r="AL138" i="1"/>
  <c r="AT138" i="1"/>
  <c r="AM177" i="1"/>
  <c r="AM173" i="1"/>
  <c r="AM161" i="1"/>
  <c r="AM157" i="1"/>
  <c r="AL162" i="1"/>
  <c r="AN162" i="1" s="1"/>
  <c r="AT162" i="1"/>
  <c r="AL184" i="1"/>
  <c r="AN184" i="1" s="1"/>
  <c r="AT184" i="1"/>
  <c r="AL189" i="1"/>
  <c r="AN189" i="1" s="1"/>
  <c r="AT189" i="1"/>
  <c r="AT195" i="1"/>
  <c r="AL195" i="1"/>
  <c r="AN195" i="1" s="1"/>
  <c r="AL210" i="1"/>
  <c r="AN210" i="1" s="1"/>
  <c r="AT210" i="1"/>
  <c r="AT219" i="1"/>
  <c r="AL219" i="1"/>
  <c r="AN219" i="1" s="1"/>
  <c r="AT241" i="1"/>
  <c r="AL241" i="1"/>
  <c r="AN241" i="1" s="1"/>
  <c r="AL244" i="1"/>
  <c r="AN244" i="1" s="1"/>
  <c r="AT244" i="1"/>
  <c r="AT253" i="1"/>
  <c r="AL253" i="1"/>
  <c r="AN253" i="1" s="1"/>
  <c r="AM296" i="1"/>
  <c r="AM292" i="1"/>
  <c r="AM280" i="1"/>
  <c r="AM264" i="1"/>
  <c r="AL283" i="1"/>
  <c r="AN283" i="1" s="1"/>
  <c r="AO283" i="1" s="1"/>
  <c r="AP283" i="1" s="1"/>
  <c r="AT283" i="1"/>
  <c r="AL295" i="1"/>
  <c r="AN295" i="1" s="1"/>
  <c r="AT295" i="1"/>
  <c r="AL313" i="1"/>
  <c r="AT313" i="1"/>
  <c r="AT328" i="1"/>
  <c r="AL328" i="1"/>
  <c r="AL333" i="1"/>
  <c r="AN333" i="1" s="1"/>
  <c r="AT333" i="1"/>
  <c r="AL144" i="1"/>
  <c r="AT144" i="1"/>
  <c r="AL146" i="1"/>
  <c r="AT146" i="1"/>
  <c r="P185" i="1"/>
  <c r="Q185" i="1" s="1"/>
  <c r="AL158" i="1"/>
  <c r="AN158" i="1" s="1"/>
  <c r="AT158" i="1"/>
  <c r="AL164" i="1"/>
  <c r="AN164" i="1" s="1"/>
  <c r="AT164" i="1"/>
  <c r="AL174" i="1"/>
  <c r="AN174" i="1" s="1"/>
  <c r="AT174" i="1"/>
  <c r="AL180" i="1"/>
  <c r="AN180" i="1" s="1"/>
  <c r="AT180" i="1"/>
  <c r="P222" i="1"/>
  <c r="Q222" i="1" s="1"/>
  <c r="AL187" i="1"/>
  <c r="AN187" i="1" s="1"/>
  <c r="AO187" i="1" s="1"/>
  <c r="AP187" i="1" s="1"/>
  <c r="AT187" i="1"/>
  <c r="AL194" i="1"/>
  <c r="AN194" i="1" s="1"/>
  <c r="AT194" i="1"/>
  <c r="AL202" i="1"/>
  <c r="AN202" i="1" s="1"/>
  <c r="AT202" i="1"/>
  <c r="AL206" i="1"/>
  <c r="AN206" i="1" s="1"/>
  <c r="AT206" i="1"/>
  <c r="AL213" i="1"/>
  <c r="AN213" i="1" s="1"/>
  <c r="AT213" i="1"/>
  <c r="AL222" i="1"/>
  <c r="AN222" i="1" s="1"/>
  <c r="AO222" i="1" s="1"/>
  <c r="AP222" i="1" s="1"/>
  <c r="AT222" i="1"/>
  <c r="P259" i="1"/>
  <c r="Q259" i="1" s="1"/>
  <c r="AL232" i="1"/>
  <c r="AN232" i="1" s="1"/>
  <c r="AT232" i="1"/>
  <c r="AL240" i="1"/>
  <c r="AN240" i="1" s="1"/>
  <c r="AT240" i="1"/>
  <c r="AL246" i="1"/>
  <c r="AN246" i="1" s="1"/>
  <c r="AT246" i="1"/>
  <c r="AL248" i="1"/>
  <c r="AN248" i="1" s="1"/>
  <c r="AT248" i="1"/>
  <c r="AL255" i="1"/>
  <c r="AN255" i="1" s="1"/>
  <c r="AT255" i="1"/>
  <c r="P295" i="1"/>
  <c r="Q295" i="1" s="1"/>
  <c r="AL269" i="1"/>
  <c r="AN269" i="1" s="1"/>
  <c r="AO269" i="1" s="1"/>
  <c r="AP269" i="1" s="1"/>
  <c r="AT269" i="1"/>
  <c r="AL274" i="1"/>
  <c r="AN274" i="1" s="1"/>
  <c r="AT274" i="1"/>
  <c r="AL285" i="1"/>
  <c r="AN285" i="1" s="1"/>
  <c r="AO285" i="1" s="1"/>
  <c r="AP285" i="1" s="1"/>
  <c r="AT285" i="1"/>
  <c r="AL290" i="1"/>
  <c r="AN290" i="1" s="1"/>
  <c r="AT290" i="1"/>
  <c r="P333" i="1"/>
  <c r="Q333" i="1" s="1"/>
  <c r="AL298" i="1"/>
  <c r="AN298" i="1" s="1"/>
  <c r="AT298" i="1"/>
  <c r="AL301" i="1"/>
  <c r="AT301" i="1"/>
  <c r="AL303" i="1"/>
  <c r="AT303" i="1"/>
  <c r="AL311" i="1"/>
  <c r="AT311" i="1"/>
  <c r="AL318" i="1"/>
  <c r="AT318" i="1"/>
  <c r="AL323" i="1"/>
  <c r="AT323" i="1"/>
  <c r="AL330" i="1"/>
  <c r="AT330" i="1"/>
  <c r="AL83" i="1"/>
  <c r="AT83" i="1"/>
  <c r="AL94" i="1"/>
  <c r="AT94" i="1"/>
  <c r="AL98" i="1"/>
  <c r="AT98" i="1"/>
  <c r="AL100" i="1"/>
  <c r="AT100" i="1"/>
  <c r="AL103" i="1"/>
  <c r="AT103" i="1"/>
  <c r="AL121" i="1"/>
  <c r="AT121" i="1"/>
  <c r="AL125" i="1"/>
  <c r="AT125" i="1"/>
  <c r="AL133" i="1"/>
  <c r="AT133" i="1"/>
  <c r="AL141" i="1"/>
  <c r="AT141" i="1"/>
  <c r="AL149" i="1"/>
  <c r="AN149" i="1" s="1"/>
  <c r="AT149" i="1"/>
  <c r="AL150" i="1"/>
  <c r="AN150" i="1" s="1"/>
  <c r="AL151" i="1"/>
  <c r="AN151" i="1" s="1"/>
  <c r="AL154" i="1"/>
  <c r="AN154" i="1" s="1"/>
  <c r="AT154" i="1"/>
  <c r="AL157" i="1"/>
  <c r="AN157" i="1" s="1"/>
  <c r="AL160" i="1"/>
  <c r="AN160" i="1" s="1"/>
  <c r="AT160" i="1"/>
  <c r="AL167" i="1"/>
  <c r="AN167" i="1" s="1"/>
  <c r="AL170" i="1"/>
  <c r="AN170" i="1" s="1"/>
  <c r="AT170" i="1"/>
  <c r="AL173" i="1"/>
  <c r="AN173" i="1" s="1"/>
  <c r="AL176" i="1"/>
  <c r="AN176" i="1" s="1"/>
  <c r="AT176" i="1"/>
  <c r="AL183" i="1"/>
  <c r="AN183" i="1" s="1"/>
  <c r="AL186" i="1"/>
  <c r="AN186" i="1" s="1"/>
  <c r="AT186" i="1"/>
  <c r="AL190" i="1"/>
  <c r="AN190" i="1" s="1"/>
  <c r="AT190" i="1"/>
  <c r="AL198" i="1"/>
  <c r="AN198" i="1" s="1"/>
  <c r="AT198" i="1"/>
  <c r="AL199" i="1"/>
  <c r="AN199" i="1" s="1"/>
  <c r="AL200" i="1"/>
  <c r="AN200" i="1" s="1"/>
  <c r="AL201" i="1"/>
  <c r="AN201" i="1" s="1"/>
  <c r="AT201" i="1"/>
  <c r="AL209" i="1"/>
  <c r="AN209" i="1" s="1"/>
  <c r="AT209" i="1"/>
  <c r="AL212" i="1"/>
  <c r="AN212" i="1" s="1"/>
  <c r="AL215" i="1"/>
  <c r="AN215" i="1" s="1"/>
  <c r="AL218" i="1"/>
  <c r="AN218" i="1" s="1"/>
  <c r="AT218" i="1"/>
  <c r="AL226" i="1"/>
  <c r="AN226" i="1" s="1"/>
  <c r="AT226" i="1"/>
  <c r="AL228" i="1"/>
  <c r="AN228" i="1" s="1"/>
  <c r="AT228" i="1"/>
  <c r="AL229" i="1"/>
  <c r="AN229" i="1" s="1"/>
  <c r="AL234" i="1"/>
  <c r="AN234" i="1" s="1"/>
  <c r="AT234" i="1"/>
  <c r="AL237" i="1"/>
  <c r="AN237" i="1" s="1"/>
  <c r="AL239" i="1"/>
  <c r="AN239" i="1" s="1"/>
  <c r="AT239" i="1"/>
  <c r="AL243" i="1"/>
  <c r="AN243" i="1" s="1"/>
  <c r="AT243" i="1"/>
  <c r="AL250" i="1"/>
  <c r="AN250" i="1" s="1"/>
  <c r="AT250" i="1"/>
  <c r="AL252" i="1"/>
  <c r="AN252" i="1" s="1"/>
  <c r="AT252" i="1"/>
  <c r="AL257" i="1"/>
  <c r="AN257" i="1" s="1"/>
  <c r="AL259" i="1"/>
  <c r="AN259" i="1" s="1"/>
  <c r="AT259" i="1"/>
  <c r="AL261" i="1"/>
  <c r="AN261" i="1" s="1"/>
  <c r="AO261" i="1" s="1"/>
  <c r="AP261" i="1" s="1"/>
  <c r="AL263" i="1"/>
  <c r="AN263" i="1" s="1"/>
  <c r="AO263" i="1" s="1"/>
  <c r="AP263" i="1" s="1"/>
  <c r="AT263" i="1"/>
  <c r="AL264" i="1"/>
  <c r="AN264" i="1" s="1"/>
  <c r="AL266" i="1"/>
  <c r="AN266" i="1" s="1"/>
  <c r="AT266" i="1"/>
  <c r="AL271" i="1"/>
  <c r="AN271" i="1" s="1"/>
  <c r="AT271" i="1"/>
  <c r="AL277" i="1"/>
  <c r="AN277" i="1" s="1"/>
  <c r="AO277" i="1" s="1"/>
  <c r="AP277" i="1" s="1"/>
  <c r="AT277" i="1"/>
  <c r="AL279" i="1"/>
  <c r="AN279" i="1" s="1"/>
  <c r="AT279" i="1"/>
  <c r="AL280" i="1"/>
  <c r="AN280" i="1" s="1"/>
  <c r="AL282" i="1"/>
  <c r="AN282" i="1" s="1"/>
  <c r="AT282" i="1"/>
  <c r="AL287" i="1"/>
  <c r="AN287" i="1" s="1"/>
  <c r="AO287" i="1" s="1"/>
  <c r="AP287" i="1" s="1"/>
  <c r="AT287" i="1"/>
  <c r="AL292" i="1"/>
  <c r="AN292" i="1" s="1"/>
  <c r="AT292" i="1"/>
  <c r="AL294" i="1"/>
  <c r="AN294" i="1" s="1"/>
  <c r="AT294" i="1"/>
  <c r="AL296" i="1"/>
  <c r="AN296" i="1" s="1"/>
  <c r="AT296" i="1"/>
  <c r="AL305" i="1"/>
  <c r="AT305" i="1"/>
  <c r="AL308" i="1"/>
  <c r="AL310" i="1"/>
  <c r="AT310" i="1"/>
  <c r="AL314" i="1"/>
  <c r="AT314" i="1"/>
  <c r="AL317" i="1"/>
  <c r="AT317" i="1"/>
  <c r="AL320" i="1"/>
  <c r="AL322" i="1"/>
  <c r="AT322" i="1"/>
  <c r="AL325" i="1"/>
  <c r="AT325" i="1"/>
  <c r="AL327" i="1"/>
  <c r="AT327" i="1"/>
  <c r="AL332" i="1"/>
  <c r="AN332" i="1" s="1"/>
  <c r="AL334" i="1"/>
  <c r="AN334" i="1" s="1"/>
  <c r="AT334" i="1"/>
  <c r="AL77" i="1"/>
  <c r="AL80" i="1"/>
  <c r="AT80" i="1"/>
  <c r="AL85" i="1"/>
  <c r="AL89" i="1"/>
  <c r="AL91" i="1"/>
  <c r="AT91" i="1"/>
  <c r="AL102" i="1"/>
  <c r="AT102" i="1"/>
  <c r="AL106" i="1"/>
  <c r="AT106" i="1"/>
  <c r="AL108" i="1"/>
  <c r="AT108" i="1"/>
  <c r="AL111" i="1"/>
  <c r="AT111" i="1"/>
  <c r="AL112" i="1"/>
  <c r="P149" i="1"/>
  <c r="Q149" i="1" s="1"/>
  <c r="P147" i="1"/>
  <c r="Q147" i="1" s="1"/>
  <c r="AL116" i="1"/>
  <c r="AL117" i="1"/>
  <c r="AT117" i="1"/>
  <c r="AL120" i="1"/>
  <c r="AL124" i="1"/>
  <c r="AL130" i="1"/>
  <c r="AT130" i="1"/>
  <c r="AL137" i="1"/>
  <c r="AT137" i="1"/>
  <c r="AL140" i="1"/>
  <c r="AL143" i="1"/>
  <c r="AL145" i="1"/>
  <c r="AT145" i="1"/>
  <c r="AL148" i="1"/>
  <c r="AN148" i="1" s="1"/>
  <c r="P186" i="1"/>
  <c r="Q186" i="1" s="1"/>
  <c r="P184" i="1"/>
  <c r="Q184" i="1" s="1"/>
  <c r="AL153" i="1"/>
  <c r="AN153" i="1" s="1"/>
  <c r="AL156" i="1"/>
  <c r="AN156" i="1" s="1"/>
  <c r="AT156" i="1"/>
  <c r="AL163" i="1"/>
  <c r="AN163" i="1" s="1"/>
  <c r="AL166" i="1"/>
  <c r="AN166" i="1" s="1"/>
  <c r="AT166" i="1"/>
  <c r="AL169" i="1"/>
  <c r="AN169" i="1" s="1"/>
  <c r="AL172" i="1"/>
  <c r="AN172" i="1" s="1"/>
  <c r="AT172" i="1"/>
  <c r="AL179" i="1"/>
  <c r="AN179" i="1" s="1"/>
  <c r="AO179" i="1" s="1"/>
  <c r="AP179" i="1" s="1"/>
  <c r="AL182" i="1"/>
  <c r="AN182" i="1" s="1"/>
  <c r="AT182" i="1"/>
  <c r="AL185" i="1"/>
  <c r="AN185" i="1" s="1"/>
  <c r="P223" i="1"/>
  <c r="Q223" i="1" s="1"/>
  <c r="P221" i="1"/>
  <c r="Q221" i="1" s="1"/>
  <c r="AL193" i="1"/>
  <c r="AN193" i="1" s="1"/>
  <c r="AT193" i="1"/>
  <c r="AL197" i="1"/>
  <c r="AN197" i="1" s="1"/>
  <c r="AT197" i="1"/>
  <c r="AL204" i="1"/>
  <c r="AN204" i="1" s="1"/>
  <c r="AL205" i="1"/>
  <c r="AN205" i="1" s="1"/>
  <c r="AT205" i="1"/>
  <c r="AL208" i="1"/>
  <c r="AN208" i="1" s="1"/>
  <c r="AL211" i="1"/>
  <c r="AN211" i="1" s="1"/>
  <c r="AL214" i="1"/>
  <c r="AN214" i="1" s="1"/>
  <c r="AT214" i="1"/>
  <c r="AL221" i="1"/>
  <c r="AN221" i="1" s="1"/>
  <c r="AT221" i="1"/>
  <c r="P260" i="1"/>
  <c r="Q260" i="1" s="1"/>
  <c r="P258" i="1"/>
  <c r="Q258" i="1" s="1"/>
  <c r="AL224" i="1"/>
  <c r="AN224" i="1" s="1"/>
  <c r="AT224" i="1"/>
  <c r="AL225" i="1"/>
  <c r="AN225" i="1" s="1"/>
  <c r="AL231" i="1"/>
  <c r="AN231" i="1" s="1"/>
  <c r="AT231" i="1"/>
  <c r="AL236" i="1"/>
  <c r="AN236" i="1" s="1"/>
  <c r="AO236" i="1" s="1"/>
  <c r="AP236" i="1" s="1"/>
  <c r="AT236" i="1"/>
  <c r="AL245" i="1"/>
  <c r="AN245" i="1" s="1"/>
  <c r="AL247" i="1"/>
  <c r="AN247" i="1" s="1"/>
  <c r="AT247" i="1"/>
  <c r="AL254" i="1"/>
  <c r="AN254" i="1" s="1"/>
  <c r="AT254" i="1"/>
  <c r="AL256" i="1"/>
  <c r="AN256" i="1" s="1"/>
  <c r="AT256" i="1"/>
  <c r="P296" i="1"/>
  <c r="Q296" i="1" s="1"/>
  <c r="AL268" i="1"/>
  <c r="AN268" i="1" s="1"/>
  <c r="AL270" i="1"/>
  <c r="AN270" i="1" s="1"/>
  <c r="AT270" i="1"/>
  <c r="AL273" i="1"/>
  <c r="AN273" i="1" s="1"/>
  <c r="AO273" i="1" s="1"/>
  <c r="AP273" i="1" s="1"/>
  <c r="AT273" i="1"/>
  <c r="AL284" i="1"/>
  <c r="AN284" i="1" s="1"/>
  <c r="AL286" i="1"/>
  <c r="AN286" i="1" s="1"/>
  <c r="AT286" i="1"/>
  <c r="AL289" i="1"/>
  <c r="AN289" i="1" s="1"/>
  <c r="AO289" i="1" s="1"/>
  <c r="AP289" i="1" s="1"/>
  <c r="AT289" i="1"/>
  <c r="P297" i="1"/>
  <c r="Q297" i="1" s="1"/>
  <c r="P334" i="1"/>
  <c r="Q334" i="1" s="1"/>
  <c r="P332" i="1"/>
  <c r="Q332" i="1" s="1"/>
  <c r="AL299" i="1"/>
  <c r="AT299" i="1"/>
  <c r="AL300" i="1"/>
  <c r="AL302" i="1"/>
  <c r="AT302" i="1"/>
  <c r="AL307" i="1"/>
  <c r="AT307" i="1"/>
  <c r="AL319" i="1"/>
  <c r="AT319" i="1"/>
  <c r="AL329" i="1"/>
  <c r="AT329" i="1"/>
  <c r="AL331" i="1"/>
  <c r="AT331" i="1"/>
  <c r="AO219" i="1" l="1"/>
  <c r="AP219" i="1" s="1"/>
  <c r="AO223" i="1"/>
  <c r="AP223" i="1" s="1"/>
  <c r="AQ223" i="1" s="1"/>
  <c r="AO203" i="1"/>
  <c r="AP203" i="1" s="1"/>
  <c r="AO297" i="1"/>
  <c r="AP297" i="1" s="1"/>
  <c r="AQ297" i="1" s="1"/>
  <c r="AO204" i="1"/>
  <c r="AP204" i="1" s="1"/>
  <c r="AO332" i="1"/>
  <c r="AP332" i="1" s="1"/>
  <c r="AO207" i="1"/>
  <c r="AP207" i="1" s="1"/>
  <c r="AO180" i="1"/>
  <c r="AP180" i="1" s="1"/>
  <c r="AO195" i="1"/>
  <c r="AP195" i="1" s="1"/>
  <c r="AO211" i="1"/>
  <c r="AP211" i="1" s="1"/>
  <c r="AO172" i="1"/>
  <c r="AP172" i="1" s="1"/>
  <c r="AO243" i="1"/>
  <c r="AP243" i="1" s="1"/>
  <c r="AO190" i="1"/>
  <c r="AP190" i="1" s="1"/>
  <c r="AO240" i="1"/>
  <c r="AP240" i="1" s="1"/>
  <c r="AO174" i="1"/>
  <c r="AP174" i="1" s="1"/>
  <c r="AO158" i="1"/>
  <c r="AP158" i="1" s="1"/>
  <c r="AO291" i="1"/>
  <c r="AP291" i="1" s="1"/>
  <c r="AO227" i="1"/>
  <c r="AP227" i="1" s="1"/>
  <c r="AO275" i="1"/>
  <c r="AP275" i="1" s="1"/>
  <c r="AO247" i="1"/>
  <c r="AP247" i="1" s="1"/>
  <c r="AO224" i="1"/>
  <c r="AP224" i="1" s="1"/>
  <c r="AO221" i="1"/>
  <c r="AP221" i="1" s="1"/>
  <c r="AQ221" i="1" s="1"/>
  <c r="AO279" i="1"/>
  <c r="AP279" i="1" s="1"/>
  <c r="AO215" i="1"/>
  <c r="AP215" i="1" s="1"/>
  <c r="AO295" i="1"/>
  <c r="AP295" i="1" s="1"/>
  <c r="AQ295" i="1" s="1"/>
  <c r="AO152" i="1"/>
  <c r="AP152" i="1" s="1"/>
  <c r="AO199" i="1"/>
  <c r="AP199" i="1" s="1"/>
  <c r="AO276" i="1"/>
  <c r="AP276" i="1" s="1"/>
  <c r="AO268" i="1"/>
  <c r="AP268" i="1" s="1"/>
  <c r="AO197" i="1"/>
  <c r="AP197" i="1" s="1"/>
  <c r="AO156" i="1"/>
  <c r="AP156" i="1" s="1"/>
  <c r="AO148" i="1"/>
  <c r="AP148" i="1" s="1"/>
  <c r="AQ148" i="1" s="1"/>
  <c r="AO239" i="1"/>
  <c r="AP239" i="1" s="1"/>
  <c r="AO229" i="1"/>
  <c r="AP229" i="1" s="1"/>
  <c r="AO201" i="1"/>
  <c r="AP201" i="1" s="1"/>
  <c r="AO154" i="1"/>
  <c r="AP154" i="1" s="1"/>
  <c r="AO246" i="1"/>
  <c r="AP246" i="1" s="1"/>
  <c r="AO230" i="1"/>
  <c r="AP230" i="1" s="1"/>
  <c r="AO278" i="1"/>
  <c r="AP278" i="1" s="1"/>
  <c r="AO258" i="1"/>
  <c r="AP258" i="1" s="1"/>
  <c r="AQ258" i="1" s="1"/>
  <c r="AO254" i="1"/>
  <c r="AP254" i="1" s="1"/>
  <c r="AO214" i="1"/>
  <c r="AP214" i="1" s="1"/>
  <c r="AO237" i="1"/>
  <c r="AP237" i="1" s="1"/>
  <c r="AO151" i="1"/>
  <c r="AP151" i="1" s="1"/>
  <c r="AO202" i="1"/>
  <c r="AP202" i="1" s="1"/>
  <c r="AO260" i="1"/>
  <c r="AP260" i="1" s="1"/>
  <c r="AQ260" i="1" s="1"/>
  <c r="AO217" i="1"/>
  <c r="AP217" i="1" s="1"/>
  <c r="AO164" i="1"/>
  <c r="AP164" i="1" s="1"/>
  <c r="AO200" i="1"/>
  <c r="AP200" i="1" s="1"/>
  <c r="AO183" i="1"/>
  <c r="AP183" i="1" s="1"/>
  <c r="AO225" i="1"/>
  <c r="AP225" i="1" s="1"/>
  <c r="AO235" i="1"/>
  <c r="AP235" i="1" s="1"/>
  <c r="AO242" i="1"/>
  <c r="AP242" i="1" s="1"/>
  <c r="AO284" i="1"/>
  <c r="AP284" i="1" s="1"/>
  <c r="AO182" i="1"/>
  <c r="AP182" i="1" s="1"/>
  <c r="AO271" i="1"/>
  <c r="AP271" i="1" s="1"/>
  <c r="AO194" i="1"/>
  <c r="AP194" i="1" s="1"/>
  <c r="AO210" i="1"/>
  <c r="AP210" i="1" s="1"/>
  <c r="AO288" i="1"/>
  <c r="AP288" i="1" s="1"/>
  <c r="AO165" i="1"/>
  <c r="AP165" i="1" s="1"/>
  <c r="AO267" i="1"/>
  <c r="AP267" i="1" s="1"/>
  <c r="AO257" i="1"/>
  <c r="AP257" i="1" s="1"/>
  <c r="AO226" i="1"/>
  <c r="AP226" i="1" s="1"/>
  <c r="AO212" i="1"/>
  <c r="AP212" i="1" s="1"/>
  <c r="AO186" i="1"/>
  <c r="AP186" i="1" s="1"/>
  <c r="AQ186" i="1" s="1"/>
  <c r="AO149" i="1"/>
  <c r="AP149" i="1" s="1"/>
  <c r="AQ149" i="1" s="1"/>
  <c r="AO255" i="1"/>
  <c r="AP255" i="1" s="1"/>
  <c r="AO232" i="1"/>
  <c r="AP232" i="1" s="1"/>
  <c r="AO292" i="1"/>
  <c r="AP292" i="1" s="1"/>
  <c r="AO168" i="1"/>
  <c r="AP168" i="1" s="1"/>
  <c r="AO249" i="1"/>
  <c r="AP249" i="1" s="1"/>
  <c r="AO245" i="1"/>
  <c r="AP245" i="1" s="1"/>
  <c r="AO282" i="1"/>
  <c r="AP282" i="1" s="1"/>
  <c r="AO250" i="1"/>
  <c r="AP250" i="1" s="1"/>
  <c r="AO198" i="1"/>
  <c r="AP198" i="1" s="1"/>
  <c r="AO189" i="1"/>
  <c r="AP189" i="1" s="1"/>
  <c r="AO231" i="1"/>
  <c r="AP231" i="1" s="1"/>
  <c r="AO206" i="1"/>
  <c r="AP206" i="1" s="1"/>
  <c r="AO162" i="1"/>
  <c r="AP162" i="1" s="1"/>
  <c r="AO181" i="1"/>
  <c r="AP181" i="1" s="1"/>
  <c r="AO205" i="1"/>
  <c r="AP205" i="1" s="1"/>
  <c r="AO185" i="1"/>
  <c r="AP185" i="1" s="1"/>
  <c r="AQ185" i="1" s="1"/>
  <c r="AO166" i="1"/>
  <c r="AP166" i="1" s="1"/>
  <c r="AO160" i="1"/>
  <c r="AP160" i="1" s="1"/>
  <c r="AO262" i="1"/>
  <c r="AP262" i="1" s="1"/>
  <c r="AO238" i="1"/>
  <c r="AP238" i="1" s="1"/>
  <c r="AO178" i="1"/>
  <c r="AP178" i="1" s="1"/>
  <c r="AO175" i="1"/>
  <c r="AP175" i="1" s="1"/>
  <c r="AO286" i="1"/>
  <c r="AP286" i="1" s="1"/>
  <c r="AO170" i="1"/>
  <c r="AP170" i="1" s="1"/>
  <c r="AO150" i="1"/>
  <c r="AP150" i="1" s="1"/>
  <c r="AO244" i="1"/>
  <c r="AP244" i="1" s="1"/>
  <c r="AO184" i="1"/>
  <c r="AP184" i="1" s="1"/>
  <c r="AQ184" i="1" s="1"/>
  <c r="AO233" i="1"/>
  <c r="AP233" i="1" s="1"/>
  <c r="AO253" i="1"/>
  <c r="AP253" i="1" s="1"/>
  <c r="AO159" i="1"/>
  <c r="AP159" i="1" s="1"/>
  <c r="AO153" i="1"/>
  <c r="AP153" i="1" s="1"/>
  <c r="AO193" i="1"/>
  <c r="AP193" i="1" s="1"/>
  <c r="AO163" i="1"/>
  <c r="AP163" i="1" s="1"/>
  <c r="AO294" i="1"/>
  <c r="AP294" i="1" s="1"/>
  <c r="AO252" i="1"/>
  <c r="AP252" i="1" s="1"/>
  <c r="AO228" i="1"/>
  <c r="AP228" i="1" s="1"/>
  <c r="AO218" i="1"/>
  <c r="AP218" i="1" s="1"/>
  <c r="AO209" i="1"/>
  <c r="AP209" i="1" s="1"/>
  <c r="AO248" i="1"/>
  <c r="AP248" i="1" s="1"/>
  <c r="AO213" i="1"/>
  <c r="AP213" i="1" s="1"/>
  <c r="AO333" i="1"/>
  <c r="AP333" i="1" s="1"/>
  <c r="AQ333" i="1" s="1"/>
  <c r="AO192" i="1"/>
  <c r="AP192" i="1" s="1"/>
  <c r="AO270" i="1"/>
  <c r="AP270" i="1" s="1"/>
  <c r="AO256" i="1"/>
  <c r="AP256" i="1" s="1"/>
  <c r="AO208" i="1"/>
  <c r="AP208" i="1" s="1"/>
  <c r="AO169" i="1"/>
  <c r="AP169" i="1" s="1"/>
  <c r="AO259" i="1"/>
  <c r="AP259" i="1" s="1"/>
  <c r="AQ259" i="1" s="1"/>
  <c r="AO234" i="1"/>
  <c r="AP234" i="1" s="1"/>
  <c r="AO176" i="1"/>
  <c r="AP176" i="1" s="1"/>
  <c r="AO167" i="1"/>
  <c r="AP167" i="1" s="1"/>
  <c r="AO274" i="1"/>
  <c r="AP274" i="1" s="1"/>
  <c r="AO251" i="1"/>
  <c r="AP251" i="1" s="1"/>
  <c r="AO155" i="1"/>
  <c r="AP155" i="1" s="1"/>
  <c r="AO171" i="1"/>
  <c r="AP171" i="1" s="1"/>
  <c r="AO196" i="1"/>
  <c r="AP196" i="1" s="1"/>
  <c r="AQ147" i="1"/>
  <c r="AO334" i="1"/>
  <c r="AP334" i="1" s="1"/>
  <c r="AQ334" i="1" s="1"/>
  <c r="AO266" i="1"/>
  <c r="AP266" i="1" s="1"/>
  <c r="AO157" i="1"/>
  <c r="AP157" i="1" s="1"/>
  <c r="AQ157" i="1" s="1"/>
  <c r="AO216" i="1"/>
  <c r="AP216" i="1" s="1"/>
  <c r="AO220" i="1"/>
  <c r="AP220" i="1" s="1"/>
  <c r="AQ332" i="1"/>
  <c r="AO296" i="1"/>
  <c r="AP296" i="1" s="1"/>
  <c r="AQ296" i="1" s="1"/>
  <c r="AO290" i="1"/>
  <c r="AP290" i="1" s="1"/>
  <c r="AO264" i="1"/>
  <c r="AP264" i="1" s="1"/>
  <c r="AO241" i="1"/>
  <c r="AP241" i="1" s="1"/>
  <c r="AO188" i="1"/>
  <c r="AP188" i="1" s="1"/>
  <c r="AO161" i="1"/>
  <c r="AP161" i="1" s="1"/>
  <c r="AQ222" i="1"/>
  <c r="AO280" i="1"/>
  <c r="AP280" i="1" s="1"/>
  <c r="AO173" i="1"/>
  <c r="AP173" i="1" s="1"/>
  <c r="AO177" i="1"/>
  <c r="AP177" i="1" s="1"/>
  <c r="Y76" i="1"/>
  <c r="AN76" i="1" s="1"/>
  <c r="Y77" i="1"/>
  <c r="AN77" i="1" s="1"/>
  <c r="Y78" i="1"/>
  <c r="AN78" i="1" s="1"/>
  <c r="Y79" i="1"/>
  <c r="AN79" i="1" s="1"/>
  <c r="Y80" i="1"/>
  <c r="AN80" i="1" s="1"/>
  <c r="Y81" i="1"/>
  <c r="AN81" i="1" s="1"/>
  <c r="Y82" i="1"/>
  <c r="AN82" i="1" s="1"/>
  <c r="Y83" i="1"/>
  <c r="AN83" i="1" s="1"/>
  <c r="Y84" i="1"/>
  <c r="AN84" i="1" s="1"/>
  <c r="Y85" i="1"/>
  <c r="AN85" i="1" s="1"/>
  <c r="Y86" i="1"/>
  <c r="AN86" i="1" s="1"/>
  <c r="Y87" i="1"/>
  <c r="AN87" i="1" s="1"/>
  <c r="Y88" i="1"/>
  <c r="AN88" i="1" s="1"/>
  <c r="Y89" i="1"/>
  <c r="AN89" i="1" s="1"/>
  <c r="Y90" i="1"/>
  <c r="AN90" i="1" s="1"/>
  <c r="Y91" i="1"/>
  <c r="AN91" i="1" s="1"/>
  <c r="Y92" i="1"/>
  <c r="AN92" i="1" s="1"/>
  <c r="Y93" i="1"/>
  <c r="AN93" i="1" s="1"/>
  <c r="Y94" i="1"/>
  <c r="AN94" i="1" s="1"/>
  <c r="Y95" i="1"/>
  <c r="AN95" i="1" s="1"/>
  <c r="Y96" i="1"/>
  <c r="AN96" i="1" s="1"/>
  <c r="Y97" i="1"/>
  <c r="AN97" i="1" s="1"/>
  <c r="Y98" i="1"/>
  <c r="AN98" i="1" s="1"/>
  <c r="Y99" i="1"/>
  <c r="AN99" i="1" s="1"/>
  <c r="Y100" i="1"/>
  <c r="AN100" i="1" s="1"/>
  <c r="Y101" i="1"/>
  <c r="AN101" i="1" s="1"/>
  <c r="Y102" i="1"/>
  <c r="AN102" i="1" s="1"/>
  <c r="Y103" i="1"/>
  <c r="AN103" i="1" s="1"/>
  <c r="Y104" i="1"/>
  <c r="AN104" i="1" s="1"/>
  <c r="Y105" i="1"/>
  <c r="AN105" i="1" s="1"/>
  <c r="Y106" i="1"/>
  <c r="AN106" i="1" s="1"/>
  <c r="Y107" i="1"/>
  <c r="AN107" i="1" s="1"/>
  <c r="Y108" i="1"/>
  <c r="AN108" i="1" s="1"/>
  <c r="Y109" i="1"/>
  <c r="AN109" i="1" s="1"/>
  <c r="Y110" i="1"/>
  <c r="AN110" i="1" s="1"/>
  <c r="Y111" i="1"/>
  <c r="AN111" i="1" s="1"/>
  <c r="Y112" i="1"/>
  <c r="AN112" i="1" s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T76" i="1"/>
  <c r="AM76" i="1" s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G110" i="1"/>
  <c r="H110" i="1"/>
  <c r="I110" i="1"/>
  <c r="J110" i="1"/>
  <c r="O110" i="1"/>
  <c r="R110" i="1"/>
  <c r="AR110" i="1" s="1"/>
  <c r="G111" i="1"/>
  <c r="H111" i="1"/>
  <c r="I111" i="1"/>
  <c r="J111" i="1"/>
  <c r="O111" i="1"/>
  <c r="R111" i="1"/>
  <c r="AR111" i="1" s="1"/>
  <c r="G112" i="1"/>
  <c r="H112" i="1"/>
  <c r="I112" i="1"/>
  <c r="J112" i="1"/>
  <c r="O112" i="1"/>
  <c r="R112" i="1"/>
  <c r="AR112" i="1" s="1"/>
  <c r="AM111" i="1" l="1"/>
  <c r="AO111" i="1" s="1"/>
  <c r="AP111" i="1" s="1"/>
  <c r="AM107" i="1"/>
  <c r="AO107" i="1" s="1"/>
  <c r="AP107" i="1" s="1"/>
  <c r="AM103" i="1"/>
  <c r="AO103" i="1" s="1"/>
  <c r="AP103" i="1" s="1"/>
  <c r="AM99" i="1"/>
  <c r="AO99" i="1" s="1"/>
  <c r="AP99" i="1" s="1"/>
  <c r="AM95" i="1"/>
  <c r="AO95" i="1" s="1"/>
  <c r="AP95" i="1" s="1"/>
  <c r="AM91" i="1"/>
  <c r="AO91" i="1" s="1"/>
  <c r="AP91" i="1" s="1"/>
  <c r="AM87" i="1"/>
  <c r="AO87" i="1" s="1"/>
  <c r="AP87" i="1" s="1"/>
  <c r="AM83" i="1"/>
  <c r="AO83" i="1" s="1"/>
  <c r="AP83" i="1" s="1"/>
  <c r="AM79" i="1"/>
  <c r="AO79" i="1" s="1"/>
  <c r="AP79" i="1" s="1"/>
  <c r="AM112" i="1"/>
  <c r="AO112" i="1" s="1"/>
  <c r="AP112" i="1" s="1"/>
  <c r="AM108" i="1"/>
  <c r="AO108" i="1" s="1"/>
  <c r="AP108" i="1" s="1"/>
  <c r="AM104" i="1"/>
  <c r="AO104" i="1" s="1"/>
  <c r="AP104" i="1" s="1"/>
  <c r="AM100" i="1"/>
  <c r="AO100" i="1" s="1"/>
  <c r="AP100" i="1" s="1"/>
  <c r="AM96" i="1"/>
  <c r="AO96" i="1" s="1"/>
  <c r="AP96" i="1" s="1"/>
  <c r="AM92" i="1"/>
  <c r="AO92" i="1" s="1"/>
  <c r="AP92" i="1" s="1"/>
  <c r="AM88" i="1"/>
  <c r="AO88" i="1" s="1"/>
  <c r="AP88" i="1" s="1"/>
  <c r="AM84" i="1"/>
  <c r="AO84" i="1" s="1"/>
  <c r="AP84" i="1" s="1"/>
  <c r="AM80" i="1"/>
  <c r="AO80" i="1" s="1"/>
  <c r="AP80" i="1" s="1"/>
  <c r="AM110" i="1"/>
  <c r="AO110" i="1" s="1"/>
  <c r="AP110" i="1" s="1"/>
  <c r="AM106" i="1"/>
  <c r="AO106" i="1" s="1"/>
  <c r="AP106" i="1" s="1"/>
  <c r="AM102" i="1"/>
  <c r="AO102" i="1" s="1"/>
  <c r="AP102" i="1" s="1"/>
  <c r="AM98" i="1"/>
  <c r="AO98" i="1" s="1"/>
  <c r="AP98" i="1" s="1"/>
  <c r="AM94" i="1"/>
  <c r="AO94" i="1" s="1"/>
  <c r="AP94" i="1" s="1"/>
  <c r="AM90" i="1"/>
  <c r="AO90" i="1" s="1"/>
  <c r="AP90" i="1" s="1"/>
  <c r="AM86" i="1"/>
  <c r="AO86" i="1" s="1"/>
  <c r="AP86" i="1" s="1"/>
  <c r="AM82" i="1"/>
  <c r="AO82" i="1" s="1"/>
  <c r="AP82" i="1" s="1"/>
  <c r="AM78" i="1"/>
  <c r="AO78" i="1" s="1"/>
  <c r="AP78" i="1" s="1"/>
  <c r="AO76" i="1"/>
  <c r="AP76" i="1" s="1"/>
  <c r="P111" i="1"/>
  <c r="Q111" i="1" s="1"/>
  <c r="P112" i="1"/>
  <c r="Q112" i="1" s="1"/>
  <c r="P110" i="1"/>
  <c r="Q110" i="1" s="1"/>
  <c r="AM109" i="1"/>
  <c r="AO109" i="1" s="1"/>
  <c r="AP109" i="1" s="1"/>
  <c r="AM105" i="1"/>
  <c r="AO105" i="1" s="1"/>
  <c r="AP105" i="1" s="1"/>
  <c r="AM101" i="1"/>
  <c r="AO101" i="1" s="1"/>
  <c r="AP101" i="1" s="1"/>
  <c r="AM97" i="1"/>
  <c r="AO97" i="1" s="1"/>
  <c r="AP97" i="1" s="1"/>
  <c r="AM93" i="1"/>
  <c r="AO93" i="1" s="1"/>
  <c r="AP93" i="1" s="1"/>
  <c r="AM89" i="1"/>
  <c r="AO89" i="1" s="1"/>
  <c r="AP89" i="1" s="1"/>
  <c r="AM85" i="1"/>
  <c r="AO85" i="1" s="1"/>
  <c r="AP85" i="1" s="1"/>
  <c r="AM81" i="1"/>
  <c r="AO81" i="1" s="1"/>
  <c r="AP81" i="1" s="1"/>
  <c r="AM77" i="1"/>
  <c r="AO77" i="1" s="1"/>
  <c r="AP77" i="1" s="1"/>
  <c r="AK75" i="1"/>
  <c r="AK74" i="1"/>
  <c r="AK73" i="1"/>
  <c r="AT73" i="1" s="1"/>
  <c r="AK72" i="1"/>
  <c r="AK71" i="1"/>
  <c r="AK70" i="1"/>
  <c r="AK69" i="1"/>
  <c r="AT69" i="1" s="1"/>
  <c r="AK68" i="1"/>
  <c r="AK67" i="1"/>
  <c r="AK66" i="1"/>
  <c r="AK65" i="1"/>
  <c r="AT65" i="1" s="1"/>
  <c r="AK64" i="1"/>
  <c r="AK63" i="1"/>
  <c r="AK62" i="1"/>
  <c r="AK61" i="1"/>
  <c r="AT61" i="1" s="1"/>
  <c r="AK60" i="1"/>
  <c r="AK59" i="1"/>
  <c r="AK58" i="1"/>
  <c r="AK57" i="1"/>
  <c r="AT57" i="1" s="1"/>
  <c r="AK56" i="1"/>
  <c r="AK55" i="1"/>
  <c r="AK54" i="1"/>
  <c r="AK53" i="1"/>
  <c r="AT53" i="1" s="1"/>
  <c r="AK52" i="1"/>
  <c r="AK51" i="1"/>
  <c r="AK50" i="1"/>
  <c r="AK49" i="1"/>
  <c r="AT49" i="1" s="1"/>
  <c r="AK48" i="1"/>
  <c r="AK47" i="1"/>
  <c r="AK46" i="1"/>
  <c r="AK45" i="1"/>
  <c r="AT45" i="1" s="1"/>
  <c r="AK44" i="1"/>
  <c r="AK43" i="1"/>
  <c r="AT43" i="1" s="1"/>
  <c r="AK42" i="1"/>
  <c r="AK41" i="1"/>
  <c r="AT41" i="1" s="1"/>
  <c r="AK40" i="1"/>
  <c r="AK39" i="1"/>
  <c r="AT39" i="1" s="1"/>
  <c r="AQ110" i="1" l="1"/>
  <c r="AQ112" i="1"/>
  <c r="AL43" i="1"/>
  <c r="AQ111" i="1"/>
  <c r="AL73" i="1"/>
  <c r="AL65" i="1"/>
  <c r="AL42" i="1"/>
  <c r="AT42" i="1"/>
  <c r="AL51" i="1"/>
  <c r="AT51" i="1"/>
  <c r="AL54" i="1"/>
  <c r="AT54" i="1"/>
  <c r="AL56" i="1"/>
  <c r="AT56" i="1"/>
  <c r="AL59" i="1"/>
  <c r="AT59" i="1"/>
  <c r="AL62" i="1"/>
  <c r="AT62" i="1"/>
  <c r="AL64" i="1"/>
  <c r="AT64" i="1"/>
  <c r="AL68" i="1"/>
  <c r="AT68" i="1"/>
  <c r="AL39" i="1"/>
  <c r="AL45" i="1"/>
  <c r="AL47" i="1"/>
  <c r="AT47" i="1"/>
  <c r="AL50" i="1"/>
  <c r="AT50" i="1"/>
  <c r="AL58" i="1"/>
  <c r="AT58" i="1"/>
  <c r="AL67" i="1"/>
  <c r="AT67" i="1"/>
  <c r="AL70" i="1"/>
  <c r="AT70" i="1"/>
  <c r="AL72" i="1"/>
  <c r="AT72" i="1"/>
  <c r="AL75" i="1"/>
  <c r="AT75" i="1"/>
  <c r="AL41" i="1"/>
  <c r="AL44" i="1"/>
  <c r="AT44" i="1"/>
  <c r="AL53" i="1"/>
  <c r="AL55" i="1"/>
  <c r="AT55" i="1"/>
  <c r="AL61" i="1"/>
  <c r="AL63" i="1"/>
  <c r="AT63" i="1"/>
  <c r="AL66" i="1"/>
  <c r="AT66" i="1"/>
  <c r="AL74" i="1"/>
  <c r="AT74" i="1"/>
  <c r="AL40" i="1"/>
  <c r="AT40" i="1"/>
  <c r="AL46" i="1"/>
  <c r="AT46" i="1"/>
  <c r="AL48" i="1"/>
  <c r="AT48" i="1"/>
  <c r="AL49" i="1"/>
  <c r="AL52" i="1"/>
  <c r="AT52" i="1"/>
  <c r="AL57" i="1"/>
  <c r="AL60" i="1"/>
  <c r="AT60" i="1"/>
  <c r="AL69" i="1"/>
  <c r="AL71" i="1"/>
  <c r="AT71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39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G73" i="1"/>
  <c r="H73" i="1"/>
  <c r="I73" i="1"/>
  <c r="J73" i="1"/>
  <c r="O73" i="1"/>
  <c r="R73" i="1"/>
  <c r="AR73" i="1" s="1"/>
  <c r="G74" i="1"/>
  <c r="H74" i="1"/>
  <c r="I74" i="1"/>
  <c r="J74" i="1"/>
  <c r="O74" i="1"/>
  <c r="R74" i="1"/>
  <c r="AR74" i="1" s="1"/>
  <c r="G75" i="1"/>
  <c r="H75" i="1"/>
  <c r="I75" i="1"/>
  <c r="J75" i="1"/>
  <c r="O75" i="1"/>
  <c r="R75" i="1"/>
  <c r="AR75" i="1" s="1"/>
  <c r="AK13" i="1"/>
  <c r="AT13" i="1" s="1"/>
  <c r="AK3" i="1"/>
  <c r="AT3" i="1" s="1"/>
  <c r="AK4" i="1"/>
  <c r="AT4" i="1" s="1"/>
  <c r="AK5" i="1"/>
  <c r="AT5" i="1" s="1"/>
  <c r="AK6" i="1"/>
  <c r="AT6" i="1" s="1"/>
  <c r="AK7" i="1"/>
  <c r="AT7" i="1" s="1"/>
  <c r="AK8" i="1"/>
  <c r="AT8" i="1" s="1"/>
  <c r="AK9" i="1"/>
  <c r="AT9" i="1" s="1"/>
  <c r="AK10" i="1"/>
  <c r="AT10" i="1" s="1"/>
  <c r="AK11" i="1"/>
  <c r="AT11" i="1" s="1"/>
  <c r="AK12" i="1"/>
  <c r="AT12" i="1" s="1"/>
  <c r="AK14" i="1"/>
  <c r="AT14" i="1" s="1"/>
  <c r="AK15" i="1"/>
  <c r="AT15" i="1" s="1"/>
  <c r="AK16" i="1"/>
  <c r="AT16" i="1" s="1"/>
  <c r="AK17" i="1"/>
  <c r="AT17" i="1" s="1"/>
  <c r="AK18" i="1"/>
  <c r="AT18" i="1" s="1"/>
  <c r="AK19" i="1"/>
  <c r="AT19" i="1" s="1"/>
  <c r="AK20" i="1"/>
  <c r="AT20" i="1" s="1"/>
  <c r="AK21" i="1"/>
  <c r="AT21" i="1" s="1"/>
  <c r="AK22" i="1"/>
  <c r="AT22" i="1" s="1"/>
  <c r="AK23" i="1"/>
  <c r="AT23" i="1" s="1"/>
  <c r="AK24" i="1"/>
  <c r="AT24" i="1" s="1"/>
  <c r="AK25" i="1"/>
  <c r="AT25" i="1" s="1"/>
  <c r="AK26" i="1"/>
  <c r="AT26" i="1" s="1"/>
  <c r="AK27" i="1"/>
  <c r="AT27" i="1" s="1"/>
  <c r="AK28" i="1"/>
  <c r="AT28" i="1" s="1"/>
  <c r="AK29" i="1"/>
  <c r="AT29" i="1" s="1"/>
  <c r="AK30" i="1"/>
  <c r="AT30" i="1" s="1"/>
  <c r="AK31" i="1"/>
  <c r="AT31" i="1" s="1"/>
  <c r="AK32" i="1"/>
  <c r="AT32" i="1" s="1"/>
  <c r="AK33" i="1"/>
  <c r="AT33" i="1" s="1"/>
  <c r="AK34" i="1"/>
  <c r="AT34" i="1" s="1"/>
  <c r="AK35" i="1"/>
  <c r="AT35" i="1" s="1"/>
  <c r="AK36" i="1"/>
  <c r="AT36" i="1" s="1"/>
  <c r="AK37" i="1"/>
  <c r="AT37" i="1" s="1"/>
  <c r="AK38" i="1"/>
  <c r="AT38" i="1" s="1"/>
  <c r="AK2" i="1"/>
  <c r="AM75" i="1" l="1"/>
  <c r="AM71" i="1"/>
  <c r="AM67" i="1"/>
  <c r="AM63" i="1"/>
  <c r="AM59" i="1"/>
  <c r="AM55" i="1"/>
  <c r="AM51" i="1"/>
  <c r="AM47" i="1"/>
  <c r="AM43" i="1"/>
  <c r="AM39" i="1"/>
  <c r="AN66" i="1"/>
  <c r="AN57" i="1"/>
  <c r="AN61" i="1"/>
  <c r="AN43" i="1"/>
  <c r="AN73" i="1"/>
  <c r="AN65" i="1"/>
  <c r="AM73" i="1"/>
  <c r="AM69" i="1"/>
  <c r="AM65" i="1"/>
  <c r="AM61" i="1"/>
  <c r="AM57" i="1"/>
  <c r="AM53" i="1"/>
  <c r="AM49" i="1"/>
  <c r="AM45" i="1"/>
  <c r="AM41" i="1"/>
  <c r="AN55" i="1"/>
  <c r="AO55" i="1" s="1"/>
  <c r="AP55" i="1" s="1"/>
  <c r="AN41" i="1"/>
  <c r="AL27" i="1"/>
  <c r="AL13" i="1"/>
  <c r="AN50" i="1"/>
  <c r="AN42" i="1"/>
  <c r="AN47" i="1"/>
  <c r="AL6" i="1"/>
  <c r="AL34" i="1"/>
  <c r="AL22" i="1"/>
  <c r="AN62" i="1"/>
  <c r="AL30" i="1"/>
  <c r="AL19" i="1"/>
  <c r="AL9" i="1"/>
  <c r="AM72" i="1"/>
  <c r="AM68" i="1"/>
  <c r="AM64" i="1"/>
  <c r="AM60" i="1"/>
  <c r="AM56" i="1"/>
  <c r="AM52" i="1"/>
  <c r="AM48" i="1"/>
  <c r="AM44" i="1"/>
  <c r="AM40" i="1"/>
  <c r="AN67" i="1"/>
  <c r="AN59" i="1"/>
  <c r="AN49" i="1"/>
  <c r="AN46" i="1"/>
  <c r="AN53" i="1"/>
  <c r="AL38" i="1"/>
  <c r="AL18" i="1"/>
  <c r="AN70" i="1"/>
  <c r="AL35" i="1"/>
  <c r="AL26" i="1"/>
  <c r="AL15" i="1"/>
  <c r="AL5" i="1"/>
  <c r="AN45" i="1"/>
  <c r="AL37" i="1"/>
  <c r="AL29" i="1"/>
  <c r="AL21" i="1"/>
  <c r="AL12" i="1"/>
  <c r="AN52" i="1"/>
  <c r="AN56" i="1"/>
  <c r="AL32" i="1"/>
  <c r="AL24" i="1"/>
  <c r="AL16" i="1"/>
  <c r="AL7" i="1"/>
  <c r="AL4" i="1"/>
  <c r="P74" i="1"/>
  <c r="Q74" i="1" s="1"/>
  <c r="AN75" i="1"/>
  <c r="AN51" i="1"/>
  <c r="AN60" i="1"/>
  <c r="AN63" i="1"/>
  <c r="AL2" i="1"/>
  <c r="AT2" i="1"/>
  <c r="AL33" i="1"/>
  <c r="AL25" i="1"/>
  <c r="AL17" i="1"/>
  <c r="AL10" i="1"/>
  <c r="AN74" i="1"/>
  <c r="AN58" i="1"/>
  <c r="AN71" i="1"/>
  <c r="AN72" i="1"/>
  <c r="AN39" i="1"/>
  <c r="AN64" i="1"/>
  <c r="AN54" i="1"/>
  <c r="AL36" i="1"/>
  <c r="AL31" i="1"/>
  <c r="AL28" i="1"/>
  <c r="AL23" i="1"/>
  <c r="AL20" i="1"/>
  <c r="AL14" i="1"/>
  <c r="AL11" i="1"/>
  <c r="AL8" i="1"/>
  <c r="AL3" i="1"/>
  <c r="P75" i="1"/>
  <c r="Q75" i="1" s="1"/>
  <c r="P73" i="1"/>
  <c r="Q73" i="1" s="1"/>
  <c r="AM74" i="1"/>
  <c r="AM70" i="1"/>
  <c r="AM66" i="1"/>
  <c r="AM62" i="1"/>
  <c r="AM58" i="1"/>
  <c r="AM54" i="1"/>
  <c r="AM50" i="1"/>
  <c r="AM46" i="1"/>
  <c r="AM42" i="1"/>
  <c r="AN69" i="1"/>
  <c r="AN48" i="1"/>
  <c r="AN40" i="1"/>
  <c r="AN44" i="1"/>
  <c r="AN68" i="1"/>
  <c r="AO39" i="1" l="1"/>
  <c r="AP39" i="1" s="1"/>
  <c r="AO43" i="1"/>
  <c r="AP43" i="1" s="1"/>
  <c r="AO68" i="1"/>
  <c r="AP68" i="1" s="1"/>
  <c r="AO70" i="1"/>
  <c r="AP70" i="1" s="1"/>
  <c r="AO47" i="1"/>
  <c r="AP47" i="1" s="1"/>
  <c r="AO73" i="1"/>
  <c r="AP73" i="1" s="1"/>
  <c r="AQ73" i="1" s="1"/>
  <c r="AO59" i="1"/>
  <c r="AP59" i="1" s="1"/>
  <c r="AO45" i="1"/>
  <c r="AP45" i="1" s="1"/>
  <c r="AO65" i="1"/>
  <c r="AP65" i="1" s="1"/>
  <c r="AO63" i="1"/>
  <c r="AP63" i="1" s="1"/>
  <c r="AO57" i="1"/>
  <c r="AP57" i="1" s="1"/>
  <c r="AO51" i="1"/>
  <c r="AP51" i="1" s="1"/>
  <c r="AO67" i="1"/>
  <c r="AP67" i="1" s="1"/>
  <c r="AO71" i="1"/>
  <c r="AP71" i="1" s="1"/>
  <c r="AO75" i="1"/>
  <c r="AP75" i="1" s="1"/>
  <c r="AQ75" i="1" s="1"/>
  <c r="AO61" i="1"/>
  <c r="AP61" i="1" s="1"/>
  <c r="AO66" i="1"/>
  <c r="AP66" i="1" s="1"/>
  <c r="AO42" i="1"/>
  <c r="AP42" i="1" s="1"/>
  <c r="AO49" i="1"/>
  <c r="AP49" i="1" s="1"/>
  <c r="AO40" i="1"/>
  <c r="AP40" i="1" s="1"/>
  <c r="AO46" i="1"/>
  <c r="AP46" i="1" s="1"/>
  <c r="AO62" i="1"/>
  <c r="AP62" i="1" s="1"/>
  <c r="AO64" i="1"/>
  <c r="AP64" i="1" s="1"/>
  <c r="AO41" i="1"/>
  <c r="AP41" i="1" s="1"/>
  <c r="AO72" i="1"/>
  <c r="AP72" i="1" s="1"/>
  <c r="AO56" i="1"/>
  <c r="AP56" i="1" s="1"/>
  <c r="AO53" i="1"/>
  <c r="AP53" i="1" s="1"/>
  <c r="AO69" i="1"/>
  <c r="AP69" i="1" s="1"/>
  <c r="AO50" i="1"/>
  <c r="AP50" i="1" s="1"/>
  <c r="AO60" i="1"/>
  <c r="AP60" i="1" s="1"/>
  <c r="AO44" i="1"/>
  <c r="AP44" i="1" s="1"/>
  <c r="AO74" i="1"/>
  <c r="AP74" i="1" s="1"/>
  <c r="AQ74" i="1" s="1"/>
  <c r="AO52" i="1"/>
  <c r="AP52" i="1" s="1"/>
  <c r="AO48" i="1"/>
  <c r="AP48" i="1" s="1"/>
  <c r="AO58" i="1"/>
  <c r="AP58" i="1" s="1"/>
  <c r="AO54" i="1"/>
  <c r="AP54" i="1" s="1"/>
  <c r="Y3" i="1"/>
  <c r="AN3" i="1" s="1"/>
  <c r="Y4" i="1"/>
  <c r="AN4" i="1" s="1"/>
  <c r="Y5" i="1"/>
  <c r="AN5" i="1" s="1"/>
  <c r="Y6" i="1"/>
  <c r="AN6" i="1" s="1"/>
  <c r="Y7" i="1"/>
  <c r="AN7" i="1" s="1"/>
  <c r="Y8" i="1"/>
  <c r="AN8" i="1" s="1"/>
  <c r="Y9" i="1"/>
  <c r="AN9" i="1" s="1"/>
  <c r="Y10" i="1"/>
  <c r="AN10" i="1" s="1"/>
  <c r="Y11" i="1"/>
  <c r="AN11" i="1" s="1"/>
  <c r="Y12" i="1"/>
  <c r="AN12" i="1" s="1"/>
  <c r="Y13" i="1"/>
  <c r="AN13" i="1" s="1"/>
  <c r="Y14" i="1"/>
  <c r="AN14" i="1" s="1"/>
  <c r="Y15" i="1"/>
  <c r="AN15" i="1" s="1"/>
  <c r="Y16" i="1"/>
  <c r="AN16" i="1" s="1"/>
  <c r="Y17" i="1"/>
  <c r="AN17" i="1" s="1"/>
  <c r="Y18" i="1"/>
  <c r="AN18" i="1" s="1"/>
  <c r="Y19" i="1"/>
  <c r="AN19" i="1" s="1"/>
  <c r="Y20" i="1"/>
  <c r="AN20" i="1" s="1"/>
  <c r="Y21" i="1"/>
  <c r="AN21" i="1" s="1"/>
  <c r="Y22" i="1"/>
  <c r="AN22" i="1" s="1"/>
  <c r="Y23" i="1"/>
  <c r="AN23" i="1" s="1"/>
  <c r="Y24" i="1"/>
  <c r="AN24" i="1" s="1"/>
  <c r="Y25" i="1"/>
  <c r="AN25" i="1" s="1"/>
  <c r="Y26" i="1"/>
  <c r="AN26" i="1" s="1"/>
  <c r="Y27" i="1"/>
  <c r="AN27" i="1" s="1"/>
  <c r="Y28" i="1"/>
  <c r="AN28" i="1" s="1"/>
  <c r="Y29" i="1"/>
  <c r="AN29" i="1" s="1"/>
  <c r="Y30" i="1"/>
  <c r="AN30" i="1" s="1"/>
  <c r="Y31" i="1"/>
  <c r="AN31" i="1" s="1"/>
  <c r="Y32" i="1"/>
  <c r="AN32" i="1" s="1"/>
  <c r="Y33" i="1"/>
  <c r="AN33" i="1" s="1"/>
  <c r="Y34" i="1"/>
  <c r="AN34" i="1" s="1"/>
  <c r="Y35" i="1"/>
  <c r="AN35" i="1" s="1"/>
  <c r="Y36" i="1"/>
  <c r="AN36" i="1" s="1"/>
  <c r="Y37" i="1"/>
  <c r="AN37" i="1" s="1"/>
  <c r="Y38" i="1"/>
  <c r="AN38" i="1" s="1"/>
  <c r="Y2" i="1"/>
  <c r="AN2" i="1" s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2" i="1"/>
  <c r="R36" i="1"/>
  <c r="AR36" i="1" s="1"/>
  <c r="R37" i="1"/>
  <c r="AR37" i="1" s="1"/>
  <c r="R38" i="1"/>
  <c r="AR38" i="1" s="1"/>
  <c r="G36" i="1"/>
  <c r="H36" i="1"/>
  <c r="I36" i="1"/>
  <c r="J36" i="1"/>
  <c r="O36" i="1"/>
  <c r="G37" i="1"/>
  <c r="H37" i="1"/>
  <c r="I37" i="1"/>
  <c r="J37" i="1"/>
  <c r="O37" i="1"/>
  <c r="G38" i="1"/>
  <c r="H38" i="1"/>
  <c r="I38" i="1"/>
  <c r="J38" i="1"/>
  <c r="O38" i="1"/>
  <c r="AM38" i="1" l="1"/>
  <c r="AO38" i="1" s="1"/>
  <c r="AP38" i="1" s="1"/>
  <c r="AM34" i="1"/>
  <c r="AO34" i="1" s="1"/>
  <c r="AP34" i="1" s="1"/>
  <c r="AM30" i="1"/>
  <c r="AO30" i="1" s="1"/>
  <c r="AP30" i="1" s="1"/>
  <c r="AM26" i="1"/>
  <c r="AM22" i="1"/>
  <c r="AM18" i="1"/>
  <c r="AO18" i="1" s="1"/>
  <c r="AP18" i="1" s="1"/>
  <c r="AM14" i="1"/>
  <c r="AO14" i="1" s="1"/>
  <c r="AP14" i="1" s="1"/>
  <c r="AM10" i="1"/>
  <c r="AO10" i="1" s="1"/>
  <c r="AP10" i="1" s="1"/>
  <c r="AM6" i="1"/>
  <c r="AO6" i="1" s="1"/>
  <c r="AP6" i="1" s="1"/>
  <c r="P38" i="1"/>
  <c r="Q38" i="1" s="1"/>
  <c r="AM36" i="1"/>
  <c r="AO36" i="1" s="1"/>
  <c r="AP36" i="1" s="1"/>
  <c r="AM32" i="1"/>
  <c r="AO32" i="1" s="1"/>
  <c r="AP32" i="1" s="1"/>
  <c r="AM28" i="1"/>
  <c r="AO28" i="1" s="1"/>
  <c r="AP28" i="1" s="1"/>
  <c r="AM24" i="1"/>
  <c r="AO24" i="1" s="1"/>
  <c r="AP24" i="1" s="1"/>
  <c r="AM20" i="1"/>
  <c r="AO20" i="1" s="1"/>
  <c r="AP20" i="1" s="1"/>
  <c r="AM16" i="1"/>
  <c r="AO16" i="1" s="1"/>
  <c r="AP16" i="1" s="1"/>
  <c r="AM12" i="1"/>
  <c r="AO12" i="1" s="1"/>
  <c r="AP12" i="1" s="1"/>
  <c r="AM8" i="1"/>
  <c r="AO8" i="1" s="1"/>
  <c r="AP8" i="1" s="1"/>
  <c r="AM4" i="1"/>
  <c r="AO4" i="1" s="1"/>
  <c r="AP4" i="1" s="1"/>
  <c r="P36" i="1"/>
  <c r="Q36" i="1" s="1"/>
  <c r="AM2" i="1"/>
  <c r="AO2" i="1" s="1"/>
  <c r="AP2" i="1" s="1"/>
  <c r="AM35" i="1"/>
  <c r="AO35" i="1" s="1"/>
  <c r="AP35" i="1" s="1"/>
  <c r="AM31" i="1"/>
  <c r="AO31" i="1" s="1"/>
  <c r="AP31" i="1" s="1"/>
  <c r="AM27" i="1"/>
  <c r="AO27" i="1" s="1"/>
  <c r="AP27" i="1" s="1"/>
  <c r="AM23" i="1"/>
  <c r="AO23" i="1" s="1"/>
  <c r="AP23" i="1" s="1"/>
  <c r="AM19" i="1"/>
  <c r="AO19" i="1" s="1"/>
  <c r="AP19" i="1" s="1"/>
  <c r="AM15" i="1"/>
  <c r="AO15" i="1" s="1"/>
  <c r="AP15" i="1" s="1"/>
  <c r="AM11" i="1"/>
  <c r="AO11" i="1" s="1"/>
  <c r="AP11" i="1" s="1"/>
  <c r="AM7" i="1"/>
  <c r="AO7" i="1" s="1"/>
  <c r="AP7" i="1" s="1"/>
  <c r="AM3" i="1"/>
  <c r="AO3" i="1" s="1"/>
  <c r="AP3" i="1" s="1"/>
  <c r="P37" i="1"/>
  <c r="Q37" i="1" s="1"/>
  <c r="AO26" i="1"/>
  <c r="AP26" i="1" s="1"/>
  <c r="AO22" i="1"/>
  <c r="AP22" i="1" s="1"/>
  <c r="AM37" i="1"/>
  <c r="AO37" i="1" s="1"/>
  <c r="AP37" i="1" s="1"/>
  <c r="AM33" i="1"/>
  <c r="AO33" i="1" s="1"/>
  <c r="AP33" i="1" s="1"/>
  <c r="AM29" i="1"/>
  <c r="AO29" i="1" s="1"/>
  <c r="AP29" i="1" s="1"/>
  <c r="AM25" i="1"/>
  <c r="AO25" i="1" s="1"/>
  <c r="AP25" i="1" s="1"/>
  <c r="AM21" i="1"/>
  <c r="AO21" i="1" s="1"/>
  <c r="AP21" i="1" s="1"/>
  <c r="AM17" i="1"/>
  <c r="AO17" i="1" s="1"/>
  <c r="AP17" i="1" s="1"/>
  <c r="AM13" i="1"/>
  <c r="AO13" i="1" s="1"/>
  <c r="AP13" i="1" s="1"/>
  <c r="AM9" i="1"/>
  <c r="AO9" i="1" s="1"/>
  <c r="AP9" i="1" s="1"/>
  <c r="AM5" i="1"/>
  <c r="AO5" i="1" s="1"/>
  <c r="AP5" i="1" s="1"/>
  <c r="Y299" i="1"/>
  <c r="AN299" i="1" s="1"/>
  <c r="Y300" i="1"/>
  <c r="AN300" i="1" s="1"/>
  <c r="Y301" i="1"/>
  <c r="AN301" i="1" s="1"/>
  <c r="Y302" i="1"/>
  <c r="AN302" i="1" s="1"/>
  <c r="Y303" i="1"/>
  <c r="AN303" i="1" s="1"/>
  <c r="Y304" i="1"/>
  <c r="AN304" i="1" s="1"/>
  <c r="Y305" i="1"/>
  <c r="AN305" i="1" s="1"/>
  <c r="Y306" i="1"/>
  <c r="AN306" i="1" s="1"/>
  <c r="Y307" i="1"/>
  <c r="AN307" i="1" s="1"/>
  <c r="Y308" i="1"/>
  <c r="AN308" i="1" s="1"/>
  <c r="Y309" i="1"/>
  <c r="AN309" i="1" s="1"/>
  <c r="Y310" i="1"/>
  <c r="AN310" i="1" s="1"/>
  <c r="Y311" i="1"/>
  <c r="AN311" i="1" s="1"/>
  <c r="Y312" i="1"/>
  <c r="AN312" i="1" s="1"/>
  <c r="Y313" i="1"/>
  <c r="AN313" i="1" s="1"/>
  <c r="Y314" i="1"/>
  <c r="AN314" i="1" s="1"/>
  <c r="Y315" i="1"/>
  <c r="AN315" i="1" s="1"/>
  <c r="Y316" i="1"/>
  <c r="AN316" i="1" s="1"/>
  <c r="Y317" i="1"/>
  <c r="AN317" i="1" s="1"/>
  <c r="Y318" i="1"/>
  <c r="AN318" i="1" s="1"/>
  <c r="Y319" i="1"/>
  <c r="AN319" i="1" s="1"/>
  <c r="Y320" i="1"/>
  <c r="AN320" i="1" s="1"/>
  <c r="Y321" i="1"/>
  <c r="AN321" i="1" s="1"/>
  <c r="Y322" i="1"/>
  <c r="AN322" i="1" s="1"/>
  <c r="Y323" i="1"/>
  <c r="AN323" i="1" s="1"/>
  <c r="Y324" i="1"/>
  <c r="AN324" i="1" s="1"/>
  <c r="Y325" i="1"/>
  <c r="AN325" i="1" s="1"/>
  <c r="Y326" i="1"/>
  <c r="AN326" i="1" s="1"/>
  <c r="Y327" i="1"/>
  <c r="AN327" i="1" s="1"/>
  <c r="Y328" i="1"/>
  <c r="AN328" i="1" s="1"/>
  <c r="Y329" i="1"/>
  <c r="AN329" i="1" s="1"/>
  <c r="Y330" i="1"/>
  <c r="AN330" i="1" s="1"/>
  <c r="Y331" i="1"/>
  <c r="AN331" i="1" s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298" i="1"/>
  <c r="AM298" i="1" s="1"/>
  <c r="AO298" i="1" s="1"/>
  <c r="AP298" i="1" s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Y114" i="1"/>
  <c r="AN114" i="1" s="1"/>
  <c r="Y115" i="1"/>
  <c r="AN115" i="1" s="1"/>
  <c r="Y116" i="1"/>
  <c r="AN116" i="1" s="1"/>
  <c r="Y117" i="1"/>
  <c r="AN117" i="1" s="1"/>
  <c r="Y118" i="1"/>
  <c r="AN118" i="1" s="1"/>
  <c r="Y119" i="1"/>
  <c r="AN119" i="1" s="1"/>
  <c r="Y120" i="1"/>
  <c r="AN120" i="1" s="1"/>
  <c r="Y121" i="1"/>
  <c r="AN121" i="1" s="1"/>
  <c r="Y122" i="1"/>
  <c r="AN122" i="1" s="1"/>
  <c r="Y123" i="1"/>
  <c r="AN123" i="1" s="1"/>
  <c r="Y124" i="1"/>
  <c r="AN124" i="1" s="1"/>
  <c r="Y125" i="1"/>
  <c r="AN125" i="1" s="1"/>
  <c r="Y126" i="1"/>
  <c r="AN126" i="1" s="1"/>
  <c r="Y127" i="1"/>
  <c r="AN127" i="1" s="1"/>
  <c r="Y128" i="1"/>
  <c r="AN128" i="1" s="1"/>
  <c r="Y129" i="1"/>
  <c r="AN129" i="1" s="1"/>
  <c r="Y130" i="1"/>
  <c r="AN130" i="1" s="1"/>
  <c r="Y131" i="1"/>
  <c r="AN131" i="1" s="1"/>
  <c r="Y132" i="1"/>
  <c r="AN132" i="1" s="1"/>
  <c r="Y133" i="1"/>
  <c r="AN133" i="1" s="1"/>
  <c r="Y134" i="1"/>
  <c r="AN134" i="1" s="1"/>
  <c r="Y135" i="1"/>
  <c r="AN135" i="1" s="1"/>
  <c r="Y136" i="1"/>
  <c r="AN136" i="1" s="1"/>
  <c r="Y137" i="1"/>
  <c r="AN137" i="1" s="1"/>
  <c r="Y138" i="1"/>
  <c r="AN138" i="1" s="1"/>
  <c r="Y139" i="1"/>
  <c r="AN139" i="1" s="1"/>
  <c r="Y140" i="1"/>
  <c r="AN140" i="1" s="1"/>
  <c r="Y141" i="1"/>
  <c r="AN141" i="1" s="1"/>
  <c r="Y142" i="1"/>
  <c r="AN142" i="1" s="1"/>
  <c r="Y143" i="1"/>
  <c r="AN143" i="1" s="1"/>
  <c r="Y144" i="1"/>
  <c r="AN144" i="1" s="1"/>
  <c r="Y145" i="1"/>
  <c r="AN145" i="1" s="1"/>
  <c r="Y146" i="1"/>
  <c r="AN146" i="1" s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13" i="1"/>
  <c r="AM113" i="1" s="1"/>
  <c r="AO113" i="1" s="1"/>
  <c r="AP113" i="1" s="1"/>
  <c r="R5" i="1"/>
  <c r="AR5" i="1" s="1"/>
  <c r="R6" i="1"/>
  <c r="AR6" i="1" s="1"/>
  <c r="R7" i="1"/>
  <c r="AR7" i="1" s="1"/>
  <c r="R8" i="1"/>
  <c r="AR8" i="1" s="1"/>
  <c r="R9" i="1"/>
  <c r="AR9" i="1" s="1"/>
  <c r="R10" i="1"/>
  <c r="AR10" i="1" s="1"/>
  <c r="R11" i="1"/>
  <c r="AR11" i="1" s="1"/>
  <c r="R12" i="1"/>
  <c r="AR12" i="1" s="1"/>
  <c r="R13" i="1"/>
  <c r="AR13" i="1" s="1"/>
  <c r="R14" i="1"/>
  <c r="AR14" i="1" s="1"/>
  <c r="R15" i="1"/>
  <c r="AR15" i="1" s="1"/>
  <c r="R16" i="1"/>
  <c r="AR16" i="1" s="1"/>
  <c r="R17" i="1"/>
  <c r="AR17" i="1" s="1"/>
  <c r="R18" i="1"/>
  <c r="AR18" i="1" s="1"/>
  <c r="R19" i="1"/>
  <c r="AR19" i="1" s="1"/>
  <c r="R20" i="1"/>
  <c r="AR20" i="1" s="1"/>
  <c r="R21" i="1"/>
  <c r="AR21" i="1" s="1"/>
  <c r="R22" i="1"/>
  <c r="AR22" i="1" s="1"/>
  <c r="R23" i="1"/>
  <c r="AR23" i="1" s="1"/>
  <c r="R24" i="1"/>
  <c r="AR24" i="1" s="1"/>
  <c r="R25" i="1"/>
  <c r="AR25" i="1" s="1"/>
  <c r="R26" i="1"/>
  <c r="AR26" i="1" s="1"/>
  <c r="R27" i="1"/>
  <c r="AR27" i="1" s="1"/>
  <c r="R28" i="1"/>
  <c r="AR28" i="1" s="1"/>
  <c r="R29" i="1"/>
  <c r="AR29" i="1" s="1"/>
  <c r="R30" i="1"/>
  <c r="AR30" i="1" s="1"/>
  <c r="R31" i="1"/>
  <c r="AR31" i="1" s="1"/>
  <c r="R32" i="1"/>
  <c r="AR32" i="1" s="1"/>
  <c r="R33" i="1"/>
  <c r="AR33" i="1" s="1"/>
  <c r="R34" i="1"/>
  <c r="AR34" i="1" s="1"/>
  <c r="R35" i="1"/>
  <c r="AR35" i="1" s="1"/>
  <c r="R41" i="1"/>
  <c r="AR41" i="1" s="1"/>
  <c r="R42" i="1"/>
  <c r="AR42" i="1" s="1"/>
  <c r="R43" i="1"/>
  <c r="AR43" i="1" s="1"/>
  <c r="R44" i="1"/>
  <c r="AR44" i="1" s="1"/>
  <c r="R45" i="1"/>
  <c r="AR45" i="1" s="1"/>
  <c r="R46" i="1"/>
  <c r="AR46" i="1" s="1"/>
  <c r="R47" i="1"/>
  <c r="AR47" i="1" s="1"/>
  <c r="R48" i="1"/>
  <c r="AR48" i="1" s="1"/>
  <c r="R49" i="1"/>
  <c r="AR49" i="1" s="1"/>
  <c r="R50" i="1"/>
  <c r="AR50" i="1" s="1"/>
  <c r="R51" i="1"/>
  <c r="AR51" i="1" s="1"/>
  <c r="R52" i="1"/>
  <c r="AR52" i="1" s="1"/>
  <c r="R53" i="1"/>
  <c r="AR53" i="1" s="1"/>
  <c r="R54" i="1"/>
  <c r="AR54" i="1" s="1"/>
  <c r="R55" i="1"/>
  <c r="AR55" i="1" s="1"/>
  <c r="R56" i="1"/>
  <c r="AR56" i="1" s="1"/>
  <c r="R57" i="1"/>
  <c r="AR57" i="1" s="1"/>
  <c r="R58" i="1"/>
  <c r="AR58" i="1" s="1"/>
  <c r="R59" i="1"/>
  <c r="AR59" i="1" s="1"/>
  <c r="R60" i="1"/>
  <c r="AR60" i="1" s="1"/>
  <c r="R61" i="1"/>
  <c r="AR61" i="1" s="1"/>
  <c r="R62" i="1"/>
  <c r="AR62" i="1" s="1"/>
  <c r="R63" i="1"/>
  <c r="AR63" i="1" s="1"/>
  <c r="R64" i="1"/>
  <c r="AR64" i="1" s="1"/>
  <c r="R65" i="1"/>
  <c r="AR65" i="1" s="1"/>
  <c r="R66" i="1"/>
  <c r="AR66" i="1" s="1"/>
  <c r="R67" i="1"/>
  <c r="AR67" i="1" s="1"/>
  <c r="R68" i="1"/>
  <c r="AR68" i="1" s="1"/>
  <c r="R69" i="1"/>
  <c r="AR69" i="1" s="1"/>
  <c r="R70" i="1"/>
  <c r="AR70" i="1" s="1"/>
  <c r="R71" i="1"/>
  <c r="AR71" i="1" s="1"/>
  <c r="R72" i="1"/>
  <c r="AR72" i="1" s="1"/>
  <c r="R78" i="1"/>
  <c r="AR78" i="1" s="1"/>
  <c r="R79" i="1"/>
  <c r="AR79" i="1" s="1"/>
  <c r="R80" i="1"/>
  <c r="AR80" i="1" s="1"/>
  <c r="R81" i="1"/>
  <c r="AR81" i="1" s="1"/>
  <c r="R82" i="1"/>
  <c r="AR82" i="1" s="1"/>
  <c r="R83" i="1"/>
  <c r="AR83" i="1" s="1"/>
  <c r="R84" i="1"/>
  <c r="AR84" i="1" s="1"/>
  <c r="R85" i="1"/>
  <c r="AR85" i="1" s="1"/>
  <c r="R86" i="1"/>
  <c r="AR86" i="1" s="1"/>
  <c r="R87" i="1"/>
  <c r="AR87" i="1" s="1"/>
  <c r="R88" i="1"/>
  <c r="AR88" i="1" s="1"/>
  <c r="R89" i="1"/>
  <c r="AR89" i="1" s="1"/>
  <c r="R90" i="1"/>
  <c r="AR90" i="1" s="1"/>
  <c r="R91" i="1"/>
  <c r="AR91" i="1" s="1"/>
  <c r="R92" i="1"/>
  <c r="AR92" i="1" s="1"/>
  <c r="R93" i="1"/>
  <c r="AR93" i="1" s="1"/>
  <c r="R94" i="1"/>
  <c r="AR94" i="1" s="1"/>
  <c r="R95" i="1"/>
  <c r="AR95" i="1" s="1"/>
  <c r="R96" i="1"/>
  <c r="AR96" i="1" s="1"/>
  <c r="R97" i="1"/>
  <c r="AR97" i="1" s="1"/>
  <c r="R98" i="1"/>
  <c r="AR98" i="1" s="1"/>
  <c r="R99" i="1"/>
  <c r="AR99" i="1" s="1"/>
  <c r="R100" i="1"/>
  <c r="AR100" i="1" s="1"/>
  <c r="R101" i="1"/>
  <c r="AR101" i="1" s="1"/>
  <c r="R102" i="1"/>
  <c r="AR102" i="1" s="1"/>
  <c r="R103" i="1"/>
  <c r="AR103" i="1" s="1"/>
  <c r="R104" i="1"/>
  <c r="AR104" i="1" s="1"/>
  <c r="R105" i="1"/>
  <c r="AR105" i="1" s="1"/>
  <c r="R106" i="1"/>
  <c r="AR106" i="1" s="1"/>
  <c r="R107" i="1"/>
  <c r="AR107" i="1" s="1"/>
  <c r="R108" i="1"/>
  <c r="AR108" i="1" s="1"/>
  <c r="R109" i="1"/>
  <c r="AR109" i="1" s="1"/>
  <c r="R115" i="1"/>
  <c r="AR115" i="1" s="1"/>
  <c r="R116" i="1"/>
  <c r="AR116" i="1" s="1"/>
  <c r="R117" i="1"/>
  <c r="AR117" i="1" s="1"/>
  <c r="R118" i="1"/>
  <c r="AR118" i="1" s="1"/>
  <c r="R119" i="1"/>
  <c r="AR119" i="1" s="1"/>
  <c r="R120" i="1"/>
  <c r="AR120" i="1" s="1"/>
  <c r="R121" i="1"/>
  <c r="AR121" i="1" s="1"/>
  <c r="R122" i="1"/>
  <c r="AR122" i="1" s="1"/>
  <c r="R123" i="1"/>
  <c r="AR123" i="1" s="1"/>
  <c r="R124" i="1"/>
  <c r="AR124" i="1" s="1"/>
  <c r="R125" i="1"/>
  <c r="AR125" i="1" s="1"/>
  <c r="R126" i="1"/>
  <c r="AR126" i="1" s="1"/>
  <c r="R127" i="1"/>
  <c r="AR127" i="1" s="1"/>
  <c r="R128" i="1"/>
  <c r="AR128" i="1" s="1"/>
  <c r="R129" i="1"/>
  <c r="AR129" i="1" s="1"/>
  <c r="R130" i="1"/>
  <c r="AR130" i="1" s="1"/>
  <c r="R131" i="1"/>
  <c r="AR131" i="1" s="1"/>
  <c r="R132" i="1"/>
  <c r="AR132" i="1" s="1"/>
  <c r="R133" i="1"/>
  <c r="AR133" i="1" s="1"/>
  <c r="R134" i="1"/>
  <c r="AR134" i="1" s="1"/>
  <c r="R135" i="1"/>
  <c r="AR135" i="1" s="1"/>
  <c r="R136" i="1"/>
  <c r="AR136" i="1" s="1"/>
  <c r="R137" i="1"/>
  <c r="AR137" i="1" s="1"/>
  <c r="R138" i="1"/>
  <c r="AR138" i="1" s="1"/>
  <c r="R139" i="1"/>
  <c r="AR139" i="1" s="1"/>
  <c r="R140" i="1"/>
  <c r="AR140" i="1" s="1"/>
  <c r="R141" i="1"/>
  <c r="AR141" i="1" s="1"/>
  <c r="R142" i="1"/>
  <c r="AR142" i="1" s="1"/>
  <c r="R143" i="1"/>
  <c r="AR143" i="1" s="1"/>
  <c r="R144" i="1"/>
  <c r="AR144" i="1" s="1"/>
  <c r="R145" i="1"/>
  <c r="AR145" i="1" s="1"/>
  <c r="R146" i="1"/>
  <c r="AR146" i="1" s="1"/>
  <c r="R152" i="1"/>
  <c r="AR152" i="1" s="1"/>
  <c r="R153" i="1"/>
  <c r="AR153" i="1" s="1"/>
  <c r="R154" i="1"/>
  <c r="AR154" i="1" s="1"/>
  <c r="R155" i="1"/>
  <c r="AR155" i="1" s="1"/>
  <c r="R156" i="1"/>
  <c r="AR156" i="1" s="1"/>
  <c r="R157" i="1"/>
  <c r="AR157" i="1" s="1"/>
  <c r="R158" i="1"/>
  <c r="AR158" i="1" s="1"/>
  <c r="R159" i="1"/>
  <c r="AR159" i="1" s="1"/>
  <c r="R160" i="1"/>
  <c r="AR160" i="1" s="1"/>
  <c r="R161" i="1"/>
  <c r="AR161" i="1" s="1"/>
  <c r="R162" i="1"/>
  <c r="AR162" i="1" s="1"/>
  <c r="R163" i="1"/>
  <c r="AR163" i="1" s="1"/>
  <c r="R164" i="1"/>
  <c r="AR164" i="1" s="1"/>
  <c r="R165" i="1"/>
  <c r="AR165" i="1" s="1"/>
  <c r="R166" i="1"/>
  <c r="AR166" i="1" s="1"/>
  <c r="R167" i="1"/>
  <c r="AR167" i="1" s="1"/>
  <c r="R168" i="1"/>
  <c r="AR168" i="1" s="1"/>
  <c r="R169" i="1"/>
  <c r="AR169" i="1" s="1"/>
  <c r="R170" i="1"/>
  <c r="AR170" i="1" s="1"/>
  <c r="R171" i="1"/>
  <c r="AR171" i="1" s="1"/>
  <c r="R172" i="1"/>
  <c r="AR172" i="1" s="1"/>
  <c r="R173" i="1"/>
  <c r="AR173" i="1" s="1"/>
  <c r="R174" i="1"/>
  <c r="AR174" i="1" s="1"/>
  <c r="R175" i="1"/>
  <c r="AR175" i="1" s="1"/>
  <c r="R176" i="1"/>
  <c r="AR176" i="1" s="1"/>
  <c r="R177" i="1"/>
  <c r="AR177" i="1" s="1"/>
  <c r="R178" i="1"/>
  <c r="AR178" i="1" s="1"/>
  <c r="R179" i="1"/>
  <c r="AR179" i="1" s="1"/>
  <c r="R180" i="1"/>
  <c r="AR180" i="1" s="1"/>
  <c r="R181" i="1"/>
  <c r="AR181" i="1" s="1"/>
  <c r="R182" i="1"/>
  <c r="AR182" i="1" s="1"/>
  <c r="R183" i="1"/>
  <c r="AR183" i="1" s="1"/>
  <c r="R189" i="1"/>
  <c r="AR189" i="1" s="1"/>
  <c r="R190" i="1"/>
  <c r="AR190" i="1" s="1"/>
  <c r="R191" i="1"/>
  <c r="AR191" i="1" s="1"/>
  <c r="R192" i="1"/>
  <c r="AR192" i="1" s="1"/>
  <c r="R193" i="1"/>
  <c r="AR193" i="1" s="1"/>
  <c r="R194" i="1"/>
  <c r="AR194" i="1" s="1"/>
  <c r="R195" i="1"/>
  <c r="AR195" i="1" s="1"/>
  <c r="R196" i="1"/>
  <c r="AR196" i="1" s="1"/>
  <c r="R197" i="1"/>
  <c r="AR197" i="1" s="1"/>
  <c r="R198" i="1"/>
  <c r="AR198" i="1" s="1"/>
  <c r="R199" i="1"/>
  <c r="AR199" i="1" s="1"/>
  <c r="R200" i="1"/>
  <c r="AR200" i="1" s="1"/>
  <c r="R201" i="1"/>
  <c r="AR201" i="1" s="1"/>
  <c r="R202" i="1"/>
  <c r="AR202" i="1" s="1"/>
  <c r="R203" i="1"/>
  <c r="AR203" i="1" s="1"/>
  <c r="R204" i="1"/>
  <c r="AR204" i="1" s="1"/>
  <c r="R205" i="1"/>
  <c r="AR205" i="1" s="1"/>
  <c r="R206" i="1"/>
  <c r="AR206" i="1" s="1"/>
  <c r="R207" i="1"/>
  <c r="AR207" i="1" s="1"/>
  <c r="R208" i="1"/>
  <c r="AR208" i="1" s="1"/>
  <c r="R209" i="1"/>
  <c r="AR209" i="1" s="1"/>
  <c r="R210" i="1"/>
  <c r="AR210" i="1" s="1"/>
  <c r="R211" i="1"/>
  <c r="AR211" i="1" s="1"/>
  <c r="R212" i="1"/>
  <c r="AR212" i="1" s="1"/>
  <c r="R213" i="1"/>
  <c r="AR213" i="1" s="1"/>
  <c r="R214" i="1"/>
  <c r="AR214" i="1" s="1"/>
  <c r="R215" i="1"/>
  <c r="AR215" i="1" s="1"/>
  <c r="R216" i="1"/>
  <c r="AR216" i="1" s="1"/>
  <c r="R217" i="1"/>
  <c r="AR217" i="1" s="1"/>
  <c r="R218" i="1"/>
  <c r="AR218" i="1" s="1"/>
  <c r="R219" i="1"/>
  <c r="AR219" i="1" s="1"/>
  <c r="R220" i="1"/>
  <c r="AR220" i="1" s="1"/>
  <c r="R226" i="1"/>
  <c r="AR226" i="1" s="1"/>
  <c r="R227" i="1"/>
  <c r="AR227" i="1" s="1"/>
  <c r="R228" i="1"/>
  <c r="AR228" i="1" s="1"/>
  <c r="R229" i="1"/>
  <c r="AR229" i="1" s="1"/>
  <c r="R230" i="1"/>
  <c r="AR230" i="1" s="1"/>
  <c r="R231" i="1"/>
  <c r="AR231" i="1" s="1"/>
  <c r="R232" i="1"/>
  <c r="AR232" i="1" s="1"/>
  <c r="R233" i="1"/>
  <c r="AR233" i="1" s="1"/>
  <c r="R234" i="1"/>
  <c r="AR234" i="1" s="1"/>
  <c r="R235" i="1"/>
  <c r="AR235" i="1" s="1"/>
  <c r="R236" i="1"/>
  <c r="AR236" i="1" s="1"/>
  <c r="R237" i="1"/>
  <c r="AR237" i="1" s="1"/>
  <c r="R238" i="1"/>
  <c r="AR238" i="1" s="1"/>
  <c r="R239" i="1"/>
  <c r="AR239" i="1" s="1"/>
  <c r="R240" i="1"/>
  <c r="AR240" i="1" s="1"/>
  <c r="R241" i="1"/>
  <c r="AR241" i="1" s="1"/>
  <c r="R242" i="1"/>
  <c r="AR242" i="1" s="1"/>
  <c r="R243" i="1"/>
  <c r="AR243" i="1" s="1"/>
  <c r="R244" i="1"/>
  <c r="AR244" i="1" s="1"/>
  <c r="R245" i="1"/>
  <c r="AR245" i="1" s="1"/>
  <c r="R246" i="1"/>
  <c r="AR246" i="1" s="1"/>
  <c r="R247" i="1"/>
  <c r="AR247" i="1" s="1"/>
  <c r="R248" i="1"/>
  <c r="AR248" i="1" s="1"/>
  <c r="R249" i="1"/>
  <c r="AR249" i="1" s="1"/>
  <c r="R250" i="1"/>
  <c r="AR250" i="1" s="1"/>
  <c r="R251" i="1"/>
  <c r="AR251" i="1" s="1"/>
  <c r="R252" i="1"/>
  <c r="AR252" i="1" s="1"/>
  <c r="R253" i="1"/>
  <c r="AR253" i="1" s="1"/>
  <c r="R254" i="1"/>
  <c r="AR254" i="1" s="1"/>
  <c r="R255" i="1"/>
  <c r="AR255" i="1" s="1"/>
  <c r="R256" i="1"/>
  <c r="AR256" i="1" s="1"/>
  <c r="R257" i="1"/>
  <c r="AR257" i="1" s="1"/>
  <c r="R263" i="1"/>
  <c r="AR263" i="1" s="1"/>
  <c r="R264" i="1"/>
  <c r="AR264" i="1" s="1"/>
  <c r="R265" i="1"/>
  <c r="AR265" i="1" s="1"/>
  <c r="R266" i="1"/>
  <c r="AR266" i="1" s="1"/>
  <c r="R267" i="1"/>
  <c r="AR267" i="1" s="1"/>
  <c r="R268" i="1"/>
  <c r="AR268" i="1" s="1"/>
  <c r="R269" i="1"/>
  <c r="AR269" i="1" s="1"/>
  <c r="R270" i="1"/>
  <c r="AR270" i="1" s="1"/>
  <c r="R271" i="1"/>
  <c r="AR271" i="1" s="1"/>
  <c r="R272" i="1"/>
  <c r="AR272" i="1" s="1"/>
  <c r="R273" i="1"/>
  <c r="AR273" i="1" s="1"/>
  <c r="R274" i="1"/>
  <c r="AR274" i="1" s="1"/>
  <c r="R275" i="1"/>
  <c r="AR275" i="1" s="1"/>
  <c r="R276" i="1"/>
  <c r="AR276" i="1" s="1"/>
  <c r="R277" i="1"/>
  <c r="AR277" i="1" s="1"/>
  <c r="R278" i="1"/>
  <c r="AR278" i="1" s="1"/>
  <c r="R279" i="1"/>
  <c r="AR279" i="1" s="1"/>
  <c r="R280" i="1"/>
  <c r="AR280" i="1" s="1"/>
  <c r="R281" i="1"/>
  <c r="AR281" i="1" s="1"/>
  <c r="R282" i="1"/>
  <c r="AR282" i="1" s="1"/>
  <c r="R283" i="1"/>
  <c r="AR283" i="1" s="1"/>
  <c r="R284" i="1"/>
  <c r="AR284" i="1" s="1"/>
  <c r="R285" i="1"/>
  <c r="AR285" i="1" s="1"/>
  <c r="R286" i="1"/>
  <c r="AR286" i="1" s="1"/>
  <c r="R287" i="1"/>
  <c r="AR287" i="1" s="1"/>
  <c r="R288" i="1"/>
  <c r="AR288" i="1" s="1"/>
  <c r="R289" i="1"/>
  <c r="AR289" i="1" s="1"/>
  <c r="R290" i="1"/>
  <c r="AR290" i="1" s="1"/>
  <c r="R291" i="1"/>
  <c r="AR291" i="1" s="1"/>
  <c r="R292" i="1"/>
  <c r="AR292" i="1" s="1"/>
  <c r="R293" i="1"/>
  <c r="AR293" i="1" s="1"/>
  <c r="R294" i="1"/>
  <c r="AR294" i="1" s="1"/>
  <c r="R300" i="1"/>
  <c r="AR300" i="1" s="1"/>
  <c r="R301" i="1"/>
  <c r="AR301" i="1" s="1"/>
  <c r="R302" i="1"/>
  <c r="AR302" i="1" s="1"/>
  <c r="R303" i="1"/>
  <c r="AR303" i="1" s="1"/>
  <c r="R304" i="1"/>
  <c r="AR304" i="1" s="1"/>
  <c r="R305" i="1"/>
  <c r="AR305" i="1" s="1"/>
  <c r="R306" i="1"/>
  <c r="AR306" i="1" s="1"/>
  <c r="R307" i="1"/>
  <c r="AR307" i="1" s="1"/>
  <c r="R308" i="1"/>
  <c r="AR308" i="1" s="1"/>
  <c r="R309" i="1"/>
  <c r="AR309" i="1" s="1"/>
  <c r="R310" i="1"/>
  <c r="AR310" i="1" s="1"/>
  <c r="R311" i="1"/>
  <c r="AR311" i="1" s="1"/>
  <c r="R312" i="1"/>
  <c r="AR312" i="1" s="1"/>
  <c r="R313" i="1"/>
  <c r="AR313" i="1" s="1"/>
  <c r="R314" i="1"/>
  <c r="AR314" i="1" s="1"/>
  <c r="R315" i="1"/>
  <c r="AR315" i="1" s="1"/>
  <c r="R316" i="1"/>
  <c r="AR316" i="1" s="1"/>
  <c r="R317" i="1"/>
  <c r="AR317" i="1" s="1"/>
  <c r="R318" i="1"/>
  <c r="AR318" i="1" s="1"/>
  <c r="R319" i="1"/>
  <c r="AR319" i="1" s="1"/>
  <c r="R320" i="1"/>
  <c r="AR320" i="1" s="1"/>
  <c r="R321" i="1"/>
  <c r="AR321" i="1" s="1"/>
  <c r="R322" i="1"/>
  <c r="AR322" i="1" s="1"/>
  <c r="R323" i="1"/>
  <c r="AR323" i="1" s="1"/>
  <c r="R324" i="1"/>
  <c r="AR324" i="1" s="1"/>
  <c r="R325" i="1"/>
  <c r="AR325" i="1" s="1"/>
  <c r="R326" i="1"/>
  <c r="AR326" i="1" s="1"/>
  <c r="R327" i="1"/>
  <c r="AR327" i="1" s="1"/>
  <c r="R328" i="1"/>
  <c r="AR328" i="1" s="1"/>
  <c r="R329" i="1"/>
  <c r="AR329" i="1" s="1"/>
  <c r="R330" i="1"/>
  <c r="AR330" i="1" s="1"/>
  <c r="R331" i="1"/>
  <c r="AR331" i="1" s="1"/>
  <c r="G330" i="1"/>
  <c r="H330" i="1"/>
  <c r="I330" i="1"/>
  <c r="J330" i="1"/>
  <c r="O330" i="1"/>
  <c r="G331" i="1"/>
  <c r="H331" i="1"/>
  <c r="I331" i="1"/>
  <c r="J331" i="1"/>
  <c r="O331" i="1"/>
  <c r="G293" i="1"/>
  <c r="H293" i="1"/>
  <c r="I293" i="1"/>
  <c r="J293" i="1"/>
  <c r="O293" i="1"/>
  <c r="G294" i="1"/>
  <c r="H294" i="1"/>
  <c r="I294" i="1"/>
  <c r="J294" i="1"/>
  <c r="O294" i="1"/>
  <c r="G256" i="1"/>
  <c r="H256" i="1"/>
  <c r="I256" i="1"/>
  <c r="J256" i="1"/>
  <c r="O256" i="1"/>
  <c r="G257" i="1"/>
  <c r="H257" i="1"/>
  <c r="I257" i="1"/>
  <c r="J257" i="1"/>
  <c r="O257" i="1"/>
  <c r="G219" i="1"/>
  <c r="H219" i="1"/>
  <c r="I219" i="1"/>
  <c r="J219" i="1"/>
  <c r="O219" i="1"/>
  <c r="G220" i="1"/>
  <c r="H220" i="1"/>
  <c r="I220" i="1"/>
  <c r="J220" i="1"/>
  <c r="O220" i="1"/>
  <c r="G182" i="1"/>
  <c r="H182" i="1"/>
  <c r="I182" i="1"/>
  <c r="J182" i="1"/>
  <c r="O182" i="1"/>
  <c r="G183" i="1"/>
  <c r="H183" i="1"/>
  <c r="I183" i="1"/>
  <c r="J183" i="1"/>
  <c r="O183" i="1"/>
  <c r="G145" i="1"/>
  <c r="H145" i="1"/>
  <c r="I145" i="1"/>
  <c r="J145" i="1"/>
  <c r="O145" i="1"/>
  <c r="G146" i="1"/>
  <c r="H146" i="1"/>
  <c r="I146" i="1"/>
  <c r="J146" i="1"/>
  <c r="O146" i="1"/>
  <c r="G108" i="1"/>
  <c r="H108" i="1"/>
  <c r="I108" i="1"/>
  <c r="J108" i="1"/>
  <c r="O108" i="1"/>
  <c r="G109" i="1"/>
  <c r="H109" i="1"/>
  <c r="I109" i="1"/>
  <c r="J109" i="1"/>
  <c r="O109" i="1"/>
  <c r="O72" i="1"/>
  <c r="J72" i="1"/>
  <c r="I72" i="1"/>
  <c r="H72" i="1"/>
  <c r="G72" i="1"/>
  <c r="O71" i="1"/>
  <c r="J71" i="1"/>
  <c r="I71" i="1"/>
  <c r="H71" i="1"/>
  <c r="G71" i="1"/>
  <c r="G34" i="1"/>
  <c r="H34" i="1"/>
  <c r="I34" i="1"/>
  <c r="J34" i="1"/>
  <c r="O34" i="1"/>
  <c r="G35" i="1"/>
  <c r="H35" i="1"/>
  <c r="I35" i="1"/>
  <c r="J35" i="1"/>
  <c r="O35" i="1"/>
  <c r="G33" i="1"/>
  <c r="H33" i="1"/>
  <c r="I33" i="1"/>
  <c r="J33" i="1"/>
  <c r="O33" i="1"/>
  <c r="O329" i="1"/>
  <c r="O292" i="1"/>
  <c r="O255" i="1"/>
  <c r="O218" i="1"/>
  <c r="O181" i="1"/>
  <c r="O144" i="1"/>
  <c r="G329" i="1"/>
  <c r="H329" i="1"/>
  <c r="I329" i="1"/>
  <c r="J329" i="1"/>
  <c r="G113" i="1"/>
  <c r="H113" i="1"/>
  <c r="I113" i="1"/>
  <c r="J113" i="1"/>
  <c r="G114" i="1"/>
  <c r="H114" i="1"/>
  <c r="I114" i="1"/>
  <c r="J114" i="1"/>
  <c r="G115" i="1"/>
  <c r="H115" i="1"/>
  <c r="I115" i="1"/>
  <c r="J115" i="1"/>
  <c r="G116" i="1"/>
  <c r="H116" i="1"/>
  <c r="I116" i="1"/>
  <c r="J116" i="1"/>
  <c r="G117" i="1"/>
  <c r="H117" i="1"/>
  <c r="I117" i="1"/>
  <c r="J117" i="1"/>
  <c r="G118" i="1"/>
  <c r="H118" i="1"/>
  <c r="I118" i="1"/>
  <c r="J118" i="1"/>
  <c r="G119" i="1"/>
  <c r="H119" i="1"/>
  <c r="I119" i="1"/>
  <c r="J119" i="1"/>
  <c r="G120" i="1"/>
  <c r="H120" i="1"/>
  <c r="I120" i="1"/>
  <c r="J120" i="1"/>
  <c r="G121" i="1"/>
  <c r="H121" i="1"/>
  <c r="I121" i="1"/>
  <c r="J121" i="1"/>
  <c r="G122" i="1"/>
  <c r="H122" i="1"/>
  <c r="I122" i="1"/>
  <c r="J122" i="1"/>
  <c r="G123" i="1"/>
  <c r="H123" i="1"/>
  <c r="I123" i="1"/>
  <c r="J123" i="1"/>
  <c r="G124" i="1"/>
  <c r="H124" i="1"/>
  <c r="I124" i="1"/>
  <c r="J124" i="1"/>
  <c r="G125" i="1"/>
  <c r="H125" i="1"/>
  <c r="I125" i="1"/>
  <c r="J125" i="1"/>
  <c r="G126" i="1"/>
  <c r="H126" i="1"/>
  <c r="I126" i="1"/>
  <c r="J126" i="1"/>
  <c r="G127" i="1"/>
  <c r="H127" i="1"/>
  <c r="I127" i="1"/>
  <c r="J127" i="1"/>
  <c r="G128" i="1"/>
  <c r="H128" i="1"/>
  <c r="I128" i="1"/>
  <c r="J128" i="1"/>
  <c r="G129" i="1"/>
  <c r="H129" i="1"/>
  <c r="I129" i="1"/>
  <c r="J129" i="1"/>
  <c r="G130" i="1"/>
  <c r="H130" i="1"/>
  <c r="I130" i="1"/>
  <c r="J130" i="1"/>
  <c r="G131" i="1"/>
  <c r="H131" i="1"/>
  <c r="I131" i="1"/>
  <c r="J131" i="1"/>
  <c r="G132" i="1"/>
  <c r="H132" i="1"/>
  <c r="I132" i="1"/>
  <c r="J132" i="1"/>
  <c r="G133" i="1"/>
  <c r="H133" i="1"/>
  <c r="I133" i="1"/>
  <c r="J133" i="1"/>
  <c r="G134" i="1"/>
  <c r="H134" i="1"/>
  <c r="I134" i="1"/>
  <c r="J134" i="1"/>
  <c r="G135" i="1"/>
  <c r="H135" i="1"/>
  <c r="I135" i="1"/>
  <c r="J135" i="1"/>
  <c r="G136" i="1"/>
  <c r="H136" i="1"/>
  <c r="I136" i="1"/>
  <c r="J136" i="1"/>
  <c r="G137" i="1"/>
  <c r="H137" i="1"/>
  <c r="I137" i="1"/>
  <c r="J137" i="1"/>
  <c r="G138" i="1"/>
  <c r="H138" i="1"/>
  <c r="I138" i="1"/>
  <c r="J138" i="1"/>
  <c r="G139" i="1"/>
  <c r="H139" i="1"/>
  <c r="I139" i="1"/>
  <c r="J139" i="1"/>
  <c r="G140" i="1"/>
  <c r="H140" i="1"/>
  <c r="I140" i="1"/>
  <c r="J140" i="1"/>
  <c r="G141" i="1"/>
  <c r="H141" i="1"/>
  <c r="I141" i="1"/>
  <c r="J141" i="1"/>
  <c r="G142" i="1"/>
  <c r="H142" i="1"/>
  <c r="I142" i="1"/>
  <c r="J142" i="1"/>
  <c r="G143" i="1"/>
  <c r="H143" i="1"/>
  <c r="I143" i="1"/>
  <c r="J143" i="1"/>
  <c r="G144" i="1"/>
  <c r="H144" i="1"/>
  <c r="I144" i="1"/>
  <c r="J144" i="1"/>
  <c r="G150" i="1"/>
  <c r="H150" i="1"/>
  <c r="I150" i="1"/>
  <c r="J150" i="1"/>
  <c r="G151" i="1"/>
  <c r="H151" i="1"/>
  <c r="I151" i="1"/>
  <c r="J151" i="1"/>
  <c r="G152" i="1"/>
  <c r="H152" i="1"/>
  <c r="I152" i="1"/>
  <c r="J152" i="1"/>
  <c r="G153" i="1"/>
  <c r="H153" i="1"/>
  <c r="I153" i="1"/>
  <c r="J153" i="1"/>
  <c r="G154" i="1"/>
  <c r="H154" i="1"/>
  <c r="I154" i="1"/>
  <c r="J154" i="1"/>
  <c r="G155" i="1"/>
  <c r="H155" i="1"/>
  <c r="I155" i="1"/>
  <c r="J155" i="1"/>
  <c r="G156" i="1"/>
  <c r="H156" i="1"/>
  <c r="I156" i="1"/>
  <c r="J156" i="1"/>
  <c r="G157" i="1"/>
  <c r="H157" i="1"/>
  <c r="I157" i="1"/>
  <c r="J157" i="1"/>
  <c r="G158" i="1"/>
  <c r="H158" i="1"/>
  <c r="I158" i="1"/>
  <c r="J158" i="1"/>
  <c r="G159" i="1"/>
  <c r="H159" i="1"/>
  <c r="I159" i="1"/>
  <c r="J159" i="1"/>
  <c r="G160" i="1"/>
  <c r="H160" i="1"/>
  <c r="I160" i="1"/>
  <c r="J160" i="1"/>
  <c r="G161" i="1"/>
  <c r="H161" i="1"/>
  <c r="I161" i="1"/>
  <c r="J161" i="1"/>
  <c r="G162" i="1"/>
  <c r="H162" i="1"/>
  <c r="I162" i="1"/>
  <c r="J162" i="1"/>
  <c r="G163" i="1"/>
  <c r="H163" i="1"/>
  <c r="I163" i="1"/>
  <c r="J163" i="1"/>
  <c r="G164" i="1"/>
  <c r="H164" i="1"/>
  <c r="I164" i="1"/>
  <c r="J164" i="1"/>
  <c r="G165" i="1"/>
  <c r="H165" i="1"/>
  <c r="I165" i="1"/>
  <c r="J165" i="1"/>
  <c r="G166" i="1"/>
  <c r="H166" i="1"/>
  <c r="I166" i="1"/>
  <c r="J166" i="1"/>
  <c r="G167" i="1"/>
  <c r="H167" i="1"/>
  <c r="I167" i="1"/>
  <c r="J167" i="1"/>
  <c r="G168" i="1"/>
  <c r="H168" i="1"/>
  <c r="I168" i="1"/>
  <c r="J168" i="1"/>
  <c r="G169" i="1"/>
  <c r="H169" i="1"/>
  <c r="I169" i="1"/>
  <c r="J169" i="1"/>
  <c r="G170" i="1"/>
  <c r="H170" i="1"/>
  <c r="I170" i="1"/>
  <c r="J170" i="1"/>
  <c r="G171" i="1"/>
  <c r="H171" i="1"/>
  <c r="I171" i="1"/>
  <c r="J171" i="1"/>
  <c r="G172" i="1"/>
  <c r="H172" i="1"/>
  <c r="I172" i="1"/>
  <c r="J172" i="1"/>
  <c r="G173" i="1"/>
  <c r="H173" i="1"/>
  <c r="I173" i="1"/>
  <c r="J173" i="1"/>
  <c r="G174" i="1"/>
  <c r="H174" i="1"/>
  <c r="I174" i="1"/>
  <c r="J174" i="1"/>
  <c r="G175" i="1"/>
  <c r="H175" i="1"/>
  <c r="I175" i="1"/>
  <c r="J175" i="1"/>
  <c r="G176" i="1"/>
  <c r="H176" i="1"/>
  <c r="I176" i="1"/>
  <c r="J176" i="1"/>
  <c r="G177" i="1"/>
  <c r="H177" i="1"/>
  <c r="I177" i="1"/>
  <c r="J177" i="1"/>
  <c r="G178" i="1"/>
  <c r="H178" i="1"/>
  <c r="I178" i="1"/>
  <c r="J178" i="1"/>
  <c r="G179" i="1"/>
  <c r="H179" i="1"/>
  <c r="I179" i="1"/>
  <c r="J179" i="1"/>
  <c r="G180" i="1"/>
  <c r="H180" i="1"/>
  <c r="I180" i="1"/>
  <c r="J180" i="1"/>
  <c r="G181" i="1"/>
  <c r="H181" i="1"/>
  <c r="I181" i="1"/>
  <c r="J181" i="1"/>
  <c r="G187" i="1"/>
  <c r="H187" i="1"/>
  <c r="I187" i="1"/>
  <c r="J187" i="1"/>
  <c r="G188" i="1"/>
  <c r="H188" i="1"/>
  <c r="I188" i="1"/>
  <c r="J188" i="1"/>
  <c r="G189" i="1"/>
  <c r="H189" i="1"/>
  <c r="I189" i="1"/>
  <c r="J189" i="1"/>
  <c r="G190" i="1"/>
  <c r="H190" i="1"/>
  <c r="I190" i="1"/>
  <c r="J190" i="1"/>
  <c r="G191" i="1"/>
  <c r="H191" i="1"/>
  <c r="I191" i="1"/>
  <c r="J191" i="1"/>
  <c r="G192" i="1"/>
  <c r="H192" i="1"/>
  <c r="I192" i="1"/>
  <c r="J192" i="1"/>
  <c r="G193" i="1"/>
  <c r="H193" i="1"/>
  <c r="I193" i="1"/>
  <c r="J193" i="1"/>
  <c r="G194" i="1"/>
  <c r="H194" i="1"/>
  <c r="I194" i="1"/>
  <c r="J194" i="1"/>
  <c r="G195" i="1"/>
  <c r="H195" i="1"/>
  <c r="I195" i="1"/>
  <c r="J195" i="1"/>
  <c r="G196" i="1"/>
  <c r="H196" i="1"/>
  <c r="I196" i="1"/>
  <c r="J196" i="1"/>
  <c r="G197" i="1"/>
  <c r="H197" i="1"/>
  <c r="I197" i="1"/>
  <c r="J197" i="1"/>
  <c r="G198" i="1"/>
  <c r="H198" i="1"/>
  <c r="I198" i="1"/>
  <c r="J198" i="1"/>
  <c r="G199" i="1"/>
  <c r="H199" i="1"/>
  <c r="I199" i="1"/>
  <c r="J199" i="1"/>
  <c r="G200" i="1"/>
  <c r="H200" i="1"/>
  <c r="I200" i="1"/>
  <c r="J200" i="1"/>
  <c r="G201" i="1"/>
  <c r="H201" i="1"/>
  <c r="I201" i="1"/>
  <c r="J201" i="1"/>
  <c r="G202" i="1"/>
  <c r="H202" i="1"/>
  <c r="I202" i="1"/>
  <c r="J202" i="1"/>
  <c r="G203" i="1"/>
  <c r="H203" i="1"/>
  <c r="I203" i="1"/>
  <c r="J203" i="1"/>
  <c r="G204" i="1"/>
  <c r="H204" i="1"/>
  <c r="I204" i="1"/>
  <c r="J204" i="1"/>
  <c r="G205" i="1"/>
  <c r="H205" i="1"/>
  <c r="I205" i="1"/>
  <c r="J205" i="1"/>
  <c r="G206" i="1"/>
  <c r="H206" i="1"/>
  <c r="I206" i="1"/>
  <c r="J206" i="1"/>
  <c r="G207" i="1"/>
  <c r="H207" i="1"/>
  <c r="I207" i="1"/>
  <c r="J207" i="1"/>
  <c r="G208" i="1"/>
  <c r="H208" i="1"/>
  <c r="I208" i="1"/>
  <c r="J208" i="1"/>
  <c r="G209" i="1"/>
  <c r="H209" i="1"/>
  <c r="I209" i="1"/>
  <c r="J209" i="1"/>
  <c r="G210" i="1"/>
  <c r="H210" i="1"/>
  <c r="I210" i="1"/>
  <c r="J210" i="1"/>
  <c r="G211" i="1"/>
  <c r="H211" i="1"/>
  <c r="I211" i="1"/>
  <c r="J211" i="1"/>
  <c r="G212" i="1"/>
  <c r="H212" i="1"/>
  <c r="I212" i="1"/>
  <c r="J212" i="1"/>
  <c r="G213" i="1"/>
  <c r="H213" i="1"/>
  <c r="I213" i="1"/>
  <c r="J213" i="1"/>
  <c r="G214" i="1"/>
  <c r="H214" i="1"/>
  <c r="I214" i="1"/>
  <c r="J214" i="1"/>
  <c r="G215" i="1"/>
  <c r="H215" i="1"/>
  <c r="I215" i="1"/>
  <c r="J215" i="1"/>
  <c r="G216" i="1"/>
  <c r="H216" i="1"/>
  <c r="I216" i="1"/>
  <c r="J216" i="1"/>
  <c r="G217" i="1"/>
  <c r="H217" i="1"/>
  <c r="I217" i="1"/>
  <c r="J217" i="1"/>
  <c r="G218" i="1"/>
  <c r="H218" i="1"/>
  <c r="I218" i="1"/>
  <c r="J218" i="1"/>
  <c r="G224" i="1"/>
  <c r="H224" i="1"/>
  <c r="I224" i="1"/>
  <c r="J224" i="1"/>
  <c r="G225" i="1"/>
  <c r="H225" i="1"/>
  <c r="I225" i="1"/>
  <c r="J225" i="1"/>
  <c r="G226" i="1"/>
  <c r="H226" i="1"/>
  <c r="I226" i="1"/>
  <c r="J226" i="1"/>
  <c r="G227" i="1"/>
  <c r="H227" i="1"/>
  <c r="I227" i="1"/>
  <c r="J227" i="1"/>
  <c r="G228" i="1"/>
  <c r="H228" i="1"/>
  <c r="I228" i="1"/>
  <c r="J228" i="1"/>
  <c r="G229" i="1"/>
  <c r="H229" i="1"/>
  <c r="I229" i="1"/>
  <c r="J229" i="1"/>
  <c r="G230" i="1"/>
  <c r="H230" i="1"/>
  <c r="I230" i="1"/>
  <c r="J230" i="1"/>
  <c r="G231" i="1"/>
  <c r="H231" i="1"/>
  <c r="I231" i="1"/>
  <c r="J231" i="1"/>
  <c r="G232" i="1"/>
  <c r="H232" i="1"/>
  <c r="I232" i="1"/>
  <c r="J232" i="1"/>
  <c r="G233" i="1"/>
  <c r="H233" i="1"/>
  <c r="I233" i="1"/>
  <c r="J233" i="1"/>
  <c r="G234" i="1"/>
  <c r="H234" i="1"/>
  <c r="I234" i="1"/>
  <c r="J234" i="1"/>
  <c r="G235" i="1"/>
  <c r="H235" i="1"/>
  <c r="I235" i="1"/>
  <c r="J235" i="1"/>
  <c r="G236" i="1"/>
  <c r="H236" i="1"/>
  <c r="I236" i="1"/>
  <c r="J236" i="1"/>
  <c r="G237" i="1"/>
  <c r="H237" i="1"/>
  <c r="I237" i="1"/>
  <c r="J237" i="1"/>
  <c r="G238" i="1"/>
  <c r="H238" i="1"/>
  <c r="I238" i="1"/>
  <c r="J238" i="1"/>
  <c r="G239" i="1"/>
  <c r="H239" i="1"/>
  <c r="I239" i="1"/>
  <c r="J239" i="1"/>
  <c r="G240" i="1"/>
  <c r="H240" i="1"/>
  <c r="I240" i="1"/>
  <c r="J240" i="1"/>
  <c r="G241" i="1"/>
  <c r="H241" i="1"/>
  <c r="I241" i="1"/>
  <c r="J241" i="1"/>
  <c r="G242" i="1"/>
  <c r="H242" i="1"/>
  <c r="I242" i="1"/>
  <c r="J242" i="1"/>
  <c r="G243" i="1"/>
  <c r="H243" i="1"/>
  <c r="I243" i="1"/>
  <c r="J243" i="1"/>
  <c r="G244" i="1"/>
  <c r="H244" i="1"/>
  <c r="I244" i="1"/>
  <c r="J244" i="1"/>
  <c r="G245" i="1"/>
  <c r="H245" i="1"/>
  <c r="I245" i="1"/>
  <c r="J245" i="1"/>
  <c r="G246" i="1"/>
  <c r="H246" i="1"/>
  <c r="I246" i="1"/>
  <c r="J246" i="1"/>
  <c r="G247" i="1"/>
  <c r="H247" i="1"/>
  <c r="I247" i="1"/>
  <c r="J247" i="1"/>
  <c r="G248" i="1"/>
  <c r="H248" i="1"/>
  <c r="I248" i="1"/>
  <c r="J248" i="1"/>
  <c r="G249" i="1"/>
  <c r="H249" i="1"/>
  <c r="I249" i="1"/>
  <c r="J249" i="1"/>
  <c r="G250" i="1"/>
  <c r="H250" i="1"/>
  <c r="I250" i="1"/>
  <c r="J250" i="1"/>
  <c r="G251" i="1"/>
  <c r="H251" i="1"/>
  <c r="I251" i="1"/>
  <c r="J251" i="1"/>
  <c r="G252" i="1"/>
  <c r="H252" i="1"/>
  <c r="I252" i="1"/>
  <c r="J252" i="1"/>
  <c r="G253" i="1"/>
  <c r="H253" i="1"/>
  <c r="I253" i="1"/>
  <c r="J253" i="1"/>
  <c r="G254" i="1"/>
  <c r="H254" i="1"/>
  <c r="I254" i="1"/>
  <c r="J254" i="1"/>
  <c r="G255" i="1"/>
  <c r="H255" i="1"/>
  <c r="I255" i="1"/>
  <c r="J255" i="1"/>
  <c r="G261" i="1"/>
  <c r="H261" i="1"/>
  <c r="I261" i="1"/>
  <c r="J261" i="1"/>
  <c r="G262" i="1"/>
  <c r="H262" i="1"/>
  <c r="I262" i="1"/>
  <c r="J262" i="1"/>
  <c r="G263" i="1"/>
  <c r="H263" i="1"/>
  <c r="I263" i="1"/>
  <c r="J263" i="1"/>
  <c r="G264" i="1"/>
  <c r="H264" i="1"/>
  <c r="I264" i="1"/>
  <c r="J264" i="1"/>
  <c r="G265" i="1"/>
  <c r="H265" i="1"/>
  <c r="I265" i="1"/>
  <c r="J265" i="1"/>
  <c r="G266" i="1"/>
  <c r="H266" i="1"/>
  <c r="I266" i="1"/>
  <c r="J266" i="1"/>
  <c r="G267" i="1"/>
  <c r="H267" i="1"/>
  <c r="I267" i="1"/>
  <c r="J267" i="1"/>
  <c r="G268" i="1"/>
  <c r="H268" i="1"/>
  <c r="I268" i="1"/>
  <c r="J268" i="1"/>
  <c r="G269" i="1"/>
  <c r="H269" i="1"/>
  <c r="I269" i="1"/>
  <c r="J269" i="1"/>
  <c r="G270" i="1"/>
  <c r="H270" i="1"/>
  <c r="I270" i="1"/>
  <c r="J270" i="1"/>
  <c r="G271" i="1"/>
  <c r="H271" i="1"/>
  <c r="I271" i="1"/>
  <c r="J271" i="1"/>
  <c r="G272" i="1"/>
  <c r="H272" i="1"/>
  <c r="I272" i="1"/>
  <c r="J272" i="1"/>
  <c r="G273" i="1"/>
  <c r="H273" i="1"/>
  <c r="I273" i="1"/>
  <c r="J273" i="1"/>
  <c r="G274" i="1"/>
  <c r="H274" i="1"/>
  <c r="I274" i="1"/>
  <c r="J274" i="1"/>
  <c r="G275" i="1"/>
  <c r="H275" i="1"/>
  <c r="I275" i="1"/>
  <c r="J275" i="1"/>
  <c r="G276" i="1"/>
  <c r="H276" i="1"/>
  <c r="I276" i="1"/>
  <c r="J276" i="1"/>
  <c r="G277" i="1"/>
  <c r="H277" i="1"/>
  <c r="I277" i="1"/>
  <c r="J277" i="1"/>
  <c r="G278" i="1"/>
  <c r="H278" i="1"/>
  <c r="I278" i="1"/>
  <c r="J278" i="1"/>
  <c r="G279" i="1"/>
  <c r="H279" i="1"/>
  <c r="I279" i="1"/>
  <c r="J279" i="1"/>
  <c r="G280" i="1"/>
  <c r="H280" i="1"/>
  <c r="I280" i="1"/>
  <c r="J280" i="1"/>
  <c r="G281" i="1"/>
  <c r="H281" i="1"/>
  <c r="I281" i="1"/>
  <c r="J281" i="1"/>
  <c r="G282" i="1"/>
  <c r="H282" i="1"/>
  <c r="I282" i="1"/>
  <c r="J282" i="1"/>
  <c r="G283" i="1"/>
  <c r="H283" i="1"/>
  <c r="I283" i="1"/>
  <c r="J283" i="1"/>
  <c r="G284" i="1"/>
  <c r="H284" i="1"/>
  <c r="I284" i="1"/>
  <c r="J284" i="1"/>
  <c r="G285" i="1"/>
  <c r="H285" i="1"/>
  <c r="I285" i="1"/>
  <c r="J285" i="1"/>
  <c r="G286" i="1"/>
  <c r="H286" i="1"/>
  <c r="I286" i="1"/>
  <c r="J286" i="1"/>
  <c r="G287" i="1"/>
  <c r="H287" i="1"/>
  <c r="I287" i="1"/>
  <c r="J287" i="1"/>
  <c r="G288" i="1"/>
  <c r="H288" i="1"/>
  <c r="I288" i="1"/>
  <c r="J288" i="1"/>
  <c r="G289" i="1"/>
  <c r="H289" i="1"/>
  <c r="I289" i="1"/>
  <c r="J289" i="1"/>
  <c r="G290" i="1"/>
  <c r="H290" i="1"/>
  <c r="I290" i="1"/>
  <c r="J290" i="1"/>
  <c r="G291" i="1"/>
  <c r="H291" i="1"/>
  <c r="I291" i="1"/>
  <c r="J291" i="1"/>
  <c r="G292" i="1"/>
  <c r="H292" i="1"/>
  <c r="I292" i="1"/>
  <c r="J292" i="1"/>
  <c r="G298" i="1"/>
  <c r="H298" i="1"/>
  <c r="I298" i="1"/>
  <c r="J298" i="1"/>
  <c r="G299" i="1"/>
  <c r="H299" i="1"/>
  <c r="I299" i="1"/>
  <c r="J299" i="1"/>
  <c r="G300" i="1"/>
  <c r="H300" i="1"/>
  <c r="I300" i="1"/>
  <c r="J300" i="1"/>
  <c r="G301" i="1"/>
  <c r="H301" i="1"/>
  <c r="I301" i="1"/>
  <c r="J301" i="1"/>
  <c r="G302" i="1"/>
  <c r="H302" i="1"/>
  <c r="I302" i="1"/>
  <c r="J302" i="1"/>
  <c r="G303" i="1"/>
  <c r="H303" i="1"/>
  <c r="I303" i="1"/>
  <c r="J303" i="1"/>
  <c r="G304" i="1"/>
  <c r="H304" i="1"/>
  <c r="I304" i="1"/>
  <c r="J304" i="1"/>
  <c r="G305" i="1"/>
  <c r="H305" i="1"/>
  <c r="I305" i="1"/>
  <c r="J305" i="1"/>
  <c r="G306" i="1"/>
  <c r="H306" i="1"/>
  <c r="I306" i="1"/>
  <c r="J306" i="1"/>
  <c r="G307" i="1"/>
  <c r="H307" i="1"/>
  <c r="I307" i="1"/>
  <c r="J307" i="1"/>
  <c r="G308" i="1"/>
  <c r="H308" i="1"/>
  <c r="I308" i="1"/>
  <c r="J308" i="1"/>
  <c r="G309" i="1"/>
  <c r="H309" i="1"/>
  <c r="I309" i="1"/>
  <c r="J309" i="1"/>
  <c r="G310" i="1"/>
  <c r="H310" i="1"/>
  <c r="I310" i="1"/>
  <c r="J310" i="1"/>
  <c r="G311" i="1"/>
  <c r="H311" i="1"/>
  <c r="I311" i="1"/>
  <c r="J311" i="1"/>
  <c r="G312" i="1"/>
  <c r="H312" i="1"/>
  <c r="I312" i="1"/>
  <c r="J312" i="1"/>
  <c r="G313" i="1"/>
  <c r="H313" i="1"/>
  <c r="I313" i="1"/>
  <c r="J313" i="1"/>
  <c r="G314" i="1"/>
  <c r="H314" i="1"/>
  <c r="I314" i="1"/>
  <c r="J314" i="1"/>
  <c r="G315" i="1"/>
  <c r="H315" i="1"/>
  <c r="I315" i="1"/>
  <c r="J315" i="1"/>
  <c r="G316" i="1"/>
  <c r="H316" i="1"/>
  <c r="I316" i="1"/>
  <c r="J316" i="1"/>
  <c r="G317" i="1"/>
  <c r="H317" i="1"/>
  <c r="I317" i="1"/>
  <c r="J317" i="1"/>
  <c r="G318" i="1"/>
  <c r="H318" i="1"/>
  <c r="I318" i="1"/>
  <c r="J318" i="1"/>
  <c r="G319" i="1"/>
  <c r="H319" i="1"/>
  <c r="I319" i="1"/>
  <c r="J319" i="1"/>
  <c r="G320" i="1"/>
  <c r="H320" i="1"/>
  <c r="I320" i="1"/>
  <c r="J320" i="1"/>
  <c r="G321" i="1"/>
  <c r="H321" i="1"/>
  <c r="I321" i="1"/>
  <c r="J321" i="1"/>
  <c r="G322" i="1"/>
  <c r="H322" i="1"/>
  <c r="I322" i="1"/>
  <c r="J322" i="1"/>
  <c r="G323" i="1"/>
  <c r="H323" i="1"/>
  <c r="I323" i="1"/>
  <c r="J323" i="1"/>
  <c r="G324" i="1"/>
  <c r="H324" i="1"/>
  <c r="I324" i="1"/>
  <c r="J324" i="1"/>
  <c r="G325" i="1"/>
  <c r="H325" i="1"/>
  <c r="I325" i="1"/>
  <c r="J325" i="1"/>
  <c r="G326" i="1"/>
  <c r="H326" i="1"/>
  <c r="I326" i="1"/>
  <c r="J326" i="1"/>
  <c r="G327" i="1"/>
  <c r="H327" i="1"/>
  <c r="I327" i="1"/>
  <c r="J327" i="1"/>
  <c r="G328" i="1"/>
  <c r="H328" i="1"/>
  <c r="I328" i="1"/>
  <c r="J328" i="1"/>
  <c r="J76" i="1"/>
  <c r="I70" i="1"/>
  <c r="H70" i="1"/>
  <c r="G70" i="1"/>
  <c r="G76" i="1"/>
  <c r="H76" i="1"/>
  <c r="I76" i="1"/>
  <c r="G77" i="1"/>
  <c r="H77" i="1"/>
  <c r="I77" i="1"/>
  <c r="J77" i="1"/>
  <c r="G78" i="1"/>
  <c r="H78" i="1"/>
  <c r="I78" i="1"/>
  <c r="J78" i="1"/>
  <c r="G79" i="1"/>
  <c r="H79" i="1"/>
  <c r="I79" i="1"/>
  <c r="J79" i="1"/>
  <c r="G80" i="1"/>
  <c r="H80" i="1"/>
  <c r="I80" i="1"/>
  <c r="J80" i="1"/>
  <c r="G81" i="1"/>
  <c r="H81" i="1"/>
  <c r="I81" i="1"/>
  <c r="J81" i="1"/>
  <c r="G82" i="1"/>
  <c r="H82" i="1"/>
  <c r="I82" i="1"/>
  <c r="J82" i="1"/>
  <c r="G83" i="1"/>
  <c r="H83" i="1"/>
  <c r="I83" i="1"/>
  <c r="J83" i="1"/>
  <c r="G84" i="1"/>
  <c r="H84" i="1"/>
  <c r="I84" i="1"/>
  <c r="J84" i="1"/>
  <c r="G85" i="1"/>
  <c r="H85" i="1"/>
  <c r="I85" i="1"/>
  <c r="J85" i="1"/>
  <c r="G86" i="1"/>
  <c r="H86" i="1"/>
  <c r="I86" i="1"/>
  <c r="J86" i="1"/>
  <c r="G87" i="1"/>
  <c r="H87" i="1"/>
  <c r="I87" i="1"/>
  <c r="J87" i="1"/>
  <c r="G88" i="1"/>
  <c r="H88" i="1"/>
  <c r="I88" i="1"/>
  <c r="J88" i="1"/>
  <c r="G89" i="1"/>
  <c r="H89" i="1"/>
  <c r="I89" i="1"/>
  <c r="J89" i="1"/>
  <c r="G90" i="1"/>
  <c r="H90" i="1"/>
  <c r="I90" i="1"/>
  <c r="J90" i="1"/>
  <c r="G91" i="1"/>
  <c r="H91" i="1"/>
  <c r="I91" i="1"/>
  <c r="J91" i="1"/>
  <c r="G92" i="1"/>
  <c r="H92" i="1"/>
  <c r="I92" i="1"/>
  <c r="J92" i="1"/>
  <c r="G93" i="1"/>
  <c r="H93" i="1"/>
  <c r="I93" i="1"/>
  <c r="J93" i="1"/>
  <c r="G94" i="1"/>
  <c r="H94" i="1"/>
  <c r="I94" i="1"/>
  <c r="J94" i="1"/>
  <c r="G95" i="1"/>
  <c r="H95" i="1"/>
  <c r="I95" i="1"/>
  <c r="J95" i="1"/>
  <c r="G96" i="1"/>
  <c r="H96" i="1"/>
  <c r="I96" i="1"/>
  <c r="J96" i="1"/>
  <c r="G97" i="1"/>
  <c r="H97" i="1"/>
  <c r="I97" i="1"/>
  <c r="J97" i="1"/>
  <c r="G98" i="1"/>
  <c r="H98" i="1"/>
  <c r="I98" i="1"/>
  <c r="J98" i="1"/>
  <c r="G99" i="1"/>
  <c r="H99" i="1"/>
  <c r="I99" i="1"/>
  <c r="J99" i="1"/>
  <c r="G100" i="1"/>
  <c r="H100" i="1"/>
  <c r="I100" i="1"/>
  <c r="J100" i="1"/>
  <c r="G101" i="1"/>
  <c r="H101" i="1"/>
  <c r="I101" i="1"/>
  <c r="J101" i="1"/>
  <c r="G102" i="1"/>
  <c r="H102" i="1"/>
  <c r="I102" i="1"/>
  <c r="J102" i="1"/>
  <c r="G103" i="1"/>
  <c r="H103" i="1"/>
  <c r="I103" i="1"/>
  <c r="J103" i="1"/>
  <c r="G104" i="1"/>
  <c r="H104" i="1"/>
  <c r="I104" i="1"/>
  <c r="J104" i="1"/>
  <c r="G105" i="1"/>
  <c r="H105" i="1"/>
  <c r="I105" i="1"/>
  <c r="J105" i="1"/>
  <c r="G106" i="1"/>
  <c r="H106" i="1"/>
  <c r="I106" i="1"/>
  <c r="J106" i="1"/>
  <c r="G107" i="1"/>
  <c r="H107" i="1"/>
  <c r="I107" i="1"/>
  <c r="J107" i="1"/>
  <c r="O107" i="1"/>
  <c r="G39" i="1"/>
  <c r="H39" i="1"/>
  <c r="I39" i="1"/>
  <c r="J39" i="1"/>
  <c r="G40" i="1"/>
  <c r="H40" i="1"/>
  <c r="I40" i="1"/>
  <c r="J40" i="1"/>
  <c r="G41" i="1"/>
  <c r="H41" i="1"/>
  <c r="I41" i="1"/>
  <c r="J41" i="1"/>
  <c r="G42" i="1"/>
  <c r="H42" i="1"/>
  <c r="I42" i="1"/>
  <c r="J42" i="1"/>
  <c r="G43" i="1"/>
  <c r="H43" i="1"/>
  <c r="I43" i="1"/>
  <c r="J43" i="1"/>
  <c r="G44" i="1"/>
  <c r="H44" i="1"/>
  <c r="I44" i="1"/>
  <c r="J44" i="1"/>
  <c r="G45" i="1"/>
  <c r="H45" i="1"/>
  <c r="I45" i="1"/>
  <c r="J45" i="1"/>
  <c r="G46" i="1"/>
  <c r="H46" i="1"/>
  <c r="I46" i="1"/>
  <c r="J46" i="1"/>
  <c r="G47" i="1"/>
  <c r="H47" i="1"/>
  <c r="I47" i="1"/>
  <c r="J47" i="1"/>
  <c r="G48" i="1"/>
  <c r="H48" i="1"/>
  <c r="I48" i="1"/>
  <c r="J48" i="1"/>
  <c r="G49" i="1"/>
  <c r="H49" i="1"/>
  <c r="I49" i="1"/>
  <c r="J49" i="1"/>
  <c r="G50" i="1"/>
  <c r="H50" i="1"/>
  <c r="I50" i="1"/>
  <c r="J50" i="1"/>
  <c r="G51" i="1"/>
  <c r="H51" i="1"/>
  <c r="I51" i="1"/>
  <c r="J51" i="1"/>
  <c r="G52" i="1"/>
  <c r="H52" i="1"/>
  <c r="I52" i="1"/>
  <c r="J52" i="1"/>
  <c r="G53" i="1"/>
  <c r="H53" i="1"/>
  <c r="I53" i="1"/>
  <c r="J53" i="1"/>
  <c r="G54" i="1"/>
  <c r="H54" i="1"/>
  <c r="I54" i="1"/>
  <c r="J54" i="1"/>
  <c r="G55" i="1"/>
  <c r="H55" i="1"/>
  <c r="I55" i="1"/>
  <c r="J55" i="1"/>
  <c r="G56" i="1"/>
  <c r="H56" i="1"/>
  <c r="I56" i="1"/>
  <c r="J56" i="1"/>
  <c r="G57" i="1"/>
  <c r="H57" i="1"/>
  <c r="I57" i="1"/>
  <c r="J57" i="1"/>
  <c r="G58" i="1"/>
  <c r="H58" i="1"/>
  <c r="I58" i="1"/>
  <c r="J58" i="1"/>
  <c r="G59" i="1"/>
  <c r="H59" i="1"/>
  <c r="I59" i="1"/>
  <c r="J59" i="1"/>
  <c r="G60" i="1"/>
  <c r="H60" i="1"/>
  <c r="I60" i="1"/>
  <c r="J60" i="1"/>
  <c r="G61" i="1"/>
  <c r="H61" i="1"/>
  <c r="I61" i="1"/>
  <c r="J61" i="1"/>
  <c r="G62" i="1"/>
  <c r="H62" i="1"/>
  <c r="I62" i="1"/>
  <c r="J62" i="1"/>
  <c r="G63" i="1"/>
  <c r="H63" i="1"/>
  <c r="I63" i="1"/>
  <c r="J63" i="1"/>
  <c r="G64" i="1"/>
  <c r="H64" i="1"/>
  <c r="I64" i="1"/>
  <c r="J64" i="1"/>
  <c r="G65" i="1"/>
  <c r="H65" i="1"/>
  <c r="I65" i="1"/>
  <c r="J65" i="1"/>
  <c r="G66" i="1"/>
  <c r="H66" i="1"/>
  <c r="I66" i="1"/>
  <c r="J66" i="1"/>
  <c r="G67" i="1"/>
  <c r="H67" i="1"/>
  <c r="I67" i="1"/>
  <c r="J67" i="1"/>
  <c r="G68" i="1"/>
  <c r="H68" i="1"/>
  <c r="I68" i="1"/>
  <c r="J68" i="1"/>
  <c r="G69" i="1"/>
  <c r="H69" i="1"/>
  <c r="I69" i="1"/>
  <c r="J69" i="1"/>
  <c r="J70" i="1"/>
  <c r="O70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H2" i="1"/>
  <c r="G2" i="1"/>
  <c r="O328" i="1"/>
  <c r="O291" i="1"/>
  <c r="O254" i="1"/>
  <c r="O217" i="1"/>
  <c r="O180" i="1"/>
  <c r="O143" i="1"/>
  <c r="O106" i="1"/>
  <c r="O69" i="1"/>
  <c r="O32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AQ38" i="1" l="1"/>
  <c r="P35" i="1"/>
  <c r="Q35" i="1" s="1"/>
  <c r="AQ35" i="1" s="1"/>
  <c r="AQ36" i="1"/>
  <c r="AM145" i="1"/>
  <c r="AO145" i="1" s="1"/>
  <c r="AP145" i="1" s="1"/>
  <c r="AM141" i="1"/>
  <c r="AO141" i="1" s="1"/>
  <c r="AP141" i="1" s="1"/>
  <c r="AM137" i="1"/>
  <c r="AO137" i="1" s="1"/>
  <c r="AP137" i="1" s="1"/>
  <c r="AM133" i="1"/>
  <c r="AO133" i="1" s="1"/>
  <c r="AP133" i="1" s="1"/>
  <c r="AM129" i="1"/>
  <c r="AO129" i="1" s="1"/>
  <c r="AP129" i="1" s="1"/>
  <c r="AM125" i="1"/>
  <c r="AO125" i="1" s="1"/>
  <c r="AP125" i="1" s="1"/>
  <c r="AM121" i="1"/>
  <c r="AO121" i="1" s="1"/>
  <c r="AP121" i="1" s="1"/>
  <c r="AM117" i="1"/>
  <c r="AO117" i="1" s="1"/>
  <c r="AP117" i="1" s="1"/>
  <c r="P233" i="1"/>
  <c r="Q233" i="1" s="1"/>
  <c r="AQ233" i="1" s="1"/>
  <c r="AM329" i="1"/>
  <c r="AO329" i="1" s="1"/>
  <c r="AP329" i="1" s="1"/>
  <c r="AM325" i="1"/>
  <c r="AO325" i="1" s="1"/>
  <c r="AP325" i="1" s="1"/>
  <c r="AM321" i="1"/>
  <c r="AO321" i="1" s="1"/>
  <c r="AP321" i="1" s="1"/>
  <c r="AM317" i="1"/>
  <c r="AO317" i="1" s="1"/>
  <c r="AP317" i="1" s="1"/>
  <c r="AM313" i="1"/>
  <c r="AO313" i="1" s="1"/>
  <c r="AP313" i="1" s="1"/>
  <c r="AM309" i="1"/>
  <c r="AO309" i="1" s="1"/>
  <c r="AP309" i="1" s="1"/>
  <c r="AM305" i="1"/>
  <c r="AO305" i="1" s="1"/>
  <c r="AP305" i="1" s="1"/>
  <c r="AM301" i="1"/>
  <c r="AO301" i="1" s="1"/>
  <c r="AP301" i="1" s="1"/>
  <c r="P307" i="1"/>
  <c r="Q307" i="1" s="1"/>
  <c r="P279" i="1"/>
  <c r="Q279" i="1" s="1"/>
  <c r="AQ279" i="1" s="1"/>
  <c r="P34" i="1"/>
  <c r="Q34" i="1" s="1"/>
  <c r="AQ34" i="1" s="1"/>
  <c r="P71" i="1"/>
  <c r="Q71" i="1" s="1"/>
  <c r="AQ71" i="1" s="1"/>
  <c r="P109" i="1"/>
  <c r="Q109" i="1" s="1"/>
  <c r="AQ109" i="1" s="1"/>
  <c r="P108" i="1"/>
  <c r="Q108" i="1" s="1"/>
  <c r="AQ108" i="1" s="1"/>
  <c r="P145" i="1"/>
  <c r="Q145" i="1" s="1"/>
  <c r="P183" i="1"/>
  <c r="Q183" i="1" s="1"/>
  <c r="AQ183" i="1" s="1"/>
  <c r="P219" i="1"/>
  <c r="Q219" i="1" s="1"/>
  <c r="AQ219" i="1" s="1"/>
  <c r="P257" i="1"/>
  <c r="Q257" i="1" s="1"/>
  <c r="AQ257" i="1" s="1"/>
  <c r="P256" i="1"/>
  <c r="Q256" i="1" s="1"/>
  <c r="AQ256" i="1" s="1"/>
  <c r="P293" i="1"/>
  <c r="Q293" i="1" s="1"/>
  <c r="AQ293" i="1" s="1"/>
  <c r="P330" i="1"/>
  <c r="Q330" i="1" s="1"/>
  <c r="AM330" i="1"/>
  <c r="AO330" i="1" s="1"/>
  <c r="AP330" i="1" s="1"/>
  <c r="AM326" i="1"/>
  <c r="AO326" i="1" s="1"/>
  <c r="AP326" i="1" s="1"/>
  <c r="AM322" i="1"/>
  <c r="AO322" i="1" s="1"/>
  <c r="AP322" i="1" s="1"/>
  <c r="AM318" i="1"/>
  <c r="AO318" i="1" s="1"/>
  <c r="AP318" i="1" s="1"/>
  <c r="AM314" i="1"/>
  <c r="AO314" i="1" s="1"/>
  <c r="AP314" i="1" s="1"/>
  <c r="AM310" i="1"/>
  <c r="AO310" i="1" s="1"/>
  <c r="AP310" i="1" s="1"/>
  <c r="AM306" i="1"/>
  <c r="AO306" i="1" s="1"/>
  <c r="AP306" i="1" s="1"/>
  <c r="AM302" i="1"/>
  <c r="AO302" i="1" s="1"/>
  <c r="AP302" i="1" s="1"/>
  <c r="P270" i="1"/>
  <c r="Q270" i="1" s="1"/>
  <c r="AQ270" i="1" s="1"/>
  <c r="P290" i="1"/>
  <c r="Q290" i="1" s="1"/>
  <c r="AQ290" i="1" s="1"/>
  <c r="P331" i="1"/>
  <c r="Q331" i="1" s="1"/>
  <c r="AM144" i="1"/>
  <c r="AO144" i="1" s="1"/>
  <c r="AP144" i="1" s="1"/>
  <c r="AM140" i="1"/>
  <c r="AO140" i="1" s="1"/>
  <c r="AP140" i="1" s="1"/>
  <c r="AM136" i="1"/>
  <c r="AO136" i="1" s="1"/>
  <c r="AP136" i="1" s="1"/>
  <c r="AM132" i="1"/>
  <c r="AO132" i="1" s="1"/>
  <c r="AP132" i="1" s="1"/>
  <c r="AM128" i="1"/>
  <c r="AO128" i="1" s="1"/>
  <c r="AP128" i="1" s="1"/>
  <c r="AM124" i="1"/>
  <c r="AO124" i="1" s="1"/>
  <c r="AP124" i="1" s="1"/>
  <c r="AM120" i="1"/>
  <c r="AO120" i="1" s="1"/>
  <c r="AP120" i="1" s="1"/>
  <c r="AM116" i="1"/>
  <c r="AO116" i="1" s="1"/>
  <c r="AP116" i="1" s="1"/>
  <c r="P182" i="1"/>
  <c r="Q182" i="1" s="1"/>
  <c r="AQ182" i="1" s="1"/>
  <c r="AM328" i="1"/>
  <c r="AO328" i="1" s="1"/>
  <c r="AP328" i="1" s="1"/>
  <c r="AM324" i="1"/>
  <c r="AO324" i="1" s="1"/>
  <c r="AP324" i="1" s="1"/>
  <c r="AM320" i="1"/>
  <c r="AO320" i="1" s="1"/>
  <c r="AP320" i="1" s="1"/>
  <c r="AM316" i="1"/>
  <c r="AO316" i="1" s="1"/>
  <c r="AP316" i="1" s="1"/>
  <c r="AM312" i="1"/>
  <c r="AO312" i="1" s="1"/>
  <c r="AP312" i="1" s="1"/>
  <c r="AM308" i="1"/>
  <c r="AO308" i="1" s="1"/>
  <c r="AP308" i="1" s="1"/>
  <c r="AM304" i="1"/>
  <c r="AO304" i="1" s="1"/>
  <c r="AP304" i="1" s="1"/>
  <c r="AM300" i="1"/>
  <c r="AO300" i="1" s="1"/>
  <c r="AP300" i="1" s="1"/>
  <c r="AQ37" i="1"/>
  <c r="P268" i="1"/>
  <c r="Q268" i="1" s="1"/>
  <c r="AQ268" i="1" s="1"/>
  <c r="P318" i="1"/>
  <c r="Q318" i="1" s="1"/>
  <c r="P310" i="1"/>
  <c r="Q310" i="1" s="1"/>
  <c r="P309" i="1"/>
  <c r="Q309" i="1" s="1"/>
  <c r="P282" i="1"/>
  <c r="Q282" i="1" s="1"/>
  <c r="AQ282" i="1" s="1"/>
  <c r="P266" i="1"/>
  <c r="Q266" i="1" s="1"/>
  <c r="AQ266" i="1" s="1"/>
  <c r="P189" i="1"/>
  <c r="Q189" i="1" s="1"/>
  <c r="AQ189" i="1" s="1"/>
  <c r="AM143" i="1"/>
  <c r="AO143" i="1" s="1"/>
  <c r="AP143" i="1" s="1"/>
  <c r="AM139" i="1"/>
  <c r="AO139" i="1" s="1"/>
  <c r="AP139" i="1" s="1"/>
  <c r="AM135" i="1"/>
  <c r="AO135" i="1" s="1"/>
  <c r="AP135" i="1" s="1"/>
  <c r="AM131" i="1"/>
  <c r="AO131" i="1" s="1"/>
  <c r="AP131" i="1" s="1"/>
  <c r="AM127" i="1"/>
  <c r="AO127" i="1" s="1"/>
  <c r="AP127" i="1" s="1"/>
  <c r="AM123" i="1"/>
  <c r="AO123" i="1" s="1"/>
  <c r="AP123" i="1" s="1"/>
  <c r="AM119" i="1"/>
  <c r="AO119" i="1" s="1"/>
  <c r="AP119" i="1" s="1"/>
  <c r="AM115" i="1"/>
  <c r="AO115" i="1" s="1"/>
  <c r="AP115" i="1" s="1"/>
  <c r="P277" i="1"/>
  <c r="Q277" i="1" s="1"/>
  <c r="AQ277" i="1" s="1"/>
  <c r="P328" i="1"/>
  <c r="Q328" i="1" s="1"/>
  <c r="AM146" i="1"/>
  <c r="AO146" i="1" s="1"/>
  <c r="AP146" i="1" s="1"/>
  <c r="AM142" i="1"/>
  <c r="AO142" i="1" s="1"/>
  <c r="AP142" i="1" s="1"/>
  <c r="AM138" i="1"/>
  <c r="AO138" i="1" s="1"/>
  <c r="AP138" i="1" s="1"/>
  <c r="AM134" i="1"/>
  <c r="AO134" i="1" s="1"/>
  <c r="AP134" i="1" s="1"/>
  <c r="AM130" i="1"/>
  <c r="AO130" i="1" s="1"/>
  <c r="AP130" i="1" s="1"/>
  <c r="AM126" i="1"/>
  <c r="AO126" i="1" s="1"/>
  <c r="AP126" i="1" s="1"/>
  <c r="AM122" i="1"/>
  <c r="AO122" i="1" s="1"/>
  <c r="AP122" i="1" s="1"/>
  <c r="AM118" i="1"/>
  <c r="AO118" i="1" s="1"/>
  <c r="AP118" i="1" s="1"/>
  <c r="AM114" i="1"/>
  <c r="AO114" i="1" s="1"/>
  <c r="AP114" i="1" s="1"/>
  <c r="AM331" i="1"/>
  <c r="AO331" i="1" s="1"/>
  <c r="AP331" i="1" s="1"/>
  <c r="AM327" i="1"/>
  <c r="AO327" i="1" s="1"/>
  <c r="AP327" i="1" s="1"/>
  <c r="AM323" i="1"/>
  <c r="AO323" i="1" s="1"/>
  <c r="AP323" i="1" s="1"/>
  <c r="AM319" i="1"/>
  <c r="AO319" i="1" s="1"/>
  <c r="AP319" i="1" s="1"/>
  <c r="AM315" i="1"/>
  <c r="AO315" i="1" s="1"/>
  <c r="AP315" i="1" s="1"/>
  <c r="AM311" i="1"/>
  <c r="AO311" i="1" s="1"/>
  <c r="AP311" i="1" s="1"/>
  <c r="AM307" i="1"/>
  <c r="AO307" i="1" s="1"/>
  <c r="AP307" i="1" s="1"/>
  <c r="AM303" i="1"/>
  <c r="AO303" i="1" s="1"/>
  <c r="AP303" i="1" s="1"/>
  <c r="AM299" i="1"/>
  <c r="AO299" i="1" s="1"/>
  <c r="AP299" i="1" s="1"/>
  <c r="P262" i="1"/>
  <c r="Q262" i="1" s="1"/>
  <c r="AQ262" i="1" s="1"/>
  <c r="P274" i="1"/>
  <c r="Q274" i="1" s="1"/>
  <c r="AQ274" i="1" s="1"/>
  <c r="P278" i="1"/>
  <c r="Q278" i="1" s="1"/>
  <c r="AQ278" i="1" s="1"/>
  <c r="P286" i="1"/>
  <c r="Q286" i="1" s="1"/>
  <c r="AQ286" i="1" s="1"/>
  <c r="P301" i="1"/>
  <c r="Q301" i="1" s="1"/>
  <c r="P305" i="1"/>
  <c r="Q305" i="1" s="1"/>
  <c r="P313" i="1"/>
  <c r="Q313" i="1" s="1"/>
  <c r="P317" i="1"/>
  <c r="Q317" i="1" s="1"/>
  <c r="P321" i="1"/>
  <c r="Q321" i="1" s="1"/>
  <c r="P325" i="1"/>
  <c r="Q325" i="1" s="1"/>
  <c r="P327" i="1"/>
  <c r="Q327" i="1" s="1"/>
  <c r="P326" i="1"/>
  <c r="Q326" i="1" s="1"/>
  <c r="P324" i="1"/>
  <c r="Q324" i="1" s="1"/>
  <c r="P323" i="1"/>
  <c r="Q323" i="1" s="1"/>
  <c r="P322" i="1"/>
  <c r="Q322" i="1" s="1"/>
  <c r="P319" i="1"/>
  <c r="Q319" i="1" s="1"/>
  <c r="P316" i="1"/>
  <c r="Q316" i="1" s="1"/>
  <c r="P315" i="1"/>
  <c r="Q315" i="1" s="1"/>
  <c r="P314" i="1"/>
  <c r="Q314" i="1" s="1"/>
  <c r="P311" i="1"/>
  <c r="Q311" i="1" s="1"/>
  <c r="P306" i="1"/>
  <c r="Q306" i="1" s="1"/>
  <c r="P304" i="1"/>
  <c r="Q304" i="1" s="1"/>
  <c r="P303" i="1"/>
  <c r="Q303" i="1" s="1"/>
  <c r="P302" i="1"/>
  <c r="Q302" i="1" s="1"/>
  <c r="P299" i="1"/>
  <c r="Q299" i="1" s="1"/>
  <c r="P292" i="1"/>
  <c r="Q292" i="1" s="1"/>
  <c r="AQ292" i="1" s="1"/>
  <c r="P291" i="1"/>
  <c r="Q291" i="1" s="1"/>
  <c r="AQ291" i="1" s="1"/>
  <c r="P288" i="1"/>
  <c r="Q288" i="1" s="1"/>
  <c r="AQ288" i="1" s="1"/>
  <c r="P287" i="1"/>
  <c r="Q287" i="1" s="1"/>
  <c r="AQ287" i="1" s="1"/>
  <c r="P284" i="1"/>
  <c r="Q284" i="1" s="1"/>
  <c r="AQ284" i="1" s="1"/>
  <c r="P283" i="1"/>
  <c r="Q283" i="1" s="1"/>
  <c r="AQ283" i="1" s="1"/>
  <c r="P281" i="1"/>
  <c r="Q281" i="1" s="1"/>
  <c r="AQ281" i="1" s="1"/>
  <c r="P280" i="1"/>
  <c r="Q280" i="1" s="1"/>
  <c r="AQ280" i="1" s="1"/>
  <c r="P276" i="1"/>
  <c r="Q276" i="1" s="1"/>
  <c r="AQ276" i="1" s="1"/>
  <c r="P275" i="1"/>
  <c r="Q275" i="1" s="1"/>
  <c r="AQ275" i="1" s="1"/>
  <c r="P271" i="1"/>
  <c r="Q271" i="1" s="1"/>
  <c r="AQ271" i="1" s="1"/>
  <c r="P267" i="1"/>
  <c r="Q267" i="1" s="1"/>
  <c r="AQ267" i="1" s="1"/>
  <c r="P264" i="1"/>
  <c r="Q264" i="1" s="1"/>
  <c r="AQ264" i="1" s="1"/>
  <c r="P263" i="1"/>
  <c r="Q263" i="1" s="1"/>
  <c r="AQ263" i="1" s="1"/>
  <c r="P329" i="1"/>
  <c r="Q329" i="1" s="1"/>
  <c r="P139" i="1"/>
  <c r="Q139" i="1" s="1"/>
  <c r="P205" i="1"/>
  <c r="Q205" i="1" s="1"/>
  <c r="AQ205" i="1" s="1"/>
  <c r="P209" i="1"/>
  <c r="Q209" i="1" s="1"/>
  <c r="AQ209" i="1" s="1"/>
  <c r="P213" i="1"/>
  <c r="Q213" i="1" s="1"/>
  <c r="AQ213" i="1" s="1"/>
  <c r="P253" i="1"/>
  <c r="Q253" i="1" s="1"/>
  <c r="AQ253" i="1" s="1"/>
  <c r="P245" i="1"/>
  <c r="Q245" i="1" s="1"/>
  <c r="AQ245" i="1" s="1"/>
  <c r="P243" i="1"/>
  <c r="Q243" i="1" s="1"/>
  <c r="AQ243" i="1" s="1"/>
  <c r="P234" i="1"/>
  <c r="Q234" i="1" s="1"/>
  <c r="AQ234" i="1" s="1"/>
  <c r="P231" i="1"/>
  <c r="Q231" i="1" s="1"/>
  <c r="AQ231" i="1" s="1"/>
  <c r="P204" i="1"/>
  <c r="Q204" i="1" s="1"/>
  <c r="AQ204" i="1" s="1"/>
  <c r="P190" i="1"/>
  <c r="Q190" i="1" s="1"/>
  <c r="AQ190" i="1" s="1"/>
  <c r="P188" i="1"/>
  <c r="Q188" i="1" s="1"/>
  <c r="AQ188" i="1" s="1"/>
  <c r="P192" i="1"/>
  <c r="Q192" i="1" s="1"/>
  <c r="AQ192" i="1" s="1"/>
  <c r="P196" i="1"/>
  <c r="Q196" i="1" s="1"/>
  <c r="AQ196" i="1" s="1"/>
  <c r="P200" i="1"/>
  <c r="Q200" i="1" s="1"/>
  <c r="AQ200" i="1" s="1"/>
  <c r="P208" i="1"/>
  <c r="Q208" i="1" s="1"/>
  <c r="AQ208" i="1" s="1"/>
  <c r="P212" i="1"/>
  <c r="Q212" i="1" s="1"/>
  <c r="AQ212" i="1" s="1"/>
  <c r="P216" i="1"/>
  <c r="Q216" i="1" s="1"/>
  <c r="AQ216" i="1" s="1"/>
  <c r="P227" i="1"/>
  <c r="Q227" i="1" s="1"/>
  <c r="AQ227" i="1" s="1"/>
  <c r="P239" i="1"/>
  <c r="Q239" i="1" s="1"/>
  <c r="AQ239" i="1" s="1"/>
  <c r="P247" i="1"/>
  <c r="Q247" i="1" s="1"/>
  <c r="AQ247" i="1" s="1"/>
  <c r="P251" i="1"/>
  <c r="Q251" i="1" s="1"/>
  <c r="AQ251" i="1" s="1"/>
  <c r="P217" i="1"/>
  <c r="Q217" i="1" s="1"/>
  <c r="AQ217" i="1" s="1"/>
  <c r="P70" i="1"/>
  <c r="Q70" i="1" s="1"/>
  <c r="AQ70" i="1" s="1"/>
  <c r="P255" i="1"/>
  <c r="Q255" i="1" s="1"/>
  <c r="AQ255" i="1" s="1"/>
  <c r="P254" i="1"/>
  <c r="Q254" i="1" s="1"/>
  <c r="AQ254" i="1" s="1"/>
  <c r="P252" i="1"/>
  <c r="Q252" i="1" s="1"/>
  <c r="AQ252" i="1" s="1"/>
  <c r="P250" i="1"/>
  <c r="Q250" i="1" s="1"/>
  <c r="AQ250" i="1" s="1"/>
  <c r="P249" i="1"/>
  <c r="Q249" i="1" s="1"/>
  <c r="AQ249" i="1" s="1"/>
  <c r="P248" i="1"/>
  <c r="Q248" i="1" s="1"/>
  <c r="AQ248" i="1" s="1"/>
  <c r="P246" i="1"/>
  <c r="Q246" i="1" s="1"/>
  <c r="AQ246" i="1" s="1"/>
  <c r="P244" i="1"/>
  <c r="Q244" i="1" s="1"/>
  <c r="AQ244" i="1" s="1"/>
  <c r="P241" i="1"/>
  <c r="Q241" i="1" s="1"/>
  <c r="AQ241" i="1" s="1"/>
  <c r="P240" i="1"/>
  <c r="Q240" i="1" s="1"/>
  <c r="AQ240" i="1" s="1"/>
  <c r="P238" i="1"/>
  <c r="Q238" i="1" s="1"/>
  <c r="AQ238" i="1" s="1"/>
  <c r="P237" i="1"/>
  <c r="Q237" i="1" s="1"/>
  <c r="AQ237" i="1" s="1"/>
  <c r="P236" i="1"/>
  <c r="Q236" i="1" s="1"/>
  <c r="AQ236" i="1" s="1"/>
  <c r="P235" i="1"/>
  <c r="Q235" i="1" s="1"/>
  <c r="AQ235" i="1" s="1"/>
  <c r="P232" i="1"/>
  <c r="Q232" i="1" s="1"/>
  <c r="AQ232" i="1" s="1"/>
  <c r="P230" i="1"/>
  <c r="Q230" i="1" s="1"/>
  <c r="AQ230" i="1" s="1"/>
  <c r="P229" i="1"/>
  <c r="Q229" i="1" s="1"/>
  <c r="AQ229" i="1" s="1"/>
  <c r="P228" i="1"/>
  <c r="Q228" i="1" s="1"/>
  <c r="AQ228" i="1" s="1"/>
  <c r="P226" i="1"/>
  <c r="Q226" i="1" s="1"/>
  <c r="AQ226" i="1" s="1"/>
  <c r="P225" i="1"/>
  <c r="Q225" i="1" s="1"/>
  <c r="AQ225" i="1" s="1"/>
  <c r="P214" i="1"/>
  <c r="Q214" i="1" s="1"/>
  <c r="AQ214" i="1" s="1"/>
  <c r="P211" i="1"/>
  <c r="Q211" i="1" s="1"/>
  <c r="AQ211" i="1" s="1"/>
  <c r="P210" i="1"/>
  <c r="Q210" i="1" s="1"/>
  <c r="AQ210" i="1" s="1"/>
  <c r="P206" i="1"/>
  <c r="Q206" i="1" s="1"/>
  <c r="AQ206" i="1" s="1"/>
  <c r="P203" i="1"/>
  <c r="Q203" i="1" s="1"/>
  <c r="AQ203" i="1" s="1"/>
  <c r="P202" i="1"/>
  <c r="Q202" i="1" s="1"/>
  <c r="AQ202" i="1" s="1"/>
  <c r="P201" i="1"/>
  <c r="Q201" i="1" s="1"/>
  <c r="AQ201" i="1" s="1"/>
  <c r="P199" i="1"/>
  <c r="Q199" i="1" s="1"/>
  <c r="AQ199" i="1" s="1"/>
  <c r="P198" i="1"/>
  <c r="Q198" i="1" s="1"/>
  <c r="AQ198" i="1" s="1"/>
  <c r="P197" i="1"/>
  <c r="Q197" i="1" s="1"/>
  <c r="AQ197" i="1" s="1"/>
  <c r="P194" i="1"/>
  <c r="Q194" i="1" s="1"/>
  <c r="AQ194" i="1" s="1"/>
  <c r="P193" i="1"/>
  <c r="Q193" i="1" s="1"/>
  <c r="AQ193" i="1" s="1"/>
  <c r="P218" i="1"/>
  <c r="Q218" i="1" s="1"/>
  <c r="AQ218" i="1" s="1"/>
  <c r="P164" i="1"/>
  <c r="Q164" i="1" s="1"/>
  <c r="AQ164" i="1" s="1"/>
  <c r="P123" i="1"/>
  <c r="Q123" i="1" s="1"/>
  <c r="P162" i="1"/>
  <c r="Q162" i="1" s="1"/>
  <c r="AQ162" i="1" s="1"/>
  <c r="P129" i="1"/>
  <c r="Q129" i="1" s="1"/>
  <c r="P126" i="1"/>
  <c r="Q126" i="1" s="1"/>
  <c r="P120" i="1"/>
  <c r="Q120" i="1" s="1"/>
  <c r="P132" i="1"/>
  <c r="Q132" i="1" s="1"/>
  <c r="P84" i="1"/>
  <c r="Q84" i="1" s="1"/>
  <c r="AQ84" i="1" s="1"/>
  <c r="P160" i="1"/>
  <c r="Q160" i="1" s="1"/>
  <c r="AQ160" i="1" s="1"/>
  <c r="P153" i="1"/>
  <c r="Q153" i="1" s="1"/>
  <c r="AQ153" i="1" s="1"/>
  <c r="P135" i="1"/>
  <c r="Q135" i="1" s="1"/>
  <c r="P122" i="1"/>
  <c r="Q122" i="1" s="1"/>
  <c r="P121" i="1"/>
  <c r="Q121" i="1" s="1"/>
  <c r="P119" i="1"/>
  <c r="Q119" i="1" s="1"/>
  <c r="P115" i="1"/>
  <c r="Q115" i="1" s="1"/>
  <c r="P137" i="1"/>
  <c r="Q137" i="1" s="1"/>
  <c r="P180" i="1"/>
  <c r="Q180" i="1" s="1"/>
  <c r="AQ180" i="1" s="1"/>
  <c r="P171" i="1"/>
  <c r="Q171" i="1" s="1"/>
  <c r="AQ171" i="1" s="1"/>
  <c r="P170" i="1"/>
  <c r="Q170" i="1" s="1"/>
  <c r="AQ170" i="1" s="1"/>
  <c r="P168" i="1"/>
  <c r="Q168" i="1" s="1"/>
  <c r="AQ168" i="1" s="1"/>
  <c r="P159" i="1"/>
  <c r="Q159" i="1" s="1"/>
  <c r="AQ159" i="1" s="1"/>
  <c r="P154" i="1"/>
  <c r="Q154" i="1" s="1"/>
  <c r="AQ154" i="1" s="1"/>
  <c r="P151" i="1"/>
  <c r="Q151" i="1" s="1"/>
  <c r="AQ151" i="1" s="1"/>
  <c r="P138" i="1"/>
  <c r="Q138" i="1" s="1"/>
  <c r="P131" i="1"/>
  <c r="Q131" i="1" s="1"/>
  <c r="P127" i="1"/>
  <c r="Q127" i="1" s="1"/>
  <c r="P69" i="1"/>
  <c r="Q69" i="1" s="1"/>
  <c r="AQ69" i="1" s="1"/>
  <c r="P53" i="1"/>
  <c r="Q53" i="1" s="1"/>
  <c r="AQ53" i="1" s="1"/>
  <c r="P100" i="1"/>
  <c r="Q100" i="1" s="1"/>
  <c r="AQ100" i="1" s="1"/>
  <c r="P82" i="1"/>
  <c r="Q82" i="1" s="1"/>
  <c r="AQ82" i="1" s="1"/>
  <c r="P60" i="1"/>
  <c r="Q60" i="1" s="1"/>
  <c r="AQ60" i="1" s="1"/>
  <c r="P114" i="1"/>
  <c r="Q114" i="1" s="1"/>
  <c r="P118" i="1"/>
  <c r="Q118" i="1" s="1"/>
  <c r="P130" i="1"/>
  <c r="Q130" i="1" s="1"/>
  <c r="P134" i="1"/>
  <c r="Q134" i="1" s="1"/>
  <c r="P142" i="1"/>
  <c r="Q142" i="1" s="1"/>
  <c r="P157" i="1"/>
  <c r="P161" i="1"/>
  <c r="Q161" i="1" s="1"/>
  <c r="AQ161" i="1" s="1"/>
  <c r="P165" i="1"/>
  <c r="Q165" i="1" s="1"/>
  <c r="AQ165" i="1" s="1"/>
  <c r="P169" i="1"/>
  <c r="Q169" i="1" s="1"/>
  <c r="AQ169" i="1" s="1"/>
  <c r="P173" i="1"/>
  <c r="Q173" i="1" s="1"/>
  <c r="AQ173" i="1" s="1"/>
  <c r="P177" i="1"/>
  <c r="Q177" i="1" s="1"/>
  <c r="AQ177" i="1" s="1"/>
  <c r="P181" i="1"/>
  <c r="Q181" i="1" s="1"/>
  <c r="AQ181" i="1" s="1"/>
  <c r="P179" i="1"/>
  <c r="Q179" i="1" s="1"/>
  <c r="AQ179" i="1" s="1"/>
  <c r="P178" i="1"/>
  <c r="Q178" i="1" s="1"/>
  <c r="AQ178" i="1" s="1"/>
  <c r="P175" i="1"/>
  <c r="Q175" i="1" s="1"/>
  <c r="AQ175" i="1" s="1"/>
  <c r="P174" i="1"/>
  <c r="Q174" i="1" s="1"/>
  <c r="AQ174" i="1" s="1"/>
  <c r="P172" i="1"/>
  <c r="Q172" i="1" s="1"/>
  <c r="AQ172" i="1" s="1"/>
  <c r="P167" i="1"/>
  <c r="Q167" i="1" s="1"/>
  <c r="AQ167" i="1" s="1"/>
  <c r="P166" i="1"/>
  <c r="Q166" i="1" s="1"/>
  <c r="AQ166" i="1" s="1"/>
  <c r="P163" i="1"/>
  <c r="Q163" i="1" s="1"/>
  <c r="AQ163" i="1" s="1"/>
  <c r="P158" i="1"/>
  <c r="Q158" i="1" s="1"/>
  <c r="AQ158" i="1" s="1"/>
  <c r="P155" i="1"/>
  <c r="Q155" i="1" s="1"/>
  <c r="AQ155" i="1" s="1"/>
  <c r="P152" i="1"/>
  <c r="Q152" i="1" s="1"/>
  <c r="AQ152" i="1" s="1"/>
  <c r="P144" i="1"/>
  <c r="Q144" i="1" s="1"/>
  <c r="P143" i="1"/>
  <c r="Q143" i="1" s="1"/>
  <c r="P141" i="1"/>
  <c r="Q141" i="1" s="1"/>
  <c r="P140" i="1"/>
  <c r="Q140" i="1" s="1"/>
  <c r="P136" i="1"/>
  <c r="Q136" i="1" s="1"/>
  <c r="P128" i="1"/>
  <c r="Q128" i="1" s="1"/>
  <c r="P125" i="1"/>
  <c r="Q125" i="1" s="1"/>
  <c r="P124" i="1"/>
  <c r="Q124" i="1" s="1"/>
  <c r="P117" i="1"/>
  <c r="Q117" i="1" s="1"/>
  <c r="P116" i="1"/>
  <c r="Q116" i="1" s="1"/>
  <c r="P93" i="1"/>
  <c r="Q93" i="1" s="1"/>
  <c r="AQ93" i="1" s="1"/>
  <c r="P97" i="1"/>
  <c r="Q97" i="1" s="1"/>
  <c r="AQ97" i="1" s="1"/>
  <c r="P6" i="1"/>
  <c r="Q6" i="1" s="1"/>
  <c r="AQ6" i="1" s="1"/>
  <c r="P41" i="1"/>
  <c r="Q41" i="1" s="1"/>
  <c r="AQ41" i="1" s="1"/>
  <c r="P96" i="1"/>
  <c r="Q96" i="1" s="1"/>
  <c r="AQ96" i="1" s="1"/>
  <c r="P87" i="1"/>
  <c r="Q87" i="1" s="1"/>
  <c r="AQ87" i="1" s="1"/>
  <c r="P79" i="1"/>
  <c r="Q79" i="1" s="1"/>
  <c r="AQ79" i="1" s="1"/>
  <c r="P20" i="1"/>
  <c r="Q20" i="1" s="1"/>
  <c r="AQ20" i="1" s="1"/>
  <c r="P27" i="1"/>
  <c r="Q27" i="1" s="1"/>
  <c r="AQ27" i="1" s="1"/>
  <c r="P11" i="1"/>
  <c r="Q11" i="1" s="1"/>
  <c r="AQ11" i="1" s="1"/>
  <c r="P56" i="1"/>
  <c r="Q56" i="1" s="1"/>
  <c r="AQ56" i="1" s="1"/>
  <c r="P50" i="1"/>
  <c r="Q50" i="1" s="1"/>
  <c r="AQ50" i="1" s="1"/>
  <c r="P4" i="1"/>
  <c r="Q4" i="1" s="1"/>
  <c r="AQ4" i="1" s="1"/>
  <c r="P28" i="1"/>
  <c r="Q28" i="1" s="1"/>
  <c r="AQ28" i="1" s="1"/>
  <c r="P7" i="1"/>
  <c r="Q7" i="1" s="1"/>
  <c r="AQ7" i="1" s="1"/>
  <c r="P21" i="1"/>
  <c r="Q21" i="1" s="1"/>
  <c r="AQ21" i="1" s="1"/>
  <c r="P5" i="1"/>
  <c r="Q5" i="1" s="1"/>
  <c r="AQ5" i="1" s="1"/>
  <c r="P83" i="1"/>
  <c r="Q83" i="1" s="1"/>
  <c r="AQ83" i="1" s="1"/>
  <c r="P91" i="1"/>
  <c r="Q91" i="1" s="1"/>
  <c r="AQ91" i="1" s="1"/>
  <c r="P95" i="1"/>
  <c r="Q95" i="1" s="1"/>
  <c r="AQ95" i="1" s="1"/>
  <c r="P99" i="1"/>
  <c r="Q99" i="1" s="1"/>
  <c r="AQ99" i="1" s="1"/>
  <c r="P103" i="1"/>
  <c r="Q103" i="1" s="1"/>
  <c r="AQ103" i="1" s="1"/>
  <c r="P30" i="1"/>
  <c r="Q30" i="1" s="1"/>
  <c r="AQ30" i="1" s="1"/>
  <c r="P26" i="1"/>
  <c r="Q26" i="1" s="1"/>
  <c r="AQ26" i="1" s="1"/>
  <c r="P22" i="1"/>
  <c r="Q22" i="1" s="1"/>
  <c r="AQ22" i="1" s="1"/>
  <c r="P18" i="1"/>
  <c r="Q18" i="1" s="1"/>
  <c r="AQ18" i="1" s="1"/>
  <c r="P14" i="1"/>
  <c r="Q14" i="1" s="1"/>
  <c r="AQ14" i="1" s="1"/>
  <c r="P10" i="1"/>
  <c r="Q10" i="1" s="1"/>
  <c r="AQ10" i="1" s="1"/>
  <c r="P61" i="1"/>
  <c r="Q61" i="1" s="1"/>
  <c r="AQ61" i="1" s="1"/>
  <c r="P58" i="1"/>
  <c r="Q58" i="1" s="1"/>
  <c r="AQ58" i="1" s="1"/>
  <c r="P107" i="1"/>
  <c r="Q107" i="1" s="1"/>
  <c r="AQ107" i="1" s="1"/>
  <c r="P106" i="1"/>
  <c r="Q106" i="1" s="1"/>
  <c r="AQ106" i="1" s="1"/>
  <c r="P105" i="1"/>
  <c r="Q105" i="1" s="1"/>
  <c r="AQ105" i="1" s="1"/>
  <c r="P104" i="1"/>
  <c r="Q104" i="1" s="1"/>
  <c r="AQ104" i="1" s="1"/>
  <c r="P101" i="1"/>
  <c r="Q101" i="1" s="1"/>
  <c r="AQ101" i="1" s="1"/>
  <c r="P92" i="1"/>
  <c r="Q92" i="1" s="1"/>
  <c r="AQ92" i="1" s="1"/>
  <c r="P90" i="1"/>
  <c r="Q90" i="1" s="1"/>
  <c r="AQ90" i="1" s="1"/>
  <c r="P89" i="1"/>
  <c r="Q89" i="1" s="1"/>
  <c r="AQ89" i="1" s="1"/>
  <c r="P88" i="1"/>
  <c r="Q88" i="1" s="1"/>
  <c r="AQ88" i="1" s="1"/>
  <c r="P85" i="1"/>
  <c r="Q85" i="1" s="1"/>
  <c r="AQ85" i="1" s="1"/>
  <c r="P81" i="1"/>
  <c r="Q81" i="1" s="1"/>
  <c r="AQ81" i="1" s="1"/>
  <c r="P80" i="1"/>
  <c r="Q80" i="1" s="1"/>
  <c r="AQ80" i="1" s="1"/>
  <c r="P77" i="1"/>
  <c r="Q77" i="1" s="1"/>
  <c r="AQ77" i="1" s="1"/>
  <c r="P40" i="1"/>
  <c r="Q40" i="1" s="1"/>
  <c r="AQ40" i="1" s="1"/>
  <c r="P44" i="1"/>
  <c r="Q44" i="1" s="1"/>
  <c r="AQ44" i="1" s="1"/>
  <c r="P48" i="1"/>
  <c r="Q48" i="1" s="1"/>
  <c r="AQ48" i="1" s="1"/>
  <c r="P52" i="1"/>
  <c r="Q52" i="1" s="1"/>
  <c r="AQ52" i="1" s="1"/>
  <c r="P64" i="1"/>
  <c r="Q64" i="1" s="1"/>
  <c r="AQ64" i="1" s="1"/>
  <c r="P68" i="1"/>
  <c r="Q68" i="1" s="1"/>
  <c r="AQ68" i="1" s="1"/>
  <c r="P67" i="1"/>
  <c r="Q67" i="1" s="1"/>
  <c r="AQ67" i="1" s="1"/>
  <c r="P66" i="1"/>
  <c r="Q66" i="1" s="1"/>
  <c r="AQ66" i="1" s="1"/>
  <c r="P65" i="1"/>
  <c r="Q65" i="1" s="1"/>
  <c r="AQ65" i="1" s="1"/>
  <c r="P62" i="1"/>
  <c r="Q62" i="1" s="1"/>
  <c r="AQ62" i="1" s="1"/>
  <c r="P57" i="1"/>
  <c r="Q57" i="1" s="1"/>
  <c r="AQ57" i="1" s="1"/>
  <c r="P54" i="1"/>
  <c r="Q54" i="1" s="1"/>
  <c r="AQ54" i="1" s="1"/>
  <c r="P51" i="1"/>
  <c r="Q51" i="1" s="1"/>
  <c r="AQ51" i="1" s="1"/>
  <c r="P49" i="1"/>
  <c r="Q49" i="1" s="1"/>
  <c r="AQ49" i="1" s="1"/>
  <c r="P46" i="1"/>
  <c r="Q46" i="1" s="1"/>
  <c r="AQ46" i="1" s="1"/>
  <c r="P45" i="1"/>
  <c r="Q45" i="1" s="1"/>
  <c r="AQ45" i="1" s="1"/>
  <c r="P42" i="1"/>
  <c r="Q42" i="1" s="1"/>
  <c r="AQ42" i="1" s="1"/>
  <c r="P9" i="1"/>
  <c r="Q9" i="1" s="1"/>
  <c r="AQ9" i="1" s="1"/>
  <c r="P13" i="1"/>
  <c r="Q13" i="1" s="1"/>
  <c r="AQ13" i="1" s="1"/>
  <c r="P17" i="1"/>
  <c r="Q17" i="1" s="1"/>
  <c r="AQ17" i="1" s="1"/>
  <c r="P25" i="1"/>
  <c r="Q25" i="1" s="1"/>
  <c r="AQ25" i="1" s="1"/>
  <c r="P29" i="1"/>
  <c r="Q29" i="1" s="1"/>
  <c r="AQ29" i="1" s="1"/>
  <c r="P23" i="1"/>
  <c r="Q23" i="1" s="1"/>
  <c r="AQ23" i="1" s="1"/>
  <c r="P33" i="1"/>
  <c r="Q33" i="1" s="1"/>
  <c r="AQ33" i="1" s="1"/>
  <c r="P72" i="1"/>
  <c r="Q72" i="1" s="1"/>
  <c r="AQ72" i="1" s="1"/>
  <c r="P8" i="1"/>
  <c r="Q8" i="1" s="1"/>
  <c r="AQ8" i="1" s="1"/>
  <c r="P12" i="1"/>
  <c r="Q12" i="1" s="1"/>
  <c r="AQ12" i="1" s="1"/>
  <c r="P16" i="1"/>
  <c r="Q16" i="1" s="1"/>
  <c r="AQ16" i="1" s="1"/>
  <c r="P24" i="1"/>
  <c r="Q24" i="1" s="1"/>
  <c r="AQ24" i="1" s="1"/>
  <c r="P43" i="1"/>
  <c r="Q43" i="1" s="1"/>
  <c r="AQ43" i="1" s="1"/>
  <c r="P47" i="1"/>
  <c r="Q47" i="1" s="1"/>
  <c r="AQ47" i="1" s="1"/>
  <c r="P55" i="1"/>
  <c r="Q55" i="1" s="1"/>
  <c r="AQ55" i="1" s="1"/>
  <c r="P59" i="1"/>
  <c r="Q59" i="1" s="1"/>
  <c r="AQ59" i="1" s="1"/>
  <c r="P63" i="1"/>
  <c r="Q63" i="1" s="1"/>
  <c r="AQ63" i="1" s="1"/>
  <c r="P78" i="1"/>
  <c r="Q78" i="1" s="1"/>
  <c r="AQ78" i="1" s="1"/>
  <c r="P86" i="1"/>
  <c r="Q86" i="1" s="1"/>
  <c r="AQ86" i="1" s="1"/>
  <c r="P94" i="1"/>
  <c r="Q94" i="1" s="1"/>
  <c r="AQ94" i="1" s="1"/>
  <c r="P98" i="1"/>
  <c r="Q98" i="1" s="1"/>
  <c r="AQ98" i="1" s="1"/>
  <c r="P102" i="1"/>
  <c r="Q102" i="1" s="1"/>
  <c r="AQ102" i="1" s="1"/>
  <c r="P133" i="1"/>
  <c r="Q133" i="1" s="1"/>
  <c r="P156" i="1"/>
  <c r="Q156" i="1" s="1"/>
  <c r="AQ156" i="1" s="1"/>
  <c r="P176" i="1"/>
  <c r="Q176" i="1" s="1"/>
  <c r="AQ176" i="1" s="1"/>
  <c r="P191" i="1"/>
  <c r="Q191" i="1" s="1"/>
  <c r="AQ191" i="1" s="1"/>
  <c r="P195" i="1"/>
  <c r="Q195" i="1" s="1"/>
  <c r="AQ195" i="1" s="1"/>
  <c r="P207" i="1"/>
  <c r="Q207" i="1" s="1"/>
  <c r="AQ207" i="1" s="1"/>
  <c r="P215" i="1"/>
  <c r="Q215" i="1" s="1"/>
  <c r="AQ215" i="1" s="1"/>
  <c r="P242" i="1"/>
  <c r="Q242" i="1" s="1"/>
  <c r="AQ242" i="1" s="1"/>
  <c r="P265" i="1"/>
  <c r="Q265" i="1" s="1"/>
  <c r="AQ265" i="1" s="1"/>
  <c r="P269" i="1"/>
  <c r="Q269" i="1" s="1"/>
  <c r="AQ269" i="1" s="1"/>
  <c r="P273" i="1"/>
  <c r="Q273" i="1" s="1"/>
  <c r="AQ273" i="1" s="1"/>
  <c r="P285" i="1"/>
  <c r="Q285" i="1" s="1"/>
  <c r="AQ285" i="1" s="1"/>
  <c r="P289" i="1"/>
  <c r="Q289" i="1" s="1"/>
  <c r="AQ289" i="1" s="1"/>
  <c r="P300" i="1"/>
  <c r="Q300" i="1" s="1"/>
  <c r="P308" i="1"/>
  <c r="Q308" i="1" s="1"/>
  <c r="P312" i="1"/>
  <c r="Q312" i="1" s="1"/>
  <c r="P320" i="1"/>
  <c r="Q320" i="1" s="1"/>
  <c r="P32" i="1"/>
  <c r="Q32" i="1" s="1"/>
  <c r="AQ32" i="1" s="1"/>
  <c r="P31" i="1"/>
  <c r="Q31" i="1" s="1"/>
  <c r="AQ31" i="1" s="1"/>
  <c r="P19" i="1"/>
  <c r="Q19" i="1" s="1"/>
  <c r="AQ19" i="1" s="1"/>
  <c r="P15" i="1"/>
  <c r="Q15" i="1" s="1"/>
  <c r="AQ15" i="1" s="1"/>
  <c r="P3" i="1"/>
  <c r="Q3" i="1" s="1"/>
  <c r="AQ3" i="1" s="1"/>
  <c r="P146" i="1"/>
  <c r="Q146" i="1" s="1"/>
  <c r="P220" i="1"/>
  <c r="Q220" i="1" s="1"/>
  <c r="AQ220" i="1" s="1"/>
  <c r="P294" i="1"/>
  <c r="Q294" i="1" s="1"/>
  <c r="AQ294" i="1" s="1"/>
  <c r="P272" i="1"/>
  <c r="Q272" i="1" s="1"/>
  <c r="AQ272" i="1" s="1"/>
  <c r="AQ321" i="1" l="1"/>
  <c r="AQ124" i="1"/>
  <c r="AQ140" i="1"/>
  <c r="AQ325" i="1"/>
  <c r="AQ307" i="1"/>
  <c r="AQ322" i="1"/>
  <c r="AQ310" i="1"/>
  <c r="AQ305" i="1"/>
  <c r="AQ309" i="1"/>
  <c r="AQ128" i="1"/>
  <c r="AQ301" i="1"/>
  <c r="AQ304" i="1"/>
  <c r="AQ306" i="1"/>
  <c r="AQ144" i="1"/>
  <c r="AQ329" i="1"/>
  <c r="AQ331" i="1"/>
  <c r="AQ142" i="1"/>
  <c r="AQ330" i="1"/>
  <c r="AQ143" i="1"/>
  <c r="AQ121" i="1"/>
  <c r="AQ137" i="1"/>
  <c r="AQ308" i="1"/>
  <c r="AQ324" i="1"/>
  <c r="AQ120" i="1"/>
  <c r="AQ313" i="1"/>
  <c r="AQ319" i="1"/>
  <c r="AQ114" i="1"/>
  <c r="AQ303" i="1"/>
  <c r="AQ130" i="1"/>
  <c r="AQ146" i="1"/>
  <c r="AQ125" i="1"/>
  <c r="AQ141" i="1"/>
  <c r="AQ138" i="1"/>
  <c r="AQ116" i="1"/>
  <c r="AQ323" i="1"/>
  <c r="AQ118" i="1"/>
  <c r="AQ119" i="1"/>
  <c r="AQ129" i="1"/>
  <c r="AQ145" i="1"/>
  <c r="AQ136" i="1"/>
  <c r="AQ132" i="1"/>
  <c r="AQ317" i="1"/>
  <c r="AQ327" i="1"/>
  <c r="AQ122" i="1"/>
  <c r="AQ139" i="1"/>
  <c r="AQ320" i="1"/>
  <c r="AQ135" i="1"/>
  <c r="AQ134" i="1"/>
  <c r="AQ326" i="1"/>
  <c r="AQ123" i="1"/>
  <c r="AQ311" i="1"/>
  <c r="AQ314" i="1"/>
  <c r="AQ312" i="1"/>
  <c r="AQ328" i="1"/>
  <c r="AQ127" i="1"/>
  <c r="AQ299" i="1"/>
  <c r="AQ315" i="1"/>
  <c r="AQ126" i="1"/>
  <c r="AQ302" i="1"/>
  <c r="AQ318" i="1"/>
  <c r="AQ300" i="1"/>
  <c r="AQ316" i="1"/>
  <c r="AQ115" i="1"/>
  <c r="AQ131" i="1"/>
  <c r="AQ117" i="1"/>
  <c r="AQ133" i="1"/>
</calcChain>
</file>

<file path=xl/comments1.xml><?xml version="1.0" encoding="utf-8"?>
<comments xmlns="http://schemas.openxmlformats.org/spreadsheetml/2006/main">
  <authors>
    <author>Jamel</author>
    <author>JAMEL SAADAOUI</author>
  </authors>
  <commentList>
    <comment ref="C1" authorId="0" shapeId="0">
      <text>
        <r>
          <rPr>
            <b/>
            <sz val="9"/>
            <color indexed="81"/>
            <rFont val="Tahoma"/>
            <charset val="1"/>
          </rPr>
          <t>Jamel:</t>
        </r>
        <r>
          <rPr>
            <sz val="9"/>
            <color indexed="81"/>
            <rFont val="Tahoma"/>
            <charset val="1"/>
          </rPr>
          <t xml:space="preserve">
A - PROJECTIONS CA MEDIUM RUN (10).xlsx</t>
        </r>
      </text>
    </comment>
    <comment ref="F1" authorId="1" shapeId="0">
      <text>
        <r>
          <rPr>
            <b/>
            <sz val="9"/>
            <color indexed="81"/>
            <rFont val="Tahoma"/>
            <family val="2"/>
          </rPr>
          <t>JAMEL SAADAOUI:</t>
        </r>
        <r>
          <rPr>
            <sz val="9"/>
            <color indexed="81"/>
            <rFont val="Tahoma"/>
            <family val="2"/>
          </rPr>
          <t xml:space="preserve">
B - EFF DYN EURO PC STAR (3).XLSX
</t>
        </r>
      </text>
    </comment>
    <comment ref="U1" authorId="0" shapeId="0">
      <text>
        <r>
          <rPr>
            <b/>
            <sz val="9"/>
            <color indexed="81"/>
            <rFont val="Tahoma"/>
            <family val="2"/>
          </rPr>
          <t>Jamel:</t>
        </r>
        <r>
          <rPr>
            <sz val="9"/>
            <color indexed="81"/>
            <rFont val="Tahoma"/>
            <family val="2"/>
          </rPr>
          <t xml:space="preserve">
WKP CEPN</t>
        </r>
      </text>
    </comment>
    <comment ref="V1" authorId="0" shapeId="0">
      <text>
        <r>
          <rPr>
            <b/>
            <sz val="9"/>
            <color indexed="81"/>
            <rFont val="Tahoma"/>
            <family val="2"/>
          </rPr>
          <t>Jamel:</t>
        </r>
        <r>
          <rPr>
            <sz val="9"/>
            <color indexed="81"/>
            <rFont val="Tahoma"/>
            <family val="2"/>
          </rPr>
          <t xml:space="preserve">
WEO April 2016
</t>
        </r>
      </text>
    </comment>
    <comment ref="Z1" authorId="0" shapeId="0">
      <text>
        <r>
          <rPr>
            <b/>
            <sz val="9"/>
            <color indexed="81"/>
            <rFont val="Tahoma"/>
            <family val="2"/>
          </rPr>
          <t>Jamel:</t>
        </r>
        <r>
          <rPr>
            <sz val="9"/>
            <color indexed="81"/>
            <rFont val="Tahoma"/>
            <family val="2"/>
          </rPr>
          <t xml:space="preserve">
WKP CEPN
</t>
        </r>
      </text>
    </comment>
    <comment ref="AA1" authorId="0" shapeId="0">
      <text>
        <r>
          <rPr>
            <b/>
            <sz val="9"/>
            <color indexed="81"/>
            <rFont val="Tahoma"/>
            <family val="2"/>
          </rPr>
          <t>Jamel:</t>
        </r>
        <r>
          <rPr>
            <sz val="9"/>
            <color indexed="81"/>
            <rFont val="Tahoma"/>
            <family val="2"/>
          </rPr>
          <t xml:space="preserve">
D - R (6).XLSX
</t>
        </r>
      </text>
    </comment>
    <comment ref="AF1" authorId="0" shapeId="0">
      <text>
        <r>
          <rPr>
            <b/>
            <sz val="9"/>
            <color indexed="81"/>
            <rFont val="Tahoma"/>
            <family val="2"/>
          </rPr>
          <t>Jamel:</t>
        </r>
        <r>
          <rPr>
            <sz val="9"/>
            <color indexed="81"/>
            <rFont val="Tahoma"/>
            <family val="2"/>
          </rPr>
          <t xml:space="preserve">
F - OG GPI.XLSX</t>
        </r>
      </text>
    </comment>
  </commentList>
</comments>
</file>

<file path=xl/sharedStrings.xml><?xml version="1.0" encoding="utf-8"?>
<sst xmlns="http://schemas.openxmlformats.org/spreadsheetml/2006/main" count="376" uniqueCount="49">
  <si>
    <t>France</t>
  </si>
  <si>
    <r>
      <t>µ</t>
    </r>
    <r>
      <rPr>
        <sz val="12"/>
        <color indexed="8"/>
        <rFont val="Times New Roman"/>
        <family val="1"/>
      </rPr>
      <t>τ</t>
    </r>
  </si>
  <si>
    <t>Germany</t>
  </si>
  <si>
    <t>Italy</t>
  </si>
  <si>
    <t>Spain</t>
  </si>
  <si>
    <t>Austria</t>
  </si>
  <si>
    <t>Finland</t>
  </si>
  <si>
    <t>Ireland</t>
  </si>
  <si>
    <t>Netherlands</t>
  </si>
  <si>
    <t>Portugal</t>
  </si>
  <si>
    <r>
      <rPr>
        <sz val="16"/>
        <color indexed="8"/>
        <rFont val="Times New Roman"/>
        <family val="1"/>
      </rPr>
      <t>ε</t>
    </r>
    <r>
      <rPr>
        <sz val="10"/>
        <color theme="1"/>
        <rFont val="Arial Unicode MS"/>
        <family val="2"/>
      </rPr>
      <t>2x</t>
    </r>
  </si>
  <si>
    <r>
      <rPr>
        <sz val="16"/>
        <color indexed="8"/>
        <rFont val="Times New Roman"/>
        <family val="1"/>
      </rPr>
      <t>ε</t>
    </r>
    <r>
      <rPr>
        <sz val="10"/>
        <color theme="1"/>
        <rFont val="Arial Unicode MS"/>
        <family val="2"/>
      </rPr>
      <t>3x</t>
    </r>
  </si>
  <si>
    <r>
      <t>ΔLOG(R</t>
    </r>
    <r>
      <rPr>
        <vertAlign val="subscript"/>
        <sz val="10"/>
        <color indexed="8"/>
        <rFont val="Arial Unicode MS"/>
        <family val="2"/>
      </rPr>
      <t>t</t>
    </r>
    <r>
      <rPr>
        <sz val="10"/>
        <color theme="1"/>
        <rFont val="Arial Unicode MS"/>
        <family val="2"/>
      </rPr>
      <t>)*100</t>
    </r>
  </si>
  <si>
    <r>
      <t>ε</t>
    </r>
    <r>
      <rPr>
        <sz val="10"/>
        <color theme="1"/>
        <rFont val="Arial Unicode MS"/>
        <family val="2"/>
      </rPr>
      <t>x</t>
    </r>
  </si>
  <si>
    <r>
      <t>ε</t>
    </r>
    <r>
      <rPr>
        <sz val="10"/>
        <color indexed="8"/>
        <rFont val="Arial Narrow"/>
        <family val="2"/>
      </rPr>
      <t>m</t>
    </r>
  </si>
  <si>
    <r>
      <rPr>
        <sz val="14"/>
        <color indexed="8"/>
        <rFont val="Arial Unicode MS"/>
        <family val="2"/>
      </rPr>
      <t>α</t>
    </r>
    <r>
      <rPr>
        <sz val="10"/>
        <color theme="1"/>
        <rFont val="Arial Unicode MS"/>
        <family val="2"/>
      </rPr>
      <t>x</t>
    </r>
  </si>
  <si>
    <r>
      <rPr>
        <sz val="14"/>
        <color indexed="8"/>
        <rFont val="Arial Unicode MS"/>
        <family val="2"/>
      </rPr>
      <t>α</t>
    </r>
    <r>
      <rPr>
        <sz val="10"/>
        <color theme="1"/>
        <rFont val="Arial Unicode MS"/>
        <family val="2"/>
      </rPr>
      <t>m</t>
    </r>
  </si>
  <si>
    <t>(1-αx)</t>
  </si>
  <si>
    <r>
      <t>b</t>
    </r>
    <r>
      <rPr>
        <vertAlign val="superscript"/>
        <sz val="12"/>
        <color indexed="8"/>
        <rFont val="Arial Unicode MS"/>
        <family val="2"/>
      </rPr>
      <t>c</t>
    </r>
  </si>
  <si>
    <r>
      <rPr>
        <sz val="16"/>
        <color indexed="8"/>
        <rFont val="Times New Roman"/>
        <family val="1"/>
      </rPr>
      <t>ε</t>
    </r>
    <r>
      <rPr>
        <sz val="10"/>
        <color theme="1"/>
        <rFont val="Arial Unicode MS"/>
        <family val="2"/>
      </rPr>
      <t>2m</t>
    </r>
  </si>
  <si>
    <r>
      <rPr>
        <sz val="16"/>
        <color indexed="8"/>
        <rFont val="Times New Roman"/>
        <family val="1"/>
      </rPr>
      <t>ε</t>
    </r>
    <r>
      <rPr>
        <sz val="10"/>
        <color theme="1"/>
        <rFont val="Arial Unicode MS"/>
        <family val="2"/>
      </rPr>
      <t>3m</t>
    </r>
  </si>
  <si>
    <t>M/Y</t>
  </si>
  <si>
    <r>
      <rPr>
        <sz val="14"/>
        <rFont val="Calibri"/>
        <family val="2"/>
      </rPr>
      <t>η</t>
    </r>
    <r>
      <rPr>
        <sz val="14"/>
        <rFont val="Arial Unicode MS"/>
        <family val="2"/>
      </rPr>
      <t>m</t>
    </r>
  </si>
  <si>
    <t>X/Y</t>
  </si>
  <si>
    <t>ηx</t>
  </si>
  <si>
    <t>λ i jp</t>
  </si>
  <si>
    <t>λ i uk</t>
  </si>
  <si>
    <t>λ i ch</t>
  </si>
  <si>
    <t>λ i us</t>
  </si>
  <si>
    <t>λ i eu</t>
  </si>
  <si>
    <t>OG JP</t>
  </si>
  <si>
    <t>OG UK</t>
  </si>
  <si>
    <t>OG CH</t>
  </si>
  <si>
    <t>OG US</t>
  </si>
  <si>
    <t>OG EU</t>
  </si>
  <si>
    <t>M/Y*100</t>
  </si>
  <si>
    <t>X/Y*100</t>
  </si>
  <si>
    <t>OGF/100</t>
  </si>
  <si>
    <t>bog</t>
  </si>
  <si>
    <t>bog*100</t>
  </si>
  <si>
    <t>(M/Y)*(ηm)*(OG)</t>
  </si>
  <si>
    <t>(X/Y)*(ηx)*(OGF)</t>
  </si>
  <si>
    <t>OG/100</t>
  </si>
  <si>
    <t>Adjusted current account (XR)</t>
  </si>
  <si>
    <t>Corrected current account balance (XR and OG)</t>
  </si>
  <si>
    <t>Equilibrium current account balance</t>
  </si>
  <si>
    <t>Domestic output gap (YGAP)</t>
  </si>
  <si>
    <t>Foreign output gap (YGAPF)</t>
  </si>
  <si>
    <t>Actual current account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</si>
</sst>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0"/>
  </numFmts>
  <fonts count="37">
    <font>
      <sz val="10"/>
      <color theme="1"/>
      <name val="Arial Unicode MS"/>
      <family val="2"/>
    </font>
    <font>
      <sz val="10"/>
      <name val="Arial"/>
      <family val="2"/>
    </font>
    <font>
      <sz val="12"/>
      <color indexed="8"/>
      <name val="Times New Roman"/>
      <family val="1"/>
    </font>
    <font>
      <sz val="16"/>
      <color indexed="8"/>
      <name val="Times New Roman"/>
      <family val="1"/>
    </font>
    <font>
      <vertAlign val="subscript"/>
      <sz val="10"/>
      <color indexed="8"/>
      <name val="Arial Unicode MS"/>
      <family val="2"/>
    </font>
    <font>
      <sz val="10"/>
      <color indexed="8"/>
      <name val="Arial Narrow"/>
      <family val="2"/>
    </font>
    <font>
      <sz val="14"/>
      <color indexed="8"/>
      <name val="Arial Unicode MS"/>
      <family val="2"/>
    </font>
    <font>
      <vertAlign val="superscript"/>
      <sz val="12"/>
      <color indexed="8"/>
      <name val="Arial Unicode MS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 Unicode MS"/>
      <family val="2"/>
    </font>
    <font>
      <sz val="14"/>
      <name val="Arial Unicode MS"/>
      <family val="2"/>
    </font>
    <font>
      <sz val="14"/>
      <name val="Calibri"/>
      <family val="2"/>
    </font>
    <font>
      <sz val="10"/>
      <color theme="1"/>
      <name val="Arial Unicode MS"/>
      <family val="2"/>
    </font>
    <font>
      <sz val="10"/>
      <color theme="0"/>
      <name val="Arial Unicode MS"/>
      <family val="2"/>
    </font>
    <font>
      <sz val="10"/>
      <color rgb="FFFF0000"/>
      <name val="Arial Unicode MS"/>
      <family val="2"/>
    </font>
    <font>
      <b/>
      <sz val="10"/>
      <color rgb="FFFA7D00"/>
      <name val="Arial Unicode MS"/>
      <family val="2"/>
    </font>
    <font>
      <sz val="10"/>
      <color rgb="FFFA7D00"/>
      <name val="Arial Unicode MS"/>
      <family val="2"/>
    </font>
    <font>
      <sz val="10"/>
      <color rgb="FF3F3F76"/>
      <name val="Arial Unicode MS"/>
      <family val="2"/>
    </font>
    <font>
      <sz val="10"/>
      <color rgb="FF9C0006"/>
      <name val="Arial Unicode MS"/>
      <family val="2"/>
    </font>
    <font>
      <sz val="10"/>
      <color rgb="FF9C6500"/>
      <name val="Arial Unicode MS"/>
      <family val="2"/>
    </font>
    <font>
      <sz val="11"/>
      <color theme="1"/>
      <name val="Times New Roman"/>
      <family val="2"/>
    </font>
    <font>
      <sz val="10"/>
      <color rgb="FF006100"/>
      <name val="Arial Unicode MS"/>
      <family val="2"/>
    </font>
    <font>
      <b/>
      <sz val="10"/>
      <color rgb="FF3F3F3F"/>
      <name val="Arial Unicode MS"/>
      <family val="2"/>
    </font>
    <font>
      <i/>
      <sz val="10"/>
      <color rgb="FF7F7F7F"/>
      <name val="Arial Unicode MS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Arial Unicode MS"/>
      <family val="2"/>
    </font>
    <font>
      <b/>
      <sz val="13"/>
      <color theme="3"/>
      <name val="Arial Unicode MS"/>
      <family val="2"/>
    </font>
    <font>
      <b/>
      <sz val="11"/>
      <color theme="3"/>
      <name val="Arial Unicode MS"/>
      <family val="2"/>
    </font>
    <font>
      <b/>
      <sz val="10"/>
      <color theme="1"/>
      <name val="Arial Unicode MS"/>
      <family val="2"/>
    </font>
    <font>
      <b/>
      <sz val="10"/>
      <color theme="0"/>
      <name val="Arial Unicode MS"/>
      <family val="2"/>
    </font>
    <font>
      <sz val="10"/>
      <color rgb="FFC00000"/>
      <name val="Arial Unicode MS"/>
      <family val="2"/>
    </font>
    <font>
      <sz val="16"/>
      <color theme="1"/>
      <name val="Times New Roman"/>
      <family val="1"/>
    </font>
    <font>
      <sz val="12"/>
      <color theme="1"/>
      <name val="Arial Unicode MS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"/>
      <color theme="1"/>
      <name val="Arial unicode MS"/>
    </font>
  </fonts>
  <fills count="3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2F2F2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rgb="FFA5A5A5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80">
    <xf numFmtId="0" fontId="0" fillId="0" borderId="0"/>
    <xf numFmtId="0" fontId="13" fillId="2" borderId="0" applyNumberFormat="0" applyBorder="0" applyAlignment="0" applyProtection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5" fillId="0" borderId="0" applyNumberFormat="0" applyFill="0" applyBorder="0" applyAlignment="0" applyProtection="0"/>
    <xf numFmtId="0" fontId="16" fillId="26" borderId="1" applyNumberFormat="0" applyAlignment="0" applyProtection="0"/>
    <xf numFmtId="0" fontId="17" fillId="0" borderId="2" applyNumberFormat="0" applyFill="0" applyAlignment="0" applyProtection="0"/>
    <xf numFmtId="0" fontId="18" fillId="27" borderId="1" applyNumberFormat="0" applyAlignment="0" applyProtection="0"/>
    <xf numFmtId="0" fontId="19" fillId="28" borderId="0" applyNumberFormat="0" applyBorder="0" applyAlignment="0" applyProtection="0"/>
    <xf numFmtId="0" fontId="20" fillId="29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2" fillId="30" borderId="0" applyNumberFormat="0" applyBorder="0" applyAlignment="0" applyProtection="0"/>
    <xf numFmtId="0" fontId="23" fillId="26" borderId="3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4" applyNumberFormat="0" applyFill="0" applyAlignment="0" applyProtection="0"/>
    <xf numFmtId="0" fontId="27" fillId="0" borderId="5" applyNumberFormat="0" applyFill="0" applyAlignment="0" applyProtection="0"/>
    <xf numFmtId="0" fontId="28" fillId="0" borderId="6" applyNumberFormat="0" applyFill="0" applyAlignment="0" applyProtection="0"/>
    <xf numFmtId="0" fontId="28" fillId="0" borderId="0" applyNumberFormat="0" applyFill="0" applyBorder="0" applyAlignment="0" applyProtection="0"/>
    <xf numFmtId="0" fontId="29" fillId="0" borderId="7" applyNumberFormat="0" applyFill="0" applyAlignment="0" applyProtection="0"/>
    <xf numFmtId="0" fontId="30" fillId="31" borderId="8" applyNumberFormat="0" applyAlignment="0" applyProtection="0"/>
  </cellStyleXfs>
  <cellXfs count="28">
    <xf numFmtId="0" fontId="0" fillId="0" borderId="0" xfId="0"/>
    <xf numFmtId="2" fontId="31" fillId="0" borderId="0" xfId="0" applyNumberFormat="1" applyFont="1" applyFill="1"/>
    <xf numFmtId="2" fontId="32" fillId="0" borderId="0" xfId="0" applyNumberFormat="1" applyFont="1" applyFill="1"/>
    <xf numFmtId="2" fontId="33" fillId="0" borderId="0" xfId="0" applyNumberFormat="1" applyFont="1" applyFill="1" applyAlignment="1">
      <alignment horizontal="left"/>
    </xf>
    <xf numFmtId="164" fontId="33" fillId="0" borderId="0" xfId="0" applyNumberFormat="1" applyFont="1" applyFill="1"/>
    <xf numFmtId="2" fontId="33" fillId="0" borderId="0" xfId="0" applyNumberFormat="1" applyFont="1" applyFill="1"/>
    <xf numFmtId="164" fontId="0" fillId="0" borderId="0" xfId="0" applyNumberFormat="1" applyFill="1"/>
    <xf numFmtId="0" fontId="0" fillId="0" borderId="0" xfId="0" applyFill="1"/>
    <xf numFmtId="2" fontId="0" fillId="0" borderId="0" xfId="0" applyNumberFormat="1" applyFill="1"/>
    <xf numFmtId="2" fontId="0" fillId="32" borderId="0" xfId="0" applyNumberFormat="1" applyFill="1"/>
    <xf numFmtId="164" fontId="0" fillId="32" borderId="0" xfId="0" applyNumberFormat="1" applyFill="1"/>
    <xf numFmtId="2" fontId="10" fillId="32" borderId="0" xfId="0" applyNumberFormat="1" applyFont="1" applyFill="1"/>
    <xf numFmtId="0" fontId="0" fillId="33" borderId="0" xfId="0" applyFill="1"/>
    <xf numFmtId="2" fontId="0" fillId="33" borderId="0" xfId="0" applyNumberFormat="1" applyFill="1"/>
    <xf numFmtId="2" fontId="31" fillId="33" borderId="0" xfId="0" applyNumberFormat="1" applyFont="1" applyFill="1"/>
    <xf numFmtId="2" fontId="10" fillId="0" borderId="0" xfId="0" applyNumberFormat="1" applyFont="1" applyFill="1"/>
    <xf numFmtId="2" fontId="11" fillId="0" borderId="0" xfId="0" applyNumberFormat="1" applyFont="1" applyFill="1"/>
    <xf numFmtId="2" fontId="12" fillId="0" borderId="0" xfId="0" applyNumberFormat="1" applyFont="1" applyFill="1"/>
    <xf numFmtId="2" fontId="0" fillId="0" borderId="0" xfId="0" applyNumberFormat="1"/>
    <xf numFmtId="2" fontId="0" fillId="34" borderId="0" xfId="0" applyNumberFormat="1" applyFill="1"/>
    <xf numFmtId="0" fontId="0" fillId="0" borderId="0" xfId="0" quotePrefix="1" applyFill="1"/>
    <xf numFmtId="0" fontId="15" fillId="0" borderId="0" xfId="0" applyFont="1" applyFill="1"/>
    <xf numFmtId="0" fontId="15" fillId="33" borderId="0" xfId="0" applyFont="1" applyFill="1"/>
    <xf numFmtId="2" fontId="15" fillId="0" borderId="0" xfId="0" applyNumberFormat="1" applyFont="1" applyFill="1"/>
    <xf numFmtId="0" fontId="0" fillId="0" borderId="0" xfId="0" applyFont="1" applyFill="1"/>
    <xf numFmtId="0" fontId="36" fillId="0" borderId="0" xfId="0" applyFont="1"/>
    <xf numFmtId="165" fontId="0" fillId="0" borderId="0" xfId="0" applyNumberFormat="1" applyFill="1"/>
    <xf numFmtId="165" fontId="0" fillId="33" borderId="0" xfId="0" applyNumberFormat="1" applyFill="1"/>
  </cellXfs>
  <cellStyles count="80">
    <cellStyle name="20 % - Accent1" xfId="1" builtinId="30" customBuiltin="1"/>
    <cellStyle name="20 % - Accent2" xfId="2" builtinId="34" customBuiltin="1"/>
    <cellStyle name="20 % - Accent3" xfId="3" builtinId="38" customBuiltin="1"/>
    <cellStyle name="20 % - Accent4" xfId="4" builtinId="42" customBuiltin="1"/>
    <cellStyle name="20 % - Accent5" xfId="5" builtinId="46" customBuiltin="1"/>
    <cellStyle name="20 % - Accent6" xfId="6" builtinId="50" customBuiltin="1"/>
    <cellStyle name="40 % - Accent1" xfId="7" builtinId="31" customBuiltin="1"/>
    <cellStyle name="40 % - Accent2" xfId="8" builtinId="35" customBuiltin="1"/>
    <cellStyle name="40 % - Accent3" xfId="9" builtinId="39" customBuiltin="1"/>
    <cellStyle name="40 % - Accent4" xfId="10" builtinId="43" customBuiltin="1"/>
    <cellStyle name="40 % - Accent5" xfId="11" builtinId="47" customBuiltin="1"/>
    <cellStyle name="40 % - Accent6" xfId="12" builtinId="51" customBuiltin="1"/>
    <cellStyle name="60 % - Accent1" xfId="13" builtinId="32" customBuiltin="1"/>
    <cellStyle name="60 % - Accent2" xfId="14" builtinId="36" customBuiltin="1"/>
    <cellStyle name="60 % - Accent3" xfId="15" builtinId="40" customBuiltin="1"/>
    <cellStyle name="60 % - Accent4" xfId="16" builtinId="44" customBuiltin="1"/>
    <cellStyle name="60 % - Accent5" xfId="17" builtinId="48" customBuiltin="1"/>
    <cellStyle name="60 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Avertissement" xfId="25" builtinId="11" customBuiltin="1"/>
    <cellStyle name="Calcul" xfId="26" builtinId="22" customBuiltin="1"/>
    <cellStyle name="Cellule liée" xfId="27" builtinId="24" customBuiltin="1"/>
    <cellStyle name="Entrée" xfId="28" builtinId="20" customBuiltin="1"/>
    <cellStyle name="Insatisfaisant" xfId="29" builtinId="27" customBuiltin="1"/>
    <cellStyle name="Neutre" xfId="30" builtinId="28" customBuiltin="1"/>
    <cellStyle name="Normal" xfId="0" builtinId="0"/>
    <cellStyle name="Normal 10" xfId="31"/>
    <cellStyle name="Normal 11" xfId="32"/>
    <cellStyle name="Normal 12" xfId="33"/>
    <cellStyle name="Normal 13" xfId="34"/>
    <cellStyle name="Normal 14" xfId="35"/>
    <cellStyle name="Normal 15" xfId="36"/>
    <cellStyle name="Normal 16" xfId="37"/>
    <cellStyle name="Normal 17" xfId="38"/>
    <cellStyle name="Normal 18" xfId="39"/>
    <cellStyle name="Normal 19" xfId="40"/>
    <cellStyle name="Normal 2" xfId="41"/>
    <cellStyle name="Normal 2 2" xfId="42"/>
    <cellStyle name="Normal 20" xfId="43"/>
    <cellStyle name="Normal 21" xfId="44"/>
    <cellStyle name="Normal 22" xfId="45"/>
    <cellStyle name="Normal 23" xfId="46"/>
    <cellStyle name="Normal 24" xfId="47"/>
    <cellStyle name="Normal 25" xfId="48"/>
    <cellStyle name="Normal 26" xfId="49"/>
    <cellStyle name="Normal 27" xfId="50"/>
    <cellStyle name="Normal 28" xfId="51"/>
    <cellStyle name="Normal 29" xfId="52"/>
    <cellStyle name="Normal 3" xfId="53"/>
    <cellStyle name="Normal 30" xfId="54"/>
    <cellStyle name="Normal 31" xfId="55"/>
    <cellStyle name="Normal 32" xfId="56"/>
    <cellStyle name="Normal 33" xfId="57"/>
    <cellStyle name="Normal 34" xfId="58"/>
    <cellStyle name="Normal 35" xfId="59"/>
    <cellStyle name="Normal 36" xfId="60"/>
    <cellStyle name="Normal 38" xfId="61"/>
    <cellStyle name="Normal 39" xfId="62"/>
    <cellStyle name="Normal 4" xfId="63"/>
    <cellStyle name="Normal 40" xfId="64"/>
    <cellStyle name="Normal 41" xfId="65"/>
    <cellStyle name="Normal 42" xfId="66"/>
    <cellStyle name="Normal 7" xfId="67"/>
    <cellStyle name="Normal 8" xfId="68"/>
    <cellStyle name="Normal 9" xfId="69"/>
    <cellStyle name="Satisfaisant" xfId="70" builtinId="26" customBuiltin="1"/>
    <cellStyle name="Sortie" xfId="71" builtinId="21" customBuiltin="1"/>
    <cellStyle name="Texte explicatif" xfId="72" builtinId="53" customBuiltin="1"/>
    <cellStyle name="Titre" xfId="73" builtinId="15" customBuiltin="1"/>
    <cellStyle name="Titre 1" xfId="74" builtinId="16" customBuiltin="1"/>
    <cellStyle name="Titre 2" xfId="75" builtinId="17" customBuiltin="1"/>
    <cellStyle name="Titre 3" xfId="76" builtinId="18" customBuiltin="1"/>
    <cellStyle name="Titre 4" xfId="77" builtinId="19" customBuiltin="1"/>
    <cellStyle name="Total" xfId="78" builtinId="25" customBuiltin="1"/>
    <cellStyle name="Vérification" xfId="79" builtinId="23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7.xml"/><Relationship Id="rId13" Type="http://schemas.openxmlformats.org/officeDocument/2006/relationships/chartsheet" Target="chartsheets/sheet12.xml"/><Relationship Id="rId18" Type="http://schemas.openxmlformats.org/officeDocument/2006/relationships/chartsheet" Target="chartsheets/sheet17.xml"/><Relationship Id="rId26" Type="http://schemas.openxmlformats.org/officeDocument/2006/relationships/chartsheet" Target="chartsheets/sheet25.xml"/><Relationship Id="rId3" Type="http://schemas.openxmlformats.org/officeDocument/2006/relationships/chartsheet" Target="chartsheets/sheet2.xml"/><Relationship Id="rId21" Type="http://schemas.openxmlformats.org/officeDocument/2006/relationships/chartsheet" Target="chartsheets/sheet20.xml"/><Relationship Id="rId7" Type="http://schemas.openxmlformats.org/officeDocument/2006/relationships/chartsheet" Target="chartsheets/sheet6.xml"/><Relationship Id="rId12" Type="http://schemas.openxmlformats.org/officeDocument/2006/relationships/chartsheet" Target="chartsheets/sheet11.xml"/><Relationship Id="rId17" Type="http://schemas.openxmlformats.org/officeDocument/2006/relationships/chartsheet" Target="chartsheets/sheet16.xml"/><Relationship Id="rId25" Type="http://schemas.openxmlformats.org/officeDocument/2006/relationships/chartsheet" Target="chartsheets/sheet24.xml"/><Relationship Id="rId2" Type="http://schemas.openxmlformats.org/officeDocument/2006/relationships/chartsheet" Target="chartsheets/sheet1.xml"/><Relationship Id="rId16" Type="http://schemas.openxmlformats.org/officeDocument/2006/relationships/chartsheet" Target="chartsheets/sheet15.xml"/><Relationship Id="rId20" Type="http://schemas.openxmlformats.org/officeDocument/2006/relationships/chartsheet" Target="chartsheets/sheet19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5.xml"/><Relationship Id="rId11" Type="http://schemas.openxmlformats.org/officeDocument/2006/relationships/chartsheet" Target="chartsheets/sheet10.xml"/><Relationship Id="rId24" Type="http://schemas.openxmlformats.org/officeDocument/2006/relationships/chartsheet" Target="chartsheets/sheet23.xml"/><Relationship Id="rId32" Type="http://schemas.openxmlformats.org/officeDocument/2006/relationships/calcChain" Target="calcChain.xml"/><Relationship Id="rId5" Type="http://schemas.openxmlformats.org/officeDocument/2006/relationships/chartsheet" Target="chartsheets/sheet4.xml"/><Relationship Id="rId15" Type="http://schemas.openxmlformats.org/officeDocument/2006/relationships/chartsheet" Target="chartsheets/sheet14.xml"/><Relationship Id="rId23" Type="http://schemas.openxmlformats.org/officeDocument/2006/relationships/chartsheet" Target="chartsheets/sheet22.xml"/><Relationship Id="rId28" Type="http://schemas.openxmlformats.org/officeDocument/2006/relationships/chartsheet" Target="chartsheets/sheet27.xml"/><Relationship Id="rId10" Type="http://schemas.openxmlformats.org/officeDocument/2006/relationships/chartsheet" Target="chartsheets/sheet9.xml"/><Relationship Id="rId19" Type="http://schemas.openxmlformats.org/officeDocument/2006/relationships/chartsheet" Target="chartsheets/sheet18.xml"/><Relationship Id="rId31" Type="http://schemas.openxmlformats.org/officeDocument/2006/relationships/sharedStrings" Target="sharedStrings.xml"/><Relationship Id="rId4" Type="http://schemas.openxmlformats.org/officeDocument/2006/relationships/chartsheet" Target="chartsheets/sheet3.xml"/><Relationship Id="rId9" Type="http://schemas.openxmlformats.org/officeDocument/2006/relationships/chartsheet" Target="chartsheets/sheet8.xml"/><Relationship Id="rId14" Type="http://schemas.openxmlformats.org/officeDocument/2006/relationships/chartsheet" Target="chartsheets/sheet13.xml"/><Relationship Id="rId22" Type="http://schemas.openxmlformats.org/officeDocument/2006/relationships/chartsheet" Target="chartsheets/sheet21.xml"/><Relationship Id="rId27" Type="http://schemas.openxmlformats.org/officeDocument/2006/relationships/chartsheet" Target="chartsheets/sheet26.xml"/><Relationship Id="rId30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0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2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3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6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7.xml"/></Relationships>
</file>

<file path=xl/charts/_rels/chart1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8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9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0.xml"/></Relationships>
</file>

<file path=xl/charts/_rels/chart2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1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2.xml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3.xml"/></Relationships>
</file>

<file path=xl/charts/_rels/chart2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4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2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5.xml"/></Relationships>
</file>

<file path=xl/charts/_rels/chart2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7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fr-FR"/>
              <a:t>France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DATA!$C$1</c:f>
              <c:strCache>
                <c:ptCount val="1"/>
                <c:pt idx="0">
                  <c:v>Actual current account balance</c:v>
                </c:pt>
              </c:strCache>
            </c:strRef>
          </c:tx>
          <c:cat>
            <c:numRef>
              <c:f>DATA!$B$2:$B$38</c:f>
              <c:numCache>
                <c:formatCode>00</c:formatCode>
                <c:ptCount val="23"/>
                <c:pt idx="0">
                  <c:v>94</c:v>
                </c:pt>
                <c:pt idx="1">
                  <c:v>95</c:v>
                </c:pt>
                <c:pt idx="2">
                  <c:v>96</c:v>
                </c:pt>
                <c:pt idx="3">
                  <c:v>97</c:v>
                </c:pt>
                <c:pt idx="4">
                  <c:v>98</c:v>
                </c:pt>
                <c:pt idx="5">
                  <c:v>99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</c:numCache>
            </c:numRef>
          </c:cat>
          <c:val>
            <c:numRef>
              <c:f>DATA!$C$2:$C$38</c:f>
              <c:numCache>
                <c:formatCode>0.00</c:formatCode>
                <c:ptCount val="23"/>
                <c:pt idx="0">
                  <c:v>0.54200000000000004</c:v>
                </c:pt>
                <c:pt idx="1">
                  <c:v>0.46700000000000003</c:v>
                </c:pt>
                <c:pt idx="2">
                  <c:v>1.23</c:v>
                </c:pt>
                <c:pt idx="3">
                  <c:v>2.6520000000000001</c:v>
                </c:pt>
                <c:pt idx="4">
                  <c:v>2.6150000000000002</c:v>
                </c:pt>
                <c:pt idx="5">
                  <c:v>3.1469999999999998</c:v>
                </c:pt>
                <c:pt idx="6">
                  <c:v>1.6479999999999999</c:v>
                </c:pt>
                <c:pt idx="7">
                  <c:v>1.9450000000000001</c:v>
                </c:pt>
                <c:pt idx="8">
                  <c:v>1.353</c:v>
                </c:pt>
                <c:pt idx="9">
                  <c:v>0.81699999999999995</c:v>
                </c:pt>
                <c:pt idx="10">
                  <c:v>1.1259999999999999</c:v>
                </c:pt>
                <c:pt idx="11">
                  <c:v>0.47699999999999998</c:v>
                </c:pt>
                <c:pt idx="12">
                  <c:v>0.45</c:v>
                </c:pt>
                <c:pt idx="13">
                  <c:v>9.2999999999999999E-2</c:v>
                </c:pt>
                <c:pt idx="14">
                  <c:v>-0.94099999999999995</c:v>
                </c:pt>
                <c:pt idx="15">
                  <c:v>-0.83199999999999996</c:v>
                </c:pt>
                <c:pt idx="16">
                  <c:v>-0.83599999999999997</c:v>
                </c:pt>
                <c:pt idx="17">
                  <c:v>-0.98899999999999999</c:v>
                </c:pt>
                <c:pt idx="18">
                  <c:v>-1.194</c:v>
                </c:pt>
                <c:pt idx="19">
                  <c:v>-0.80600000000000005</c:v>
                </c:pt>
                <c:pt idx="20">
                  <c:v>-0.92600000000000005</c:v>
                </c:pt>
                <c:pt idx="21">
                  <c:v>-0.126</c:v>
                </c:pt>
                <c:pt idx="22">
                  <c:v>0.61499999999999999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BB-4D68-A424-1A4B38559DFC}"/>
            </c:ext>
          </c:extLst>
        </c:ser>
        <c:ser>
          <c:idx val="2"/>
          <c:order val="2"/>
          <c:tx>
            <c:strRef>
              <c:f>DATA!$Q$1</c:f>
              <c:strCache>
                <c:ptCount val="1"/>
                <c:pt idx="0">
                  <c:v>Adjusted current account (XR)</c:v>
                </c:pt>
              </c:strCache>
            </c:strRef>
          </c:tx>
          <c:cat>
            <c:numRef>
              <c:f>DATA!$B$2:$B$38</c:f>
              <c:numCache>
                <c:formatCode>00</c:formatCode>
                <c:ptCount val="23"/>
                <c:pt idx="0">
                  <c:v>94</c:v>
                </c:pt>
                <c:pt idx="1">
                  <c:v>95</c:v>
                </c:pt>
                <c:pt idx="2">
                  <c:v>96</c:v>
                </c:pt>
                <c:pt idx="3">
                  <c:v>97</c:v>
                </c:pt>
                <c:pt idx="4">
                  <c:v>98</c:v>
                </c:pt>
                <c:pt idx="5">
                  <c:v>99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</c:numCache>
            </c:numRef>
          </c:cat>
          <c:val>
            <c:numRef>
              <c:f>DATA!$Q$2:$Q$38</c:f>
              <c:numCache>
                <c:formatCode>0.00</c:formatCode>
                <c:ptCount val="23"/>
                <c:pt idx="0">
                  <c:v>0.52893708096653735</c:v>
                </c:pt>
                <c:pt idx="1">
                  <c:v>0.39859860382561896</c:v>
                </c:pt>
                <c:pt idx="2">
                  <c:v>1.1894797600454539</c:v>
                </c:pt>
                <c:pt idx="3">
                  <c:v>2.8745279569163675</c:v>
                </c:pt>
                <c:pt idx="4">
                  <c:v>2.7297218338260754</c:v>
                </c:pt>
                <c:pt idx="5">
                  <c:v>3.2150685956373444</c:v>
                </c:pt>
                <c:pt idx="6">
                  <c:v>1.8432076809512641</c:v>
                </c:pt>
                <c:pt idx="7">
                  <c:v>2.0177268613152033</c:v>
                </c:pt>
                <c:pt idx="8">
                  <c:v>1.3023054702272412</c:v>
                </c:pt>
                <c:pt idx="9">
                  <c:v>0.6326761013415334</c:v>
                </c:pt>
                <c:pt idx="10">
                  <c:v>1.015913071432728</c:v>
                </c:pt>
                <c:pt idx="11">
                  <c:v>0.46739889804048756</c:v>
                </c:pt>
                <c:pt idx="12">
                  <c:v>0.45995782848403</c:v>
                </c:pt>
                <c:pt idx="13">
                  <c:v>7.0610358870371467E-2</c:v>
                </c:pt>
                <c:pt idx="14">
                  <c:v>-1.0312411525758465</c:v>
                </c:pt>
                <c:pt idx="15">
                  <c:v>-0.86700785196982733</c:v>
                </c:pt>
                <c:pt idx="16">
                  <c:v>-0.77318527061374653</c:v>
                </c:pt>
                <c:pt idx="17">
                  <c:v>-0.96336104184074534</c:v>
                </c:pt>
                <c:pt idx="18">
                  <c:v>-1.0903181260377688</c:v>
                </c:pt>
                <c:pt idx="19">
                  <c:v>-0.79423990365481167</c:v>
                </c:pt>
                <c:pt idx="20">
                  <c:v>-0.92089524709560588</c:v>
                </c:pt>
                <c:pt idx="21">
                  <c:v>4.2858145977983708E-2</c:v>
                </c:pt>
                <c:pt idx="22">
                  <c:v>0.67845604009063187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BB-4D68-A424-1A4B38559DFC}"/>
            </c:ext>
          </c:extLst>
        </c:ser>
        <c:ser>
          <c:idx val="1"/>
          <c:order val="1"/>
          <c:tx>
            <c:strRef>
              <c:f>DATA!$D$1</c:f>
              <c:strCache>
                <c:ptCount val="1"/>
                <c:pt idx="0">
                  <c:v>Equilibrium current account balance</c:v>
                </c:pt>
              </c:strCache>
            </c:strRef>
          </c:tx>
          <c:cat>
            <c:numRef>
              <c:f>DATA!$B$2:$B$38</c:f>
              <c:numCache>
                <c:formatCode>00</c:formatCode>
                <c:ptCount val="23"/>
                <c:pt idx="0">
                  <c:v>94</c:v>
                </c:pt>
                <c:pt idx="1">
                  <c:v>95</c:v>
                </c:pt>
                <c:pt idx="2">
                  <c:v>96</c:v>
                </c:pt>
                <c:pt idx="3">
                  <c:v>97</c:v>
                </c:pt>
                <c:pt idx="4">
                  <c:v>98</c:v>
                </c:pt>
                <c:pt idx="5">
                  <c:v>99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</c:numCache>
            </c:numRef>
          </c:cat>
          <c:val>
            <c:numRef>
              <c:f>DATA!$D$2:$D$38</c:f>
              <c:numCache>
                <c:formatCode>0.00</c:formatCode>
                <c:ptCount val="23"/>
                <c:pt idx="0">
                  <c:v>0.30399738000000043</c:v>
                </c:pt>
                <c:pt idx="1">
                  <c:v>0.30399738000000043</c:v>
                </c:pt>
                <c:pt idx="2">
                  <c:v>0.37052416500000107</c:v>
                </c:pt>
                <c:pt idx="3">
                  <c:v>0.37052416500000107</c:v>
                </c:pt>
                <c:pt idx="4">
                  <c:v>0.37052416500000107</c:v>
                </c:pt>
                <c:pt idx="5">
                  <c:v>0.37052416500000107</c:v>
                </c:pt>
                <c:pt idx="6">
                  <c:v>0.52041378500000079</c:v>
                </c:pt>
                <c:pt idx="7">
                  <c:v>0.52041378500000079</c:v>
                </c:pt>
                <c:pt idx="8">
                  <c:v>0.52041378500000079</c:v>
                </c:pt>
                <c:pt idx="9">
                  <c:v>0.52041378500000079</c:v>
                </c:pt>
                <c:pt idx="10">
                  <c:v>0.4411468598514221</c:v>
                </c:pt>
                <c:pt idx="11">
                  <c:v>0.4411468598514221</c:v>
                </c:pt>
                <c:pt idx="12">
                  <c:v>0.4411468598514221</c:v>
                </c:pt>
                <c:pt idx="13">
                  <c:v>0.4411468598514221</c:v>
                </c:pt>
                <c:pt idx="14">
                  <c:v>0.22881488962362551</c:v>
                </c:pt>
                <c:pt idx="15">
                  <c:v>0.22881488962362551</c:v>
                </c:pt>
                <c:pt idx="16">
                  <c:v>0.22881488962362551</c:v>
                </c:pt>
                <c:pt idx="17">
                  <c:v>0.22881488962362551</c:v>
                </c:pt>
                <c:pt idx="18">
                  <c:v>-0.25699853556943331</c:v>
                </c:pt>
                <c:pt idx="19">
                  <c:v>-0.25699853556943331</c:v>
                </c:pt>
                <c:pt idx="20">
                  <c:v>-0.25699853556943331</c:v>
                </c:pt>
                <c:pt idx="21">
                  <c:v>-0.25699853556943331</c:v>
                </c:pt>
                <c:pt idx="22">
                  <c:v>-0.25699853556943331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BB-4D68-A424-1A4B38559DFC}"/>
            </c:ext>
          </c:extLst>
        </c:ser>
        <c:ser>
          <c:idx val="3"/>
          <c:order val="3"/>
          <c:tx>
            <c:strRef>
              <c:f>DATA!$AQ$1</c:f>
              <c:strCache>
                <c:ptCount val="1"/>
                <c:pt idx="0">
                  <c:v>Corrected current account balance (XR and OG)</c:v>
                </c:pt>
              </c:strCache>
            </c:strRef>
          </c:tx>
          <c:cat>
            <c:numRef>
              <c:f>DATA!$B$2:$B$38</c:f>
              <c:numCache>
                <c:formatCode>00</c:formatCode>
                <c:ptCount val="23"/>
                <c:pt idx="0">
                  <c:v>94</c:v>
                </c:pt>
                <c:pt idx="1">
                  <c:v>95</c:v>
                </c:pt>
                <c:pt idx="2">
                  <c:v>96</c:v>
                </c:pt>
                <c:pt idx="3">
                  <c:v>97</c:v>
                </c:pt>
                <c:pt idx="4">
                  <c:v>98</c:v>
                </c:pt>
                <c:pt idx="5">
                  <c:v>99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</c:numCache>
            </c:numRef>
          </c:cat>
          <c:val>
            <c:numRef>
              <c:f>DATA!$AQ$2:$AQ$38</c:f>
              <c:numCache>
                <c:formatCode>0.00</c:formatCode>
                <c:ptCount val="23"/>
                <c:pt idx="0">
                  <c:v>0.46893511788152903</c:v>
                </c:pt>
                <c:pt idx="1">
                  <c:v>0.26695903453984821</c:v>
                </c:pt>
                <c:pt idx="2">
                  <c:v>0.96312402570659494</c:v>
                </c:pt>
                <c:pt idx="3">
                  <c:v>2.5521397634460476</c:v>
                </c:pt>
                <c:pt idx="4">
                  <c:v>2.5527311512224351</c:v>
                </c:pt>
                <c:pt idx="5">
                  <c:v>3.1659037381513269</c:v>
                </c:pt>
                <c:pt idx="6">
                  <c:v>1.9119208540224826</c:v>
                </c:pt>
                <c:pt idx="7">
                  <c:v>2.0965309244969537</c:v>
                </c:pt>
                <c:pt idx="8">
                  <c:v>1.3715222810713359</c:v>
                </c:pt>
                <c:pt idx="9">
                  <c:v>0.56128913550874526</c:v>
                </c:pt>
                <c:pt idx="10">
                  <c:v>1.064142428643446</c:v>
                </c:pt>
                <c:pt idx="11">
                  <c:v>0.43778720752441458</c:v>
                </c:pt>
                <c:pt idx="12">
                  <c:v>0.34911661887384138</c:v>
                </c:pt>
                <c:pt idx="13">
                  <c:v>-4.2960446927711296E-2</c:v>
                </c:pt>
                <c:pt idx="14">
                  <c:v>-1.1267727379770929</c:v>
                </c:pt>
                <c:pt idx="15">
                  <c:v>-0.93965883111014314</c:v>
                </c:pt>
                <c:pt idx="16">
                  <c:v>-0.86535472414931303</c:v>
                </c:pt>
                <c:pt idx="17">
                  <c:v>-0.93562351468347948</c:v>
                </c:pt>
                <c:pt idx="18">
                  <c:v>-1.0762042195146315</c:v>
                </c:pt>
                <c:pt idx="19">
                  <c:v>-0.74761772903645995</c:v>
                </c:pt>
                <c:pt idx="20">
                  <c:v>-1.1759550682344948</c:v>
                </c:pt>
                <c:pt idx="21">
                  <c:v>-0.25906883489087623</c:v>
                </c:pt>
                <c:pt idx="22">
                  <c:v>0.3495578340353741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8BB-4D68-A424-1A4B38559D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7554016"/>
        <c:axId val="1"/>
      </c:lineChart>
      <c:catAx>
        <c:axId val="297554016"/>
        <c:scaling>
          <c:orientation val="minMax"/>
        </c:scaling>
        <c:delete val="0"/>
        <c:axPos val="b"/>
        <c:numFmt formatCode="00" sourceLinked="1"/>
        <c:majorTickMark val="none"/>
        <c:minorTickMark val="none"/>
        <c:tickLblPos val="low"/>
        <c:spPr>
          <a:ln>
            <a:solidFill>
              <a:sysClr val="windowText" lastClr="000000"/>
            </a:solidFill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/>
        <c:numFmt formatCode="General" sourceLinked="0"/>
        <c:majorTickMark val="out"/>
        <c:minorTickMark val="none"/>
        <c:tickLblPos val="nextTo"/>
        <c:spPr>
          <a:ln>
            <a:noFill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97554016"/>
        <c:crosses val="autoZero"/>
        <c:crossBetween val="between"/>
      </c:valAx>
    </c:plotArea>
    <c:legend>
      <c:legendPos val="b"/>
      <c:layout/>
      <c:overlay val="0"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fr-FR"/>
              <a:t>Spain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DATA!$C$1</c:f>
              <c:strCache>
                <c:ptCount val="1"/>
                <c:pt idx="0">
                  <c:v>Actual current account balance</c:v>
                </c:pt>
              </c:strCache>
            </c:strRef>
          </c:tx>
          <c:cat>
            <c:numRef>
              <c:f>DATA!$B$113:$B$149</c:f>
              <c:numCache>
                <c:formatCode>00</c:formatCode>
                <c:ptCount val="23"/>
                <c:pt idx="0">
                  <c:v>94</c:v>
                </c:pt>
                <c:pt idx="1">
                  <c:v>95</c:v>
                </c:pt>
                <c:pt idx="2">
                  <c:v>96</c:v>
                </c:pt>
                <c:pt idx="3">
                  <c:v>97</c:v>
                </c:pt>
                <c:pt idx="4">
                  <c:v>98</c:v>
                </c:pt>
                <c:pt idx="5">
                  <c:v>99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</c:numCache>
            </c:numRef>
          </c:cat>
          <c:val>
            <c:numRef>
              <c:f>DATA!$C$113:$C$149</c:f>
              <c:numCache>
                <c:formatCode>0.00</c:formatCode>
                <c:ptCount val="23"/>
                <c:pt idx="0">
                  <c:v>-1.238</c:v>
                </c:pt>
                <c:pt idx="1">
                  <c:v>-0.307</c:v>
                </c:pt>
                <c:pt idx="2">
                  <c:v>-0.22800000000000001</c:v>
                </c:pt>
                <c:pt idx="3">
                  <c:v>-8.8999999999999996E-2</c:v>
                </c:pt>
                <c:pt idx="4">
                  <c:v>-1.1759999999999999</c:v>
                </c:pt>
                <c:pt idx="5">
                  <c:v>-2.9260000000000002</c:v>
                </c:pt>
                <c:pt idx="6">
                  <c:v>-3.9590000000000001</c:v>
                </c:pt>
                <c:pt idx="7">
                  <c:v>-3.9409999999999998</c:v>
                </c:pt>
                <c:pt idx="8">
                  <c:v>-3.2589999999999999</c:v>
                </c:pt>
                <c:pt idx="9">
                  <c:v>-3.5089999999999999</c:v>
                </c:pt>
                <c:pt idx="10">
                  <c:v>-5.5860000000000003</c:v>
                </c:pt>
                <c:pt idx="11">
                  <c:v>-7.4939999999999998</c:v>
                </c:pt>
                <c:pt idx="12">
                  <c:v>-8.99</c:v>
                </c:pt>
                <c:pt idx="13">
                  <c:v>-9.6479999999999997</c:v>
                </c:pt>
                <c:pt idx="14">
                  <c:v>-9.2509999999999994</c:v>
                </c:pt>
                <c:pt idx="15">
                  <c:v>-4.2809999999999997</c:v>
                </c:pt>
                <c:pt idx="16">
                  <c:v>-3.9220000000000002</c:v>
                </c:pt>
                <c:pt idx="17">
                  <c:v>-3.18</c:v>
                </c:pt>
                <c:pt idx="18">
                  <c:v>-0.23</c:v>
                </c:pt>
                <c:pt idx="19">
                  <c:v>1.5089999999999999</c:v>
                </c:pt>
                <c:pt idx="20">
                  <c:v>0.98299999999999998</c:v>
                </c:pt>
                <c:pt idx="21">
                  <c:v>1.373</c:v>
                </c:pt>
                <c:pt idx="22">
                  <c:v>1.9039999999999999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BB-4D68-A424-1A4B38559DFC}"/>
            </c:ext>
          </c:extLst>
        </c:ser>
        <c:ser>
          <c:idx val="2"/>
          <c:order val="2"/>
          <c:tx>
            <c:strRef>
              <c:f>DATA!$Q$1</c:f>
              <c:strCache>
                <c:ptCount val="1"/>
                <c:pt idx="0">
                  <c:v>Adjusted current account (XR)</c:v>
                </c:pt>
              </c:strCache>
            </c:strRef>
          </c:tx>
          <c:cat>
            <c:numRef>
              <c:f>DATA!$B$113:$B$149</c:f>
              <c:numCache>
                <c:formatCode>00</c:formatCode>
                <c:ptCount val="23"/>
                <c:pt idx="0">
                  <c:v>94</c:v>
                </c:pt>
                <c:pt idx="1">
                  <c:v>95</c:v>
                </c:pt>
                <c:pt idx="2">
                  <c:v>96</c:v>
                </c:pt>
                <c:pt idx="3">
                  <c:v>97</c:v>
                </c:pt>
                <c:pt idx="4">
                  <c:v>98</c:v>
                </c:pt>
                <c:pt idx="5">
                  <c:v>99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</c:numCache>
            </c:numRef>
          </c:cat>
          <c:val>
            <c:numRef>
              <c:f>DATA!$Q$113:$Q$149</c:f>
              <c:numCache>
                <c:formatCode>0.00</c:formatCode>
                <c:ptCount val="23"/>
                <c:pt idx="0">
                  <c:v>-0.85467747533747485</c:v>
                </c:pt>
                <c:pt idx="1">
                  <c:v>-0.27027205863432296</c:v>
                </c:pt>
                <c:pt idx="2">
                  <c:v>-0.39980086720400237</c:v>
                </c:pt>
                <c:pt idx="3">
                  <c:v>0.18856030006536775</c:v>
                </c:pt>
                <c:pt idx="4">
                  <c:v>-1.0225760766908425</c:v>
                </c:pt>
                <c:pt idx="5">
                  <c:v>-2.9483766179379574</c:v>
                </c:pt>
                <c:pt idx="6">
                  <c:v>-3.9135357789877538</c:v>
                </c:pt>
                <c:pt idx="7">
                  <c:v>-4.0079541018098377</c:v>
                </c:pt>
                <c:pt idx="8">
                  <c:v>-3.3945888617605142</c:v>
                </c:pt>
                <c:pt idx="9">
                  <c:v>-3.7611523605019994</c:v>
                </c:pt>
                <c:pt idx="10">
                  <c:v>-5.745120045544831</c:v>
                </c:pt>
                <c:pt idx="11">
                  <c:v>-7.5881166329057583</c:v>
                </c:pt>
                <c:pt idx="12">
                  <c:v>-9.0893905896369489</c:v>
                </c:pt>
                <c:pt idx="13">
                  <c:v>-9.7490730412246283</c:v>
                </c:pt>
                <c:pt idx="14">
                  <c:v>-9.4397892257550478</c:v>
                </c:pt>
                <c:pt idx="15">
                  <c:v>-4.3524122495394222</c:v>
                </c:pt>
                <c:pt idx="16">
                  <c:v>-3.8654089934924718</c:v>
                </c:pt>
                <c:pt idx="17">
                  <c:v>-3.2013317920602922</c:v>
                </c:pt>
                <c:pt idx="18">
                  <c:v>-0.14796077943473573</c:v>
                </c:pt>
                <c:pt idx="19">
                  <c:v>1.5094796038748446</c:v>
                </c:pt>
                <c:pt idx="20">
                  <c:v>1.036314421035365</c:v>
                </c:pt>
                <c:pt idx="21">
                  <c:v>1.595429205850051</c:v>
                </c:pt>
                <c:pt idx="22">
                  <c:v>2.0275062779249682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BB-4D68-A424-1A4B38559DFC}"/>
            </c:ext>
          </c:extLst>
        </c:ser>
        <c:ser>
          <c:idx val="1"/>
          <c:order val="1"/>
          <c:tx>
            <c:strRef>
              <c:f>DATA!$D$1</c:f>
              <c:strCache>
                <c:ptCount val="1"/>
                <c:pt idx="0">
                  <c:v>Equilibrium current account balance</c:v>
                </c:pt>
              </c:strCache>
            </c:strRef>
          </c:tx>
          <c:cat>
            <c:numRef>
              <c:f>DATA!$B$113:$B$149</c:f>
              <c:numCache>
                <c:formatCode>00</c:formatCode>
                <c:ptCount val="23"/>
                <c:pt idx="0">
                  <c:v>94</c:v>
                </c:pt>
                <c:pt idx="1">
                  <c:v>95</c:v>
                </c:pt>
                <c:pt idx="2">
                  <c:v>96</c:v>
                </c:pt>
                <c:pt idx="3">
                  <c:v>97</c:v>
                </c:pt>
                <c:pt idx="4">
                  <c:v>98</c:v>
                </c:pt>
                <c:pt idx="5">
                  <c:v>99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</c:numCache>
            </c:numRef>
          </c:cat>
          <c:val>
            <c:numRef>
              <c:f>DATA!$D$113:$D$149</c:f>
              <c:numCache>
                <c:formatCode>0.00</c:formatCode>
                <c:ptCount val="23"/>
                <c:pt idx="0">
                  <c:v>-1.9304085199999999</c:v>
                </c:pt>
                <c:pt idx="1">
                  <c:v>-1.9304085199999999</c:v>
                </c:pt>
                <c:pt idx="2">
                  <c:v>-1.3789676899999983</c:v>
                </c:pt>
                <c:pt idx="3">
                  <c:v>-1.3789676899999983</c:v>
                </c:pt>
                <c:pt idx="4">
                  <c:v>-1.3789676899999983</c:v>
                </c:pt>
                <c:pt idx="5">
                  <c:v>-1.3789676899999983</c:v>
                </c:pt>
                <c:pt idx="6">
                  <c:v>-1.1732588349999991</c:v>
                </c:pt>
                <c:pt idx="7">
                  <c:v>-1.1732588349999991</c:v>
                </c:pt>
                <c:pt idx="8">
                  <c:v>-1.1732588349999991</c:v>
                </c:pt>
                <c:pt idx="9">
                  <c:v>-1.1732588349999991</c:v>
                </c:pt>
                <c:pt idx="10">
                  <c:v>-1.6700372678861153</c:v>
                </c:pt>
                <c:pt idx="11">
                  <c:v>-1.6700372678861153</c:v>
                </c:pt>
                <c:pt idx="12">
                  <c:v>-1.6700372678861153</c:v>
                </c:pt>
                <c:pt idx="13">
                  <c:v>-1.6700372678861153</c:v>
                </c:pt>
                <c:pt idx="14">
                  <c:v>-2.2716483365313471</c:v>
                </c:pt>
                <c:pt idx="15">
                  <c:v>-2.2716483365313471</c:v>
                </c:pt>
                <c:pt idx="16">
                  <c:v>-2.2716483365313471</c:v>
                </c:pt>
                <c:pt idx="17">
                  <c:v>-2.2716483365313471</c:v>
                </c:pt>
                <c:pt idx="18">
                  <c:v>-2.7276150865037816</c:v>
                </c:pt>
                <c:pt idx="19">
                  <c:v>-2.7276150865037816</c:v>
                </c:pt>
                <c:pt idx="20">
                  <c:v>-2.7276150865037816</c:v>
                </c:pt>
                <c:pt idx="21">
                  <c:v>-2.7276150865037816</c:v>
                </c:pt>
                <c:pt idx="22">
                  <c:v>-2.7276150865037816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BB-4D68-A424-1A4B38559DFC}"/>
            </c:ext>
          </c:extLst>
        </c:ser>
        <c:ser>
          <c:idx val="3"/>
          <c:order val="3"/>
          <c:tx>
            <c:strRef>
              <c:f>DATA!$AQ$1</c:f>
              <c:strCache>
                <c:ptCount val="1"/>
                <c:pt idx="0">
                  <c:v>Corrected current account balance (XR and OG)</c:v>
                </c:pt>
              </c:strCache>
            </c:strRef>
          </c:tx>
          <c:cat>
            <c:numRef>
              <c:f>DATA!$B$113:$B$149</c:f>
              <c:numCache>
                <c:formatCode>00</c:formatCode>
                <c:ptCount val="23"/>
                <c:pt idx="0">
                  <c:v>94</c:v>
                </c:pt>
                <c:pt idx="1">
                  <c:v>95</c:v>
                </c:pt>
                <c:pt idx="2">
                  <c:v>96</c:v>
                </c:pt>
                <c:pt idx="3">
                  <c:v>97</c:v>
                </c:pt>
                <c:pt idx="4">
                  <c:v>98</c:v>
                </c:pt>
                <c:pt idx="5">
                  <c:v>99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</c:numCache>
            </c:numRef>
          </c:cat>
          <c:val>
            <c:numRef>
              <c:f>DATA!$AQ$113:$AQ$149</c:f>
              <c:numCache>
                <c:formatCode>0.00</c:formatCode>
                <c:ptCount val="23"/>
                <c:pt idx="0">
                  <c:v>-1.5657618079536302</c:v>
                </c:pt>
                <c:pt idx="1">
                  <c:v>-0.4192659689082272</c:v>
                </c:pt>
                <c:pt idx="2">
                  <c:v>-1.2534272709945042</c:v>
                </c:pt>
                <c:pt idx="3">
                  <c:v>-0.35415602016500947</c:v>
                </c:pt>
                <c:pt idx="4">
                  <c:v>-0.99920320584042199</c:v>
                </c:pt>
                <c:pt idx="5">
                  <c:v>-2.4331322129901971</c:v>
                </c:pt>
                <c:pt idx="6">
                  <c:v>-2.9411309071526519</c:v>
                </c:pt>
                <c:pt idx="7">
                  <c:v>-2.4533708767951525</c:v>
                </c:pt>
                <c:pt idx="8">
                  <c:v>-1.9053215050545145</c:v>
                </c:pt>
                <c:pt idx="9">
                  <c:v>-2.0921876760028848</c:v>
                </c:pt>
                <c:pt idx="10">
                  <c:v>-3.9454481123047116</c:v>
                </c:pt>
                <c:pt idx="11">
                  <c:v>-5.2235140536493692</c:v>
                </c:pt>
                <c:pt idx="12">
                  <c:v>-6.1715690107695913</c:v>
                </c:pt>
                <c:pt idx="13">
                  <c:v>-6.4716777850007787</c:v>
                </c:pt>
                <c:pt idx="14">
                  <c:v>-6.9605754120005887</c:v>
                </c:pt>
                <c:pt idx="15">
                  <c:v>-4.073468582945762</c:v>
                </c:pt>
                <c:pt idx="16">
                  <c:v>-4.43274766302084</c:v>
                </c:pt>
                <c:pt idx="17">
                  <c:v>-4.7952680483498558</c:v>
                </c:pt>
                <c:pt idx="18">
                  <c:v>-2.8573417237745948</c:v>
                </c:pt>
                <c:pt idx="19">
                  <c:v>-1.7211649581184445</c:v>
                </c:pt>
                <c:pt idx="20">
                  <c:v>-1.7501702492304296</c:v>
                </c:pt>
                <c:pt idx="21">
                  <c:v>-0.14731728478086392</c:v>
                </c:pt>
                <c:pt idx="22">
                  <c:v>1.0168575214622355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8BB-4D68-A424-1A4B38559D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7554016"/>
        <c:axId val="1"/>
      </c:lineChart>
      <c:catAx>
        <c:axId val="297554016"/>
        <c:scaling>
          <c:orientation val="minMax"/>
        </c:scaling>
        <c:delete val="0"/>
        <c:axPos val="b"/>
        <c:numFmt formatCode="00" sourceLinked="1"/>
        <c:majorTickMark val="none"/>
        <c:minorTickMark val="none"/>
        <c:tickLblPos val="low"/>
        <c:spPr>
          <a:ln>
            <a:solidFill>
              <a:sysClr val="windowText" lastClr="000000"/>
            </a:solidFill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/>
        <c:numFmt formatCode="General" sourceLinked="0"/>
        <c:majorTickMark val="out"/>
        <c:minorTickMark val="none"/>
        <c:tickLblPos val="nextTo"/>
        <c:spPr>
          <a:ln>
            <a:noFill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97554016"/>
        <c:crosses val="autoZero"/>
        <c:crossBetween val="between"/>
      </c:valAx>
    </c:plotArea>
    <c:legend>
      <c:legendPos val="b"/>
      <c:layout/>
      <c:overlay val="0"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fr-FR"/>
              <a:t>Spain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DATA!$D$1</c:f>
              <c:strCache>
                <c:ptCount val="1"/>
                <c:pt idx="0">
                  <c:v>Equilibrium current account balance</c:v>
                </c:pt>
              </c:strCache>
            </c:strRef>
          </c:tx>
          <c:cat>
            <c:numRef>
              <c:f>DATA!$B$113:$B$149</c:f>
              <c:numCache>
                <c:formatCode>00</c:formatCode>
                <c:ptCount val="23"/>
                <c:pt idx="0">
                  <c:v>94</c:v>
                </c:pt>
                <c:pt idx="1">
                  <c:v>95</c:v>
                </c:pt>
                <c:pt idx="2">
                  <c:v>96</c:v>
                </c:pt>
                <c:pt idx="3">
                  <c:v>97</c:v>
                </c:pt>
                <c:pt idx="4">
                  <c:v>98</c:v>
                </c:pt>
                <c:pt idx="5">
                  <c:v>99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</c:numCache>
            </c:numRef>
          </c:cat>
          <c:val>
            <c:numRef>
              <c:f>DATA!$D$113:$D$149</c:f>
              <c:numCache>
                <c:formatCode>0.00</c:formatCode>
                <c:ptCount val="23"/>
                <c:pt idx="0">
                  <c:v>-1.9304085199999999</c:v>
                </c:pt>
                <c:pt idx="1">
                  <c:v>-1.9304085199999999</c:v>
                </c:pt>
                <c:pt idx="2">
                  <c:v>-1.3789676899999983</c:v>
                </c:pt>
                <c:pt idx="3">
                  <c:v>-1.3789676899999983</c:v>
                </c:pt>
                <c:pt idx="4">
                  <c:v>-1.3789676899999983</c:v>
                </c:pt>
                <c:pt idx="5">
                  <c:v>-1.3789676899999983</c:v>
                </c:pt>
                <c:pt idx="6">
                  <c:v>-1.1732588349999991</c:v>
                </c:pt>
                <c:pt idx="7">
                  <c:v>-1.1732588349999991</c:v>
                </c:pt>
                <c:pt idx="8">
                  <c:v>-1.1732588349999991</c:v>
                </c:pt>
                <c:pt idx="9">
                  <c:v>-1.1732588349999991</c:v>
                </c:pt>
                <c:pt idx="10">
                  <c:v>-1.6700372678861153</c:v>
                </c:pt>
                <c:pt idx="11">
                  <c:v>-1.6700372678861153</c:v>
                </c:pt>
                <c:pt idx="12">
                  <c:v>-1.6700372678861153</c:v>
                </c:pt>
                <c:pt idx="13">
                  <c:v>-1.6700372678861153</c:v>
                </c:pt>
                <c:pt idx="14">
                  <c:v>-2.2716483365313471</c:v>
                </c:pt>
                <c:pt idx="15">
                  <c:v>-2.2716483365313471</c:v>
                </c:pt>
                <c:pt idx="16">
                  <c:v>-2.2716483365313471</c:v>
                </c:pt>
                <c:pt idx="17">
                  <c:v>-2.2716483365313471</c:v>
                </c:pt>
                <c:pt idx="18">
                  <c:v>-2.7276150865037816</c:v>
                </c:pt>
                <c:pt idx="19">
                  <c:v>-2.7276150865037816</c:v>
                </c:pt>
                <c:pt idx="20">
                  <c:v>-2.7276150865037816</c:v>
                </c:pt>
                <c:pt idx="21">
                  <c:v>-2.7276150865037816</c:v>
                </c:pt>
                <c:pt idx="22">
                  <c:v>-2.7276150865037816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37-4C7B-9AF9-B73656043875}"/>
            </c:ext>
          </c:extLst>
        </c:ser>
        <c:ser>
          <c:idx val="3"/>
          <c:order val="1"/>
          <c:tx>
            <c:strRef>
              <c:f>DATA!$AQ$1</c:f>
              <c:strCache>
                <c:ptCount val="1"/>
                <c:pt idx="0">
                  <c:v>Corrected current account balance (XR and OG)</c:v>
                </c:pt>
              </c:strCache>
            </c:strRef>
          </c:tx>
          <c:cat>
            <c:numRef>
              <c:f>DATA!$B$113:$B$149</c:f>
              <c:numCache>
                <c:formatCode>00</c:formatCode>
                <c:ptCount val="23"/>
                <c:pt idx="0">
                  <c:v>94</c:v>
                </c:pt>
                <c:pt idx="1">
                  <c:v>95</c:v>
                </c:pt>
                <c:pt idx="2">
                  <c:v>96</c:v>
                </c:pt>
                <c:pt idx="3">
                  <c:v>97</c:v>
                </c:pt>
                <c:pt idx="4">
                  <c:v>98</c:v>
                </c:pt>
                <c:pt idx="5">
                  <c:v>99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</c:numCache>
            </c:numRef>
          </c:cat>
          <c:val>
            <c:numRef>
              <c:f>DATA!$AQ$113:$AQ$149</c:f>
              <c:numCache>
                <c:formatCode>0.00</c:formatCode>
                <c:ptCount val="23"/>
                <c:pt idx="0">
                  <c:v>-1.5657618079536302</c:v>
                </c:pt>
                <c:pt idx="1">
                  <c:v>-0.4192659689082272</c:v>
                </c:pt>
                <c:pt idx="2">
                  <c:v>-1.2534272709945042</c:v>
                </c:pt>
                <c:pt idx="3">
                  <c:v>-0.35415602016500947</c:v>
                </c:pt>
                <c:pt idx="4">
                  <c:v>-0.99920320584042199</c:v>
                </c:pt>
                <c:pt idx="5">
                  <c:v>-2.4331322129901971</c:v>
                </c:pt>
                <c:pt idx="6">
                  <c:v>-2.9411309071526519</c:v>
                </c:pt>
                <c:pt idx="7">
                  <c:v>-2.4533708767951525</c:v>
                </c:pt>
                <c:pt idx="8">
                  <c:v>-1.9053215050545145</c:v>
                </c:pt>
                <c:pt idx="9">
                  <c:v>-2.0921876760028848</c:v>
                </c:pt>
                <c:pt idx="10">
                  <c:v>-3.9454481123047116</c:v>
                </c:pt>
                <c:pt idx="11">
                  <c:v>-5.2235140536493692</c:v>
                </c:pt>
                <c:pt idx="12">
                  <c:v>-6.1715690107695913</c:v>
                </c:pt>
                <c:pt idx="13">
                  <c:v>-6.4716777850007787</c:v>
                </c:pt>
                <c:pt idx="14">
                  <c:v>-6.9605754120005887</c:v>
                </c:pt>
                <c:pt idx="15">
                  <c:v>-4.073468582945762</c:v>
                </c:pt>
                <c:pt idx="16">
                  <c:v>-4.43274766302084</c:v>
                </c:pt>
                <c:pt idx="17">
                  <c:v>-4.7952680483498558</c:v>
                </c:pt>
                <c:pt idx="18">
                  <c:v>-2.8573417237745948</c:v>
                </c:pt>
                <c:pt idx="19">
                  <c:v>-1.7211649581184445</c:v>
                </c:pt>
                <c:pt idx="20">
                  <c:v>-1.7501702492304296</c:v>
                </c:pt>
                <c:pt idx="21">
                  <c:v>-0.14731728478086392</c:v>
                </c:pt>
                <c:pt idx="22">
                  <c:v>1.0168575214622355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D37-4C7B-9AF9-B736560438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7554016"/>
        <c:axId val="1"/>
      </c:lineChart>
      <c:catAx>
        <c:axId val="297554016"/>
        <c:scaling>
          <c:orientation val="minMax"/>
        </c:scaling>
        <c:delete val="0"/>
        <c:axPos val="b"/>
        <c:numFmt formatCode="00" sourceLinked="1"/>
        <c:majorTickMark val="none"/>
        <c:minorTickMark val="none"/>
        <c:tickLblPos val="low"/>
        <c:spPr>
          <a:ln>
            <a:solidFill>
              <a:sysClr val="windowText" lastClr="000000"/>
            </a:solidFill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/>
        <c:numFmt formatCode="General" sourceLinked="0"/>
        <c:majorTickMark val="out"/>
        <c:minorTickMark val="none"/>
        <c:tickLblPos val="nextTo"/>
        <c:spPr>
          <a:ln>
            <a:noFill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97554016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Spain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DATA!$V$1</c:f>
              <c:strCache>
                <c:ptCount val="1"/>
                <c:pt idx="0">
                  <c:v>Domestic output gap (YGAP)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DATA!$B$113:$B$149</c:f>
              <c:numCache>
                <c:formatCode>00</c:formatCode>
                <c:ptCount val="23"/>
                <c:pt idx="0">
                  <c:v>94</c:v>
                </c:pt>
                <c:pt idx="1">
                  <c:v>95</c:v>
                </c:pt>
                <c:pt idx="2">
                  <c:v>96</c:v>
                </c:pt>
                <c:pt idx="3">
                  <c:v>97</c:v>
                </c:pt>
                <c:pt idx="4">
                  <c:v>98</c:v>
                </c:pt>
                <c:pt idx="5">
                  <c:v>99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</c:numCache>
            </c:numRef>
          </c:cat>
          <c:val>
            <c:numRef>
              <c:f>DATA!$V$113:$V$149</c:f>
              <c:numCache>
                <c:formatCode>General</c:formatCode>
                <c:ptCount val="23"/>
                <c:pt idx="0">
                  <c:v>-2.3570000000000002</c:v>
                </c:pt>
                <c:pt idx="1">
                  <c:v>-0.90800000000000003</c:v>
                </c:pt>
                <c:pt idx="2">
                  <c:v>-2.5190000000000001</c:v>
                </c:pt>
                <c:pt idx="3">
                  <c:v>-1.575</c:v>
                </c:pt>
                <c:pt idx="4">
                  <c:v>-0.28199999999999997</c:v>
                </c:pt>
                <c:pt idx="5">
                  <c:v>0.76400000000000001</c:v>
                </c:pt>
                <c:pt idx="6">
                  <c:v>1.9019999999999999</c:v>
                </c:pt>
                <c:pt idx="7">
                  <c:v>2.8450000000000002</c:v>
                </c:pt>
                <c:pt idx="8">
                  <c:v>2.4780000000000002</c:v>
                </c:pt>
                <c:pt idx="9">
                  <c:v>2.5790000000000002</c:v>
                </c:pt>
                <c:pt idx="10">
                  <c:v>2.8639999999999999</c:v>
                </c:pt>
                <c:pt idx="11">
                  <c:v>3.7759999999999998</c:v>
                </c:pt>
                <c:pt idx="12">
                  <c:v>5.0190000000000001</c:v>
                </c:pt>
                <c:pt idx="13">
                  <c:v>5.9459999999999997</c:v>
                </c:pt>
                <c:pt idx="14">
                  <c:v>4.5439999999999996</c:v>
                </c:pt>
                <c:pt idx="15">
                  <c:v>-0.79800000000000004</c:v>
                </c:pt>
                <c:pt idx="16">
                  <c:v>-1.8109999999999999</c:v>
                </c:pt>
                <c:pt idx="17">
                  <c:v>-3.0419999999999998</c:v>
                </c:pt>
                <c:pt idx="18">
                  <c:v>-5.3659999999999997</c:v>
                </c:pt>
                <c:pt idx="19">
                  <c:v>-6.6040000000000001</c:v>
                </c:pt>
                <c:pt idx="20">
                  <c:v>-5.51</c:v>
                </c:pt>
                <c:pt idx="21">
                  <c:v>-3.5350000000000001</c:v>
                </c:pt>
                <c:pt idx="22">
                  <c:v>-2.2080000000000002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09-46C0-897C-80E107564B4B}"/>
            </c:ext>
          </c:extLst>
        </c:ser>
        <c:ser>
          <c:idx val="1"/>
          <c:order val="1"/>
          <c:tx>
            <c:strRef>
              <c:f>DATA!$AK$1</c:f>
              <c:strCache>
                <c:ptCount val="1"/>
                <c:pt idx="0">
                  <c:v>Foreign output gap (YGAPF)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DATA!$B$113:$B$149</c:f>
              <c:numCache>
                <c:formatCode>00</c:formatCode>
                <c:ptCount val="23"/>
                <c:pt idx="0">
                  <c:v>94</c:v>
                </c:pt>
                <c:pt idx="1">
                  <c:v>95</c:v>
                </c:pt>
                <c:pt idx="2">
                  <c:v>96</c:v>
                </c:pt>
                <c:pt idx="3">
                  <c:v>97</c:v>
                </c:pt>
                <c:pt idx="4">
                  <c:v>98</c:v>
                </c:pt>
                <c:pt idx="5">
                  <c:v>99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</c:numCache>
            </c:numRef>
          </c:cat>
          <c:val>
            <c:numRef>
              <c:f>DATA!$AK$113:$AK$149</c:f>
              <c:numCache>
                <c:formatCode>General</c:formatCode>
                <c:ptCount val="23"/>
                <c:pt idx="0">
                  <c:v>-1.7768419853781277</c:v>
                </c:pt>
                <c:pt idx="1">
                  <c:v>-1.3494097632196986</c:v>
                </c:pt>
                <c:pt idx="2">
                  <c:v>-1.7196095194074028</c:v>
                </c:pt>
                <c:pt idx="3">
                  <c:v>-1.2350018664860796</c:v>
                </c:pt>
                <c:pt idx="4">
                  <c:v>-0.70422000766346804</c:v>
                </c:pt>
                <c:pt idx="5">
                  <c:v>-0.19654864536586528</c:v>
                </c:pt>
                <c:pt idx="6">
                  <c:v>1.0996767513278682</c:v>
                </c:pt>
                <c:pt idx="7">
                  <c:v>1.022210504001599</c:v>
                </c:pt>
                <c:pt idx="8">
                  <c:v>8.4482703908841855E-2</c:v>
                </c:pt>
                <c:pt idx="9">
                  <c:v>-0.55867774747323395</c:v>
                </c:pt>
                <c:pt idx="10">
                  <c:v>-8.0289040700169068E-2</c:v>
                </c:pt>
                <c:pt idx="11">
                  <c:v>0.13258916833673851</c:v>
                </c:pt>
                <c:pt idx="12">
                  <c:v>1.5637597010915425</c:v>
                </c:pt>
                <c:pt idx="13">
                  <c:v>2.9410974161923811</c:v>
                </c:pt>
                <c:pt idx="14">
                  <c:v>1.8999505776607619</c:v>
                </c:pt>
                <c:pt idx="15">
                  <c:v>-3.0246098163935926</c:v>
                </c:pt>
                <c:pt idx="16">
                  <c:v>-1.8505936491028825</c:v>
                </c:pt>
                <c:pt idx="17">
                  <c:v>-1.0538965202497623</c:v>
                </c:pt>
                <c:pt idx="18">
                  <c:v>-2.0826075824561601</c:v>
                </c:pt>
                <c:pt idx="19">
                  <c:v>-2.604689018568199</c:v>
                </c:pt>
                <c:pt idx="20">
                  <c:v>-2.3256973501571938</c:v>
                </c:pt>
                <c:pt idx="21">
                  <c:v>-1.7391756201878987</c:v>
                </c:pt>
                <c:pt idx="22">
                  <c:v>-1.3212857536044669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09-46C0-897C-80E107564B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0987712"/>
        <c:axId val="260988128"/>
      </c:lineChart>
      <c:catAx>
        <c:axId val="260987712"/>
        <c:scaling>
          <c:orientation val="minMax"/>
        </c:scaling>
        <c:delete val="0"/>
        <c:axPos val="b"/>
        <c:numFmt formatCode="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988128"/>
        <c:crosses val="autoZero"/>
        <c:auto val="1"/>
        <c:lblAlgn val="ctr"/>
        <c:lblOffset val="100"/>
        <c:noMultiLvlLbl val="0"/>
      </c:catAx>
      <c:valAx>
        <c:axId val="26098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987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fr-FR"/>
              <a:t>Austria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DATA!$C$1</c:f>
              <c:strCache>
                <c:ptCount val="1"/>
                <c:pt idx="0">
                  <c:v>Actual current account balance</c:v>
                </c:pt>
              </c:strCache>
            </c:strRef>
          </c:tx>
          <c:cat>
            <c:numRef>
              <c:f>DATA!$B$150:$B$186</c:f>
              <c:numCache>
                <c:formatCode>00</c:formatCode>
                <c:ptCount val="23"/>
                <c:pt idx="0">
                  <c:v>94</c:v>
                </c:pt>
                <c:pt idx="1">
                  <c:v>95</c:v>
                </c:pt>
                <c:pt idx="2">
                  <c:v>96</c:v>
                </c:pt>
                <c:pt idx="3">
                  <c:v>97</c:v>
                </c:pt>
                <c:pt idx="4">
                  <c:v>98</c:v>
                </c:pt>
                <c:pt idx="5">
                  <c:v>99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</c:numCache>
            </c:numRef>
          </c:cat>
          <c:val>
            <c:numRef>
              <c:f>DATA!$C$150:$C$186</c:f>
              <c:numCache>
                <c:formatCode>0.00</c:formatCode>
                <c:ptCount val="23"/>
                <c:pt idx="0">
                  <c:v>-1.6080000000000001</c:v>
                </c:pt>
                <c:pt idx="1">
                  <c:v>-2.8570000000000002</c:v>
                </c:pt>
                <c:pt idx="2">
                  <c:v>-2.839</c:v>
                </c:pt>
                <c:pt idx="3">
                  <c:v>-2.4289999999999998</c:v>
                </c:pt>
                <c:pt idx="4">
                  <c:v>-1.599</c:v>
                </c:pt>
                <c:pt idx="5">
                  <c:v>-1.6339999999999999</c:v>
                </c:pt>
                <c:pt idx="6">
                  <c:v>-0.73699999999999999</c:v>
                </c:pt>
                <c:pt idx="7">
                  <c:v>-0.82399999999999995</c:v>
                </c:pt>
                <c:pt idx="8">
                  <c:v>2.6829999999999998</c:v>
                </c:pt>
                <c:pt idx="9">
                  <c:v>1.6950000000000001</c:v>
                </c:pt>
                <c:pt idx="10">
                  <c:v>2.0230000000000001</c:v>
                </c:pt>
                <c:pt idx="11">
                  <c:v>1.9810000000000001</c:v>
                </c:pt>
                <c:pt idx="12">
                  <c:v>3.3039999999999998</c:v>
                </c:pt>
                <c:pt idx="13">
                  <c:v>3.8119999999999998</c:v>
                </c:pt>
                <c:pt idx="14">
                  <c:v>4.5</c:v>
                </c:pt>
                <c:pt idx="15">
                  <c:v>2.5880000000000001</c:v>
                </c:pt>
                <c:pt idx="16">
                  <c:v>2.9359999999999999</c:v>
                </c:pt>
                <c:pt idx="17">
                  <c:v>1.5820000000000001</c:v>
                </c:pt>
                <c:pt idx="18">
                  <c:v>1.5069999999999999</c:v>
                </c:pt>
                <c:pt idx="19">
                  <c:v>1.954</c:v>
                </c:pt>
                <c:pt idx="20">
                  <c:v>1.9279999999999999</c:v>
                </c:pt>
                <c:pt idx="21">
                  <c:v>3.5979999999999999</c:v>
                </c:pt>
                <c:pt idx="22">
                  <c:v>3.56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BB-4D68-A424-1A4B38559DFC}"/>
            </c:ext>
          </c:extLst>
        </c:ser>
        <c:ser>
          <c:idx val="2"/>
          <c:order val="2"/>
          <c:tx>
            <c:strRef>
              <c:f>DATA!$Q$1</c:f>
              <c:strCache>
                <c:ptCount val="1"/>
                <c:pt idx="0">
                  <c:v>Adjusted current account (XR)</c:v>
                </c:pt>
              </c:strCache>
            </c:strRef>
          </c:tx>
          <c:cat>
            <c:numRef>
              <c:f>DATA!$B$150:$B$186</c:f>
              <c:numCache>
                <c:formatCode>00</c:formatCode>
                <c:ptCount val="23"/>
                <c:pt idx="0">
                  <c:v>94</c:v>
                </c:pt>
                <c:pt idx="1">
                  <c:v>95</c:v>
                </c:pt>
                <c:pt idx="2">
                  <c:v>96</c:v>
                </c:pt>
                <c:pt idx="3">
                  <c:v>97</c:v>
                </c:pt>
                <c:pt idx="4">
                  <c:v>98</c:v>
                </c:pt>
                <c:pt idx="5">
                  <c:v>99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</c:numCache>
            </c:numRef>
          </c:cat>
          <c:val>
            <c:numRef>
              <c:f>DATA!$Q$150:$Q$186</c:f>
              <c:numCache>
                <c:formatCode>0.00</c:formatCode>
                <c:ptCount val="23"/>
                <c:pt idx="0">
                  <c:v>-1.7362645432681501</c:v>
                </c:pt>
                <c:pt idx="1">
                  <c:v>-3.0777797288210622</c:v>
                </c:pt>
                <c:pt idx="2">
                  <c:v>-2.7770345250288391</c:v>
                </c:pt>
                <c:pt idx="3">
                  <c:v>-2.0019577557619086</c:v>
                </c:pt>
                <c:pt idx="4">
                  <c:v>-1.3993203984103746</c:v>
                </c:pt>
                <c:pt idx="5">
                  <c:v>-1.5501271484886825</c:v>
                </c:pt>
                <c:pt idx="6">
                  <c:v>-0.55455462125292221</c:v>
                </c:pt>
                <c:pt idx="7">
                  <c:v>-0.72241050840636034</c:v>
                </c:pt>
                <c:pt idx="8">
                  <c:v>2.6686654991805172</c:v>
                </c:pt>
                <c:pt idx="9">
                  <c:v>1.5250607313497202</c:v>
                </c:pt>
                <c:pt idx="10">
                  <c:v>1.8814062820509247</c:v>
                </c:pt>
                <c:pt idx="11">
                  <c:v>1.9478007968093092</c:v>
                </c:pt>
                <c:pt idx="12">
                  <c:v>3.3553268923402242</c:v>
                </c:pt>
                <c:pt idx="13">
                  <c:v>3.6947012587404071</c:v>
                </c:pt>
                <c:pt idx="14">
                  <c:v>4.2880334539980476</c:v>
                </c:pt>
                <c:pt idx="15">
                  <c:v>2.5282459277765175</c:v>
                </c:pt>
                <c:pt idx="16">
                  <c:v>3.088004577618551</c:v>
                </c:pt>
                <c:pt idx="17">
                  <c:v>1.4546013158876934</c:v>
                </c:pt>
                <c:pt idx="18">
                  <c:v>1.6416110897953244</c:v>
                </c:pt>
                <c:pt idx="19">
                  <c:v>1.7732577018230564</c:v>
                </c:pt>
                <c:pt idx="20">
                  <c:v>1.7376113399684072</c:v>
                </c:pt>
                <c:pt idx="21">
                  <c:v>3.8682898641632479</c:v>
                </c:pt>
                <c:pt idx="22">
                  <c:v>3.5138485727980631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BB-4D68-A424-1A4B38559DFC}"/>
            </c:ext>
          </c:extLst>
        </c:ser>
        <c:ser>
          <c:idx val="1"/>
          <c:order val="1"/>
          <c:tx>
            <c:strRef>
              <c:f>DATA!$D$1</c:f>
              <c:strCache>
                <c:ptCount val="1"/>
                <c:pt idx="0">
                  <c:v>Equilibrium current account balance</c:v>
                </c:pt>
              </c:strCache>
            </c:strRef>
          </c:tx>
          <c:cat>
            <c:numRef>
              <c:f>DATA!$B$150:$B$186</c:f>
              <c:numCache>
                <c:formatCode>00</c:formatCode>
                <c:ptCount val="23"/>
                <c:pt idx="0">
                  <c:v>94</c:v>
                </c:pt>
                <c:pt idx="1">
                  <c:v>95</c:v>
                </c:pt>
                <c:pt idx="2">
                  <c:v>96</c:v>
                </c:pt>
                <c:pt idx="3">
                  <c:v>97</c:v>
                </c:pt>
                <c:pt idx="4">
                  <c:v>98</c:v>
                </c:pt>
                <c:pt idx="5">
                  <c:v>99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</c:numCache>
            </c:numRef>
          </c:cat>
          <c:val>
            <c:numRef>
              <c:f>DATA!$D$150:$D$186</c:f>
              <c:numCache>
                <c:formatCode>0.00</c:formatCode>
                <c:ptCount val="23"/>
                <c:pt idx="0">
                  <c:v>-0.86436774999999955</c:v>
                </c:pt>
                <c:pt idx="1">
                  <c:v>-0.86436774999999955</c:v>
                </c:pt>
                <c:pt idx="2">
                  <c:v>-0.98135914999999851</c:v>
                </c:pt>
                <c:pt idx="3">
                  <c:v>-0.98135914999999851</c:v>
                </c:pt>
                <c:pt idx="4">
                  <c:v>-0.98135914999999851</c:v>
                </c:pt>
                <c:pt idx="5">
                  <c:v>-0.98135914999999851</c:v>
                </c:pt>
                <c:pt idx="6">
                  <c:v>-0.88373078499999824</c:v>
                </c:pt>
                <c:pt idx="7">
                  <c:v>-0.88373078499999824</c:v>
                </c:pt>
                <c:pt idx="8">
                  <c:v>-0.88373078499999824</c:v>
                </c:pt>
                <c:pt idx="9">
                  <c:v>-0.88373078499999824</c:v>
                </c:pt>
                <c:pt idx="10">
                  <c:v>-0.7246121807292516</c:v>
                </c:pt>
                <c:pt idx="11">
                  <c:v>-0.7246121807292516</c:v>
                </c:pt>
                <c:pt idx="12">
                  <c:v>-0.7246121807292516</c:v>
                </c:pt>
                <c:pt idx="13">
                  <c:v>-0.7246121807292516</c:v>
                </c:pt>
                <c:pt idx="14">
                  <c:v>-0.63048549703000401</c:v>
                </c:pt>
                <c:pt idx="15">
                  <c:v>-0.63048549703000401</c:v>
                </c:pt>
                <c:pt idx="16">
                  <c:v>-0.63048549703001022</c:v>
                </c:pt>
                <c:pt idx="17">
                  <c:v>-0.63048549703001022</c:v>
                </c:pt>
                <c:pt idx="18">
                  <c:v>-0.84264207904002308</c:v>
                </c:pt>
                <c:pt idx="19">
                  <c:v>-0.84264207904002308</c:v>
                </c:pt>
                <c:pt idx="20">
                  <c:v>-0.84264207904002308</c:v>
                </c:pt>
                <c:pt idx="21">
                  <c:v>-0.84264207904002308</c:v>
                </c:pt>
                <c:pt idx="22">
                  <c:v>-0.84264207904002308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BB-4D68-A424-1A4B38559DFC}"/>
            </c:ext>
          </c:extLst>
        </c:ser>
        <c:ser>
          <c:idx val="3"/>
          <c:order val="3"/>
          <c:tx>
            <c:strRef>
              <c:f>DATA!$AQ$1</c:f>
              <c:strCache>
                <c:ptCount val="1"/>
                <c:pt idx="0">
                  <c:v>Corrected current account balance (XR and OG)</c:v>
                </c:pt>
              </c:strCache>
            </c:strRef>
          </c:tx>
          <c:cat>
            <c:numRef>
              <c:f>DATA!$B$150:$B$186</c:f>
              <c:numCache>
                <c:formatCode>00</c:formatCode>
                <c:ptCount val="23"/>
                <c:pt idx="0">
                  <c:v>94</c:v>
                </c:pt>
                <c:pt idx="1">
                  <c:v>95</c:v>
                </c:pt>
                <c:pt idx="2">
                  <c:v>96</c:v>
                </c:pt>
                <c:pt idx="3">
                  <c:v>97</c:v>
                </c:pt>
                <c:pt idx="4">
                  <c:v>98</c:v>
                </c:pt>
                <c:pt idx="5">
                  <c:v>99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</c:numCache>
            </c:numRef>
          </c:cat>
          <c:val>
            <c:numRef>
              <c:f>DATA!$AQ$150:$AQ$186</c:f>
              <c:numCache>
                <c:formatCode>0.00</c:formatCode>
                <c:ptCount val="23"/>
                <c:pt idx="0">
                  <c:v>-0.82134297470908146</c:v>
                </c:pt>
                <c:pt idx="1">
                  <c:v>-2.2605296320026533</c:v>
                </c:pt>
                <c:pt idx="2">
                  <c:v>-2.2049001345759378</c:v>
                </c:pt>
                <c:pt idx="3">
                  <c:v>-2.0214782353494867</c:v>
                </c:pt>
                <c:pt idx="4">
                  <c:v>-0.88476775337277336</c:v>
                </c:pt>
                <c:pt idx="5">
                  <c:v>-1.3363959427667134</c:v>
                </c:pt>
                <c:pt idx="6">
                  <c:v>-0.28086183485242383</c:v>
                </c:pt>
                <c:pt idx="7">
                  <c:v>-1.0944270796160127</c:v>
                </c:pt>
                <c:pt idx="8">
                  <c:v>2.2451425056255614</c:v>
                </c:pt>
                <c:pt idx="9">
                  <c:v>0.75860815547225724</c:v>
                </c:pt>
                <c:pt idx="10">
                  <c:v>0.73463006193036917</c:v>
                </c:pt>
                <c:pt idx="11">
                  <c:v>1.087838842028521</c:v>
                </c:pt>
                <c:pt idx="12">
                  <c:v>3.2842264004630661</c:v>
                </c:pt>
                <c:pt idx="13">
                  <c:v>4.9633480072581939</c:v>
                </c:pt>
                <c:pt idx="14">
                  <c:v>5.7910216841436757</c:v>
                </c:pt>
                <c:pt idx="15">
                  <c:v>2.1619497411483048</c:v>
                </c:pt>
                <c:pt idx="16">
                  <c:v>2.7704383771640249</c:v>
                </c:pt>
                <c:pt idx="17">
                  <c:v>2.2166270375591837</c:v>
                </c:pt>
                <c:pt idx="18">
                  <c:v>2.6444832081250556</c:v>
                </c:pt>
                <c:pt idx="19">
                  <c:v>2.5350697658940868</c:v>
                </c:pt>
                <c:pt idx="20">
                  <c:v>1.8027721725900316</c:v>
                </c:pt>
                <c:pt idx="21">
                  <c:v>3.8727148979719805</c:v>
                </c:pt>
                <c:pt idx="22">
                  <c:v>3.6010720637864582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8BB-4D68-A424-1A4B38559D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7554016"/>
        <c:axId val="1"/>
      </c:lineChart>
      <c:catAx>
        <c:axId val="297554016"/>
        <c:scaling>
          <c:orientation val="minMax"/>
        </c:scaling>
        <c:delete val="0"/>
        <c:axPos val="b"/>
        <c:numFmt formatCode="00" sourceLinked="1"/>
        <c:majorTickMark val="none"/>
        <c:minorTickMark val="none"/>
        <c:tickLblPos val="low"/>
        <c:spPr>
          <a:ln>
            <a:solidFill>
              <a:sysClr val="windowText" lastClr="000000"/>
            </a:solidFill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/>
        <c:numFmt formatCode="General" sourceLinked="0"/>
        <c:majorTickMark val="out"/>
        <c:minorTickMark val="none"/>
        <c:tickLblPos val="nextTo"/>
        <c:spPr>
          <a:ln>
            <a:noFill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97554016"/>
        <c:crosses val="autoZero"/>
        <c:crossBetween val="between"/>
      </c:valAx>
    </c:plotArea>
    <c:legend>
      <c:legendPos val="b"/>
      <c:layout/>
      <c:overlay val="0"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fr-FR"/>
              <a:t>Austria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DATA!$D$1</c:f>
              <c:strCache>
                <c:ptCount val="1"/>
                <c:pt idx="0">
                  <c:v>Equilibrium current account balance</c:v>
                </c:pt>
              </c:strCache>
            </c:strRef>
          </c:tx>
          <c:cat>
            <c:numRef>
              <c:f>DATA!$B$150:$B$186</c:f>
              <c:numCache>
                <c:formatCode>00</c:formatCode>
                <c:ptCount val="23"/>
                <c:pt idx="0">
                  <c:v>94</c:v>
                </c:pt>
                <c:pt idx="1">
                  <c:v>95</c:v>
                </c:pt>
                <c:pt idx="2">
                  <c:v>96</c:v>
                </c:pt>
                <c:pt idx="3">
                  <c:v>97</c:v>
                </c:pt>
                <c:pt idx="4">
                  <c:v>98</c:v>
                </c:pt>
                <c:pt idx="5">
                  <c:v>99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</c:numCache>
            </c:numRef>
          </c:cat>
          <c:val>
            <c:numRef>
              <c:f>DATA!$D$150:$D$186</c:f>
              <c:numCache>
                <c:formatCode>0.00</c:formatCode>
                <c:ptCount val="23"/>
                <c:pt idx="0">
                  <c:v>-0.86436774999999955</c:v>
                </c:pt>
                <c:pt idx="1">
                  <c:v>-0.86436774999999955</c:v>
                </c:pt>
                <c:pt idx="2">
                  <c:v>-0.98135914999999851</c:v>
                </c:pt>
                <c:pt idx="3">
                  <c:v>-0.98135914999999851</c:v>
                </c:pt>
                <c:pt idx="4">
                  <c:v>-0.98135914999999851</c:v>
                </c:pt>
                <c:pt idx="5">
                  <c:v>-0.98135914999999851</c:v>
                </c:pt>
                <c:pt idx="6">
                  <c:v>-0.88373078499999824</c:v>
                </c:pt>
                <c:pt idx="7">
                  <c:v>-0.88373078499999824</c:v>
                </c:pt>
                <c:pt idx="8">
                  <c:v>-0.88373078499999824</c:v>
                </c:pt>
                <c:pt idx="9">
                  <c:v>-0.88373078499999824</c:v>
                </c:pt>
                <c:pt idx="10">
                  <c:v>-0.7246121807292516</c:v>
                </c:pt>
                <c:pt idx="11">
                  <c:v>-0.7246121807292516</c:v>
                </c:pt>
                <c:pt idx="12">
                  <c:v>-0.7246121807292516</c:v>
                </c:pt>
                <c:pt idx="13">
                  <c:v>-0.7246121807292516</c:v>
                </c:pt>
                <c:pt idx="14">
                  <c:v>-0.63048549703000401</c:v>
                </c:pt>
                <c:pt idx="15">
                  <c:v>-0.63048549703000401</c:v>
                </c:pt>
                <c:pt idx="16">
                  <c:v>-0.63048549703001022</c:v>
                </c:pt>
                <c:pt idx="17">
                  <c:v>-0.63048549703001022</c:v>
                </c:pt>
                <c:pt idx="18">
                  <c:v>-0.84264207904002308</c:v>
                </c:pt>
                <c:pt idx="19">
                  <c:v>-0.84264207904002308</c:v>
                </c:pt>
                <c:pt idx="20">
                  <c:v>-0.84264207904002308</c:v>
                </c:pt>
                <c:pt idx="21">
                  <c:v>-0.84264207904002308</c:v>
                </c:pt>
                <c:pt idx="22">
                  <c:v>-0.84264207904002308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F3F-4AAB-B5AD-C130BDE95A09}"/>
            </c:ext>
          </c:extLst>
        </c:ser>
        <c:ser>
          <c:idx val="3"/>
          <c:order val="1"/>
          <c:tx>
            <c:strRef>
              <c:f>DATA!$AQ$1</c:f>
              <c:strCache>
                <c:ptCount val="1"/>
                <c:pt idx="0">
                  <c:v>Corrected current account balance (XR and OG)</c:v>
                </c:pt>
              </c:strCache>
            </c:strRef>
          </c:tx>
          <c:cat>
            <c:numRef>
              <c:f>DATA!$B$150:$B$186</c:f>
              <c:numCache>
                <c:formatCode>00</c:formatCode>
                <c:ptCount val="23"/>
                <c:pt idx="0">
                  <c:v>94</c:v>
                </c:pt>
                <c:pt idx="1">
                  <c:v>95</c:v>
                </c:pt>
                <c:pt idx="2">
                  <c:v>96</c:v>
                </c:pt>
                <c:pt idx="3">
                  <c:v>97</c:v>
                </c:pt>
                <c:pt idx="4">
                  <c:v>98</c:v>
                </c:pt>
                <c:pt idx="5">
                  <c:v>99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</c:numCache>
            </c:numRef>
          </c:cat>
          <c:val>
            <c:numRef>
              <c:f>DATA!$AQ$150:$AQ$186</c:f>
              <c:numCache>
                <c:formatCode>0.00</c:formatCode>
                <c:ptCount val="23"/>
                <c:pt idx="0">
                  <c:v>-0.82134297470908146</c:v>
                </c:pt>
                <c:pt idx="1">
                  <c:v>-2.2605296320026533</c:v>
                </c:pt>
                <c:pt idx="2">
                  <c:v>-2.2049001345759378</c:v>
                </c:pt>
                <c:pt idx="3">
                  <c:v>-2.0214782353494867</c:v>
                </c:pt>
                <c:pt idx="4">
                  <c:v>-0.88476775337277336</c:v>
                </c:pt>
                <c:pt idx="5">
                  <c:v>-1.3363959427667134</c:v>
                </c:pt>
                <c:pt idx="6">
                  <c:v>-0.28086183485242383</c:v>
                </c:pt>
                <c:pt idx="7">
                  <c:v>-1.0944270796160127</c:v>
                </c:pt>
                <c:pt idx="8">
                  <c:v>2.2451425056255614</c:v>
                </c:pt>
                <c:pt idx="9">
                  <c:v>0.75860815547225724</c:v>
                </c:pt>
                <c:pt idx="10">
                  <c:v>0.73463006193036917</c:v>
                </c:pt>
                <c:pt idx="11">
                  <c:v>1.087838842028521</c:v>
                </c:pt>
                <c:pt idx="12">
                  <c:v>3.2842264004630661</c:v>
                </c:pt>
                <c:pt idx="13">
                  <c:v>4.9633480072581939</c:v>
                </c:pt>
                <c:pt idx="14">
                  <c:v>5.7910216841436757</c:v>
                </c:pt>
                <c:pt idx="15">
                  <c:v>2.1619497411483048</c:v>
                </c:pt>
                <c:pt idx="16">
                  <c:v>2.7704383771640249</c:v>
                </c:pt>
                <c:pt idx="17">
                  <c:v>2.2166270375591837</c:v>
                </c:pt>
                <c:pt idx="18">
                  <c:v>2.6444832081250556</c:v>
                </c:pt>
                <c:pt idx="19">
                  <c:v>2.5350697658940868</c:v>
                </c:pt>
                <c:pt idx="20">
                  <c:v>1.8027721725900316</c:v>
                </c:pt>
                <c:pt idx="21">
                  <c:v>3.8727148979719805</c:v>
                </c:pt>
                <c:pt idx="22">
                  <c:v>3.6010720637864582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F3F-4AAB-B5AD-C130BDE95A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7554016"/>
        <c:axId val="1"/>
      </c:lineChart>
      <c:catAx>
        <c:axId val="297554016"/>
        <c:scaling>
          <c:orientation val="minMax"/>
        </c:scaling>
        <c:delete val="0"/>
        <c:axPos val="b"/>
        <c:numFmt formatCode="00" sourceLinked="1"/>
        <c:majorTickMark val="none"/>
        <c:minorTickMark val="none"/>
        <c:tickLblPos val="low"/>
        <c:spPr>
          <a:ln>
            <a:solidFill>
              <a:sysClr val="windowText" lastClr="000000"/>
            </a:solidFill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/>
        <c:numFmt formatCode="General" sourceLinked="0"/>
        <c:majorTickMark val="out"/>
        <c:minorTickMark val="none"/>
        <c:tickLblPos val="nextTo"/>
        <c:spPr>
          <a:ln>
            <a:noFill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97554016"/>
        <c:crosses val="autoZero"/>
        <c:crossBetween val="between"/>
      </c:valAx>
    </c:plotArea>
    <c:legend>
      <c:legendPos val="b"/>
      <c:layout/>
      <c:overlay val="0"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Austria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DATA!$V$1</c:f>
              <c:strCache>
                <c:ptCount val="1"/>
                <c:pt idx="0">
                  <c:v>Domestic output gap (YGAP)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DATA!$B$150:$B$186</c:f>
              <c:numCache>
                <c:formatCode>00</c:formatCode>
                <c:ptCount val="23"/>
                <c:pt idx="0">
                  <c:v>94</c:v>
                </c:pt>
                <c:pt idx="1">
                  <c:v>95</c:v>
                </c:pt>
                <c:pt idx="2">
                  <c:v>96</c:v>
                </c:pt>
                <c:pt idx="3">
                  <c:v>97</c:v>
                </c:pt>
                <c:pt idx="4">
                  <c:v>98</c:v>
                </c:pt>
                <c:pt idx="5">
                  <c:v>99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</c:numCache>
            </c:numRef>
          </c:cat>
          <c:val>
            <c:numRef>
              <c:f>DATA!$V$150:$V$186</c:f>
              <c:numCache>
                <c:formatCode>General</c:formatCode>
                <c:ptCount val="23"/>
                <c:pt idx="0">
                  <c:v>0.59899999999999998</c:v>
                </c:pt>
                <c:pt idx="1">
                  <c:v>0.65400000000000003</c:v>
                </c:pt>
                <c:pt idx="2">
                  <c:v>-6.2E-2</c:v>
                </c:pt>
                <c:pt idx="3">
                  <c:v>-0.82499999999999996</c:v>
                </c:pt>
                <c:pt idx="4">
                  <c:v>0.38600000000000001</c:v>
                </c:pt>
                <c:pt idx="5">
                  <c:v>0.218</c:v>
                </c:pt>
                <c:pt idx="6">
                  <c:v>1.1639999999999999</c:v>
                </c:pt>
                <c:pt idx="7">
                  <c:v>0.129</c:v>
                </c:pt>
                <c:pt idx="8">
                  <c:v>-0.627</c:v>
                </c:pt>
                <c:pt idx="9">
                  <c:v>-1.6040000000000001</c:v>
                </c:pt>
                <c:pt idx="10">
                  <c:v>-1.748</c:v>
                </c:pt>
                <c:pt idx="11">
                  <c:v>-1.159</c:v>
                </c:pt>
                <c:pt idx="12">
                  <c:v>0.96499999999999997</c:v>
                </c:pt>
                <c:pt idx="13">
                  <c:v>3.718</c:v>
                </c:pt>
                <c:pt idx="14">
                  <c:v>3.2850000000000001</c:v>
                </c:pt>
                <c:pt idx="15">
                  <c:v>-2.6840000000000002</c:v>
                </c:pt>
                <c:pt idx="16">
                  <c:v>-1.702</c:v>
                </c:pt>
                <c:pt idx="17">
                  <c:v>0.23699999999999999</c:v>
                </c:pt>
                <c:pt idx="18">
                  <c:v>-0.14599999999999999</c:v>
                </c:pt>
                <c:pt idx="19">
                  <c:v>-0.83499999999999996</c:v>
                </c:pt>
                <c:pt idx="20">
                  <c:v>-1.589</c:v>
                </c:pt>
                <c:pt idx="21">
                  <c:v>-1.272</c:v>
                </c:pt>
                <c:pt idx="22">
                  <c:v>-0.85499999999999998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09-46C0-897C-80E107564B4B}"/>
            </c:ext>
          </c:extLst>
        </c:ser>
        <c:ser>
          <c:idx val="1"/>
          <c:order val="1"/>
          <c:tx>
            <c:strRef>
              <c:f>DATA!$AK$1</c:f>
              <c:strCache>
                <c:ptCount val="1"/>
                <c:pt idx="0">
                  <c:v>Foreign output gap (YGAPF)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DATA!$B$150:$B$186</c:f>
              <c:numCache>
                <c:formatCode>00</c:formatCode>
                <c:ptCount val="23"/>
                <c:pt idx="0">
                  <c:v>94</c:v>
                </c:pt>
                <c:pt idx="1">
                  <c:v>95</c:v>
                </c:pt>
                <c:pt idx="2">
                  <c:v>96</c:v>
                </c:pt>
                <c:pt idx="3">
                  <c:v>97</c:v>
                </c:pt>
                <c:pt idx="4">
                  <c:v>98</c:v>
                </c:pt>
                <c:pt idx="5">
                  <c:v>99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</c:numCache>
            </c:numRef>
          </c:cat>
          <c:val>
            <c:numRef>
              <c:f>DATA!$AK$150:$AK$186</c:f>
              <c:numCache>
                <c:formatCode>General</c:formatCode>
                <c:ptCount val="23"/>
                <c:pt idx="0">
                  <c:v>-1.8560447829871993</c:v>
                </c:pt>
                <c:pt idx="1">
                  <c:v>-1.3757070457185796</c:v>
                </c:pt>
                <c:pt idx="2">
                  <c:v>-1.7678659260924752</c:v>
                </c:pt>
                <c:pt idx="3">
                  <c:v>-1.2612394156593922</c:v>
                </c:pt>
                <c:pt idx="4">
                  <c:v>-0.73312850587935541</c:v>
                </c:pt>
                <c:pt idx="5">
                  <c:v>-0.20615475565859984</c:v>
                </c:pt>
                <c:pt idx="6">
                  <c:v>1.127708219292864</c:v>
                </c:pt>
                <c:pt idx="7">
                  <c:v>1.0257586917488268</c:v>
                </c:pt>
                <c:pt idx="8">
                  <c:v>3.559793626317917E-2</c:v>
                </c:pt>
                <c:pt idx="9">
                  <c:v>-0.63319246918816119</c:v>
                </c:pt>
                <c:pt idx="10">
                  <c:v>-0.11412464066716743</c:v>
                </c:pt>
                <c:pt idx="11">
                  <c:v>7.5547070598220356E-2</c:v>
                </c:pt>
                <c:pt idx="12">
                  <c:v>1.5436048863604346</c:v>
                </c:pt>
                <c:pt idx="13">
                  <c:v>2.9241519086097183</c:v>
                </c:pt>
                <c:pt idx="14">
                  <c:v>1.8935867349209006</c:v>
                </c:pt>
                <c:pt idx="15">
                  <c:v>-3.0928055598536752</c:v>
                </c:pt>
                <c:pt idx="16">
                  <c:v>-1.8594395166240651</c:v>
                </c:pt>
                <c:pt idx="17">
                  <c:v>-1.0674241141350183</c:v>
                </c:pt>
                <c:pt idx="18">
                  <c:v>-2.0806053383061505</c:v>
                </c:pt>
                <c:pt idx="19">
                  <c:v>-2.6600643707990743</c:v>
                </c:pt>
                <c:pt idx="20">
                  <c:v>-2.4264274063343718</c:v>
                </c:pt>
                <c:pt idx="21">
                  <c:v>-1.8306731334528037</c:v>
                </c:pt>
                <c:pt idx="22">
                  <c:v>-1.3883888269534279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09-46C0-897C-80E107564B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0987712"/>
        <c:axId val="260988128"/>
      </c:lineChart>
      <c:catAx>
        <c:axId val="260987712"/>
        <c:scaling>
          <c:orientation val="minMax"/>
        </c:scaling>
        <c:delete val="0"/>
        <c:axPos val="b"/>
        <c:numFmt formatCode="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988128"/>
        <c:crosses val="autoZero"/>
        <c:auto val="1"/>
        <c:lblAlgn val="ctr"/>
        <c:lblOffset val="100"/>
        <c:noMultiLvlLbl val="0"/>
      </c:catAx>
      <c:valAx>
        <c:axId val="26098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987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fr-FR"/>
              <a:t>Finland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DATA!$C$1</c:f>
              <c:strCache>
                <c:ptCount val="1"/>
                <c:pt idx="0">
                  <c:v>Actual current account balance</c:v>
                </c:pt>
              </c:strCache>
            </c:strRef>
          </c:tx>
          <c:cat>
            <c:numRef>
              <c:f>DATA!$B$187:$B$223</c:f>
              <c:numCache>
                <c:formatCode>00</c:formatCode>
                <c:ptCount val="23"/>
                <c:pt idx="0">
                  <c:v>94</c:v>
                </c:pt>
                <c:pt idx="1">
                  <c:v>95</c:v>
                </c:pt>
                <c:pt idx="2">
                  <c:v>96</c:v>
                </c:pt>
                <c:pt idx="3">
                  <c:v>97</c:v>
                </c:pt>
                <c:pt idx="4">
                  <c:v>98</c:v>
                </c:pt>
                <c:pt idx="5">
                  <c:v>99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</c:numCache>
            </c:numRef>
          </c:cat>
          <c:val>
            <c:numRef>
              <c:f>DATA!$C$187:$C$223</c:f>
              <c:numCache>
                <c:formatCode>0.00</c:formatCode>
                <c:ptCount val="23"/>
                <c:pt idx="0">
                  <c:v>1.091</c:v>
                </c:pt>
                <c:pt idx="1">
                  <c:v>4.0960000000000001</c:v>
                </c:pt>
                <c:pt idx="2">
                  <c:v>4.0060000000000002</c:v>
                </c:pt>
                <c:pt idx="3">
                  <c:v>5.5540000000000003</c:v>
                </c:pt>
                <c:pt idx="4">
                  <c:v>5.59</c:v>
                </c:pt>
                <c:pt idx="5">
                  <c:v>5.9279999999999999</c:v>
                </c:pt>
                <c:pt idx="6">
                  <c:v>8.1059999999999999</c:v>
                </c:pt>
                <c:pt idx="7">
                  <c:v>8.5679999999999996</c:v>
                </c:pt>
                <c:pt idx="8">
                  <c:v>8.8149999999999995</c:v>
                </c:pt>
                <c:pt idx="9">
                  <c:v>5.1470000000000002</c:v>
                </c:pt>
                <c:pt idx="10">
                  <c:v>5.9550000000000001</c:v>
                </c:pt>
                <c:pt idx="11">
                  <c:v>3.2090000000000001</c:v>
                </c:pt>
                <c:pt idx="12">
                  <c:v>3.782</c:v>
                </c:pt>
                <c:pt idx="13">
                  <c:v>3.8370000000000002</c:v>
                </c:pt>
                <c:pt idx="14">
                  <c:v>2.246</c:v>
                </c:pt>
                <c:pt idx="15">
                  <c:v>1.9139999999999999</c:v>
                </c:pt>
                <c:pt idx="16">
                  <c:v>1.2430000000000001</c:v>
                </c:pt>
                <c:pt idx="17">
                  <c:v>-1.7789999999999999</c:v>
                </c:pt>
                <c:pt idx="18">
                  <c:v>-1.9339999999999999</c:v>
                </c:pt>
                <c:pt idx="19">
                  <c:v>-1.655</c:v>
                </c:pt>
                <c:pt idx="20">
                  <c:v>-0.94099999999999995</c:v>
                </c:pt>
                <c:pt idx="21">
                  <c:v>0.11799999999999999</c:v>
                </c:pt>
                <c:pt idx="22">
                  <c:v>-1.0999999999999999E-2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BB-4D68-A424-1A4B38559DFC}"/>
            </c:ext>
          </c:extLst>
        </c:ser>
        <c:ser>
          <c:idx val="2"/>
          <c:order val="2"/>
          <c:tx>
            <c:strRef>
              <c:f>DATA!$Q$1</c:f>
              <c:strCache>
                <c:ptCount val="1"/>
                <c:pt idx="0">
                  <c:v>Adjusted current account (XR)</c:v>
                </c:pt>
              </c:strCache>
            </c:strRef>
          </c:tx>
          <c:cat>
            <c:numRef>
              <c:f>DATA!$B$187:$B$223</c:f>
              <c:numCache>
                <c:formatCode>00</c:formatCode>
                <c:ptCount val="23"/>
                <c:pt idx="0">
                  <c:v>94</c:v>
                </c:pt>
                <c:pt idx="1">
                  <c:v>95</c:v>
                </c:pt>
                <c:pt idx="2">
                  <c:v>96</c:v>
                </c:pt>
                <c:pt idx="3">
                  <c:v>97</c:v>
                </c:pt>
                <c:pt idx="4">
                  <c:v>98</c:v>
                </c:pt>
                <c:pt idx="5">
                  <c:v>99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</c:numCache>
            </c:numRef>
          </c:cat>
          <c:val>
            <c:numRef>
              <c:f>DATA!$Q$187:$Q$223</c:f>
              <c:numCache>
                <c:formatCode>0.00</c:formatCode>
                <c:ptCount val="23"/>
                <c:pt idx="0">
                  <c:v>1.0188550956552176</c:v>
                </c:pt>
                <c:pt idx="1">
                  <c:v>3.1779506754492579</c:v>
                </c:pt>
                <c:pt idx="2">
                  <c:v>4.0072626724148419</c:v>
                </c:pt>
                <c:pt idx="3">
                  <c:v>6.2236952126168088</c:v>
                </c:pt>
                <c:pt idx="4">
                  <c:v>5.995749664096814</c:v>
                </c:pt>
                <c:pt idx="5">
                  <c:v>6.0767162401726242</c:v>
                </c:pt>
                <c:pt idx="6">
                  <c:v>8.51640422690304</c:v>
                </c:pt>
                <c:pt idx="7">
                  <c:v>8.742965526647426</c:v>
                </c:pt>
                <c:pt idx="8">
                  <c:v>8.627080221096076</c:v>
                </c:pt>
                <c:pt idx="9">
                  <c:v>4.6224015979925417</c:v>
                </c:pt>
                <c:pt idx="10">
                  <c:v>5.7708941700057634</c:v>
                </c:pt>
                <c:pt idx="11">
                  <c:v>3.3209820977213775</c:v>
                </c:pt>
                <c:pt idx="12">
                  <c:v>3.919548214904732</c:v>
                </c:pt>
                <c:pt idx="13">
                  <c:v>3.776599821498237</c:v>
                </c:pt>
                <c:pt idx="14">
                  <c:v>1.9340986663815043</c:v>
                </c:pt>
                <c:pt idx="15">
                  <c:v>1.6839929761880807</c:v>
                </c:pt>
                <c:pt idx="16">
                  <c:v>1.4084369209297856</c:v>
                </c:pt>
                <c:pt idx="17">
                  <c:v>-1.8022714139012133</c:v>
                </c:pt>
                <c:pt idx="18">
                  <c:v>-1.7491327659107099</c:v>
                </c:pt>
                <c:pt idx="19">
                  <c:v>-1.7894349631495066</c:v>
                </c:pt>
                <c:pt idx="20">
                  <c:v>-1.0300924842953023</c:v>
                </c:pt>
                <c:pt idx="21">
                  <c:v>0.66239357108320229</c:v>
                </c:pt>
                <c:pt idx="22">
                  <c:v>0.20653377009060486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BB-4D68-A424-1A4B38559DFC}"/>
            </c:ext>
          </c:extLst>
        </c:ser>
        <c:ser>
          <c:idx val="1"/>
          <c:order val="1"/>
          <c:tx>
            <c:strRef>
              <c:f>DATA!$D$1</c:f>
              <c:strCache>
                <c:ptCount val="1"/>
                <c:pt idx="0">
                  <c:v>Equilibrium current account balance</c:v>
                </c:pt>
              </c:strCache>
            </c:strRef>
          </c:tx>
          <c:cat>
            <c:numRef>
              <c:f>DATA!$B$187:$B$223</c:f>
              <c:numCache>
                <c:formatCode>00</c:formatCode>
                <c:ptCount val="23"/>
                <c:pt idx="0">
                  <c:v>94</c:v>
                </c:pt>
                <c:pt idx="1">
                  <c:v>95</c:v>
                </c:pt>
                <c:pt idx="2">
                  <c:v>96</c:v>
                </c:pt>
                <c:pt idx="3">
                  <c:v>97</c:v>
                </c:pt>
                <c:pt idx="4">
                  <c:v>98</c:v>
                </c:pt>
                <c:pt idx="5">
                  <c:v>99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</c:numCache>
            </c:numRef>
          </c:cat>
          <c:val>
            <c:numRef>
              <c:f>DATA!$D$187:$D$223</c:f>
              <c:numCache>
                <c:formatCode>0.00</c:formatCode>
                <c:ptCount val="23"/>
                <c:pt idx="0">
                  <c:v>0.23008024500000035</c:v>
                </c:pt>
                <c:pt idx="1">
                  <c:v>0.23008024500000035</c:v>
                </c:pt>
                <c:pt idx="2">
                  <c:v>9.2947790000000641E-2</c:v>
                </c:pt>
                <c:pt idx="3">
                  <c:v>9.2947790000000641E-2</c:v>
                </c:pt>
                <c:pt idx="4">
                  <c:v>9.2947790000000641E-2</c:v>
                </c:pt>
                <c:pt idx="5">
                  <c:v>9.2947790000000641E-2</c:v>
                </c:pt>
                <c:pt idx="6">
                  <c:v>-0.20008909999999824</c:v>
                </c:pt>
                <c:pt idx="7">
                  <c:v>-0.20008909999999824</c:v>
                </c:pt>
                <c:pt idx="8">
                  <c:v>-0.20008909999999824</c:v>
                </c:pt>
                <c:pt idx="9">
                  <c:v>-0.20008909999999824</c:v>
                </c:pt>
                <c:pt idx="10">
                  <c:v>0.82607330144185775</c:v>
                </c:pt>
                <c:pt idx="11">
                  <c:v>0.82607330144185775</c:v>
                </c:pt>
                <c:pt idx="12">
                  <c:v>0.82607330144185775</c:v>
                </c:pt>
                <c:pt idx="13">
                  <c:v>0.82607330144185775</c:v>
                </c:pt>
                <c:pt idx="14">
                  <c:v>0.84613375678864022</c:v>
                </c:pt>
                <c:pt idx="15">
                  <c:v>0.84613375678864022</c:v>
                </c:pt>
                <c:pt idx="16">
                  <c:v>0.84613375678864022</c:v>
                </c:pt>
                <c:pt idx="17">
                  <c:v>0.84613375678864022</c:v>
                </c:pt>
                <c:pt idx="18">
                  <c:v>0.28001321192888673</c:v>
                </c:pt>
                <c:pt idx="19">
                  <c:v>0.28001321192888673</c:v>
                </c:pt>
                <c:pt idx="20">
                  <c:v>0.28001321192888673</c:v>
                </c:pt>
                <c:pt idx="21">
                  <c:v>0.28001321192888673</c:v>
                </c:pt>
                <c:pt idx="22">
                  <c:v>0.28001321192888673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BB-4D68-A424-1A4B38559DFC}"/>
            </c:ext>
          </c:extLst>
        </c:ser>
        <c:ser>
          <c:idx val="3"/>
          <c:order val="3"/>
          <c:tx>
            <c:strRef>
              <c:f>DATA!$AQ$1</c:f>
              <c:strCache>
                <c:ptCount val="1"/>
                <c:pt idx="0">
                  <c:v>Corrected current account balance (XR and OG)</c:v>
                </c:pt>
              </c:strCache>
            </c:strRef>
          </c:tx>
          <c:cat>
            <c:numRef>
              <c:f>DATA!$B$187:$B$223</c:f>
              <c:numCache>
                <c:formatCode>00</c:formatCode>
                <c:ptCount val="23"/>
                <c:pt idx="0">
                  <c:v>94</c:v>
                </c:pt>
                <c:pt idx="1">
                  <c:v>95</c:v>
                </c:pt>
                <c:pt idx="2">
                  <c:v>96</c:v>
                </c:pt>
                <c:pt idx="3">
                  <c:v>97</c:v>
                </c:pt>
                <c:pt idx="4">
                  <c:v>98</c:v>
                </c:pt>
                <c:pt idx="5">
                  <c:v>99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</c:numCache>
            </c:numRef>
          </c:cat>
          <c:val>
            <c:numRef>
              <c:f>DATA!$AQ$187:$AQ$223</c:f>
              <c:numCache>
                <c:formatCode>0.00</c:formatCode>
                <c:ptCount val="23"/>
                <c:pt idx="0">
                  <c:v>-0.24711842245120264</c:v>
                </c:pt>
                <c:pt idx="1">
                  <c:v>2.2725191067056509</c:v>
                </c:pt>
                <c:pt idx="2">
                  <c:v>3.3492119129427831</c:v>
                </c:pt>
                <c:pt idx="3">
                  <c:v>6.5033469526734216</c:v>
                </c:pt>
                <c:pt idx="4">
                  <c:v>6.7271314059840392</c:v>
                </c:pt>
                <c:pt idx="5">
                  <c:v>6.3786299479815529</c:v>
                </c:pt>
                <c:pt idx="6">
                  <c:v>8.9981745473939121</c:v>
                </c:pt>
                <c:pt idx="7">
                  <c:v>8.9723836738963314</c:v>
                </c:pt>
                <c:pt idx="8">
                  <c:v>8.7805109251031688</c:v>
                </c:pt>
                <c:pt idx="9">
                  <c:v>4.8252101939676422</c:v>
                </c:pt>
                <c:pt idx="10">
                  <c:v>6.4529012050144958</c:v>
                </c:pt>
                <c:pt idx="11">
                  <c:v>4.0076816321424129</c:v>
                </c:pt>
                <c:pt idx="12">
                  <c:v>4.7936770063293261</c:v>
                </c:pt>
                <c:pt idx="13">
                  <c:v>5.3691152794829886</c:v>
                </c:pt>
                <c:pt idx="14">
                  <c:v>3.5090291539417566</c:v>
                </c:pt>
                <c:pt idx="15">
                  <c:v>1.0848853673244632</c:v>
                </c:pt>
                <c:pt idx="16">
                  <c:v>1.2718856141635966</c:v>
                </c:pt>
                <c:pt idx="17">
                  <c:v>-1.3881646912895331</c:v>
                </c:pt>
                <c:pt idx="18">
                  <c:v>-1.8549548035162777</c:v>
                </c:pt>
                <c:pt idx="19">
                  <c:v>-2.1076135263090108</c:v>
                </c:pt>
                <c:pt idx="20">
                  <c:v>-1.7407464559753187</c:v>
                </c:pt>
                <c:pt idx="21">
                  <c:v>-9.628413418082471E-2</c:v>
                </c:pt>
                <c:pt idx="22">
                  <c:v>-0.49673883933717372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8BB-4D68-A424-1A4B38559D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7554016"/>
        <c:axId val="1"/>
      </c:lineChart>
      <c:catAx>
        <c:axId val="297554016"/>
        <c:scaling>
          <c:orientation val="minMax"/>
        </c:scaling>
        <c:delete val="0"/>
        <c:axPos val="b"/>
        <c:numFmt formatCode="00" sourceLinked="1"/>
        <c:majorTickMark val="none"/>
        <c:minorTickMark val="none"/>
        <c:tickLblPos val="low"/>
        <c:spPr>
          <a:ln>
            <a:solidFill>
              <a:sysClr val="windowText" lastClr="000000"/>
            </a:solidFill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/>
        <c:numFmt formatCode="General" sourceLinked="0"/>
        <c:majorTickMark val="out"/>
        <c:minorTickMark val="none"/>
        <c:tickLblPos val="nextTo"/>
        <c:spPr>
          <a:ln>
            <a:noFill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97554016"/>
        <c:crosses val="autoZero"/>
        <c:crossBetween val="between"/>
      </c:valAx>
    </c:plotArea>
    <c:legend>
      <c:legendPos val="b"/>
      <c:layout/>
      <c:overlay val="0"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fr-FR"/>
              <a:t>Finland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DATA!$D$1</c:f>
              <c:strCache>
                <c:ptCount val="1"/>
                <c:pt idx="0">
                  <c:v>Equilibrium current account balance</c:v>
                </c:pt>
              </c:strCache>
            </c:strRef>
          </c:tx>
          <c:cat>
            <c:numRef>
              <c:f>DATA!$B$187:$B$223</c:f>
              <c:numCache>
                <c:formatCode>00</c:formatCode>
                <c:ptCount val="23"/>
                <c:pt idx="0">
                  <c:v>94</c:v>
                </c:pt>
                <c:pt idx="1">
                  <c:v>95</c:v>
                </c:pt>
                <c:pt idx="2">
                  <c:v>96</c:v>
                </c:pt>
                <c:pt idx="3">
                  <c:v>97</c:v>
                </c:pt>
                <c:pt idx="4">
                  <c:v>98</c:v>
                </c:pt>
                <c:pt idx="5">
                  <c:v>99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</c:numCache>
            </c:numRef>
          </c:cat>
          <c:val>
            <c:numRef>
              <c:f>DATA!$D$187:$D$223</c:f>
              <c:numCache>
                <c:formatCode>0.00</c:formatCode>
                <c:ptCount val="23"/>
                <c:pt idx="0">
                  <c:v>0.23008024500000035</c:v>
                </c:pt>
                <c:pt idx="1">
                  <c:v>0.23008024500000035</c:v>
                </c:pt>
                <c:pt idx="2">
                  <c:v>9.2947790000000641E-2</c:v>
                </c:pt>
                <c:pt idx="3">
                  <c:v>9.2947790000000641E-2</c:v>
                </c:pt>
                <c:pt idx="4">
                  <c:v>9.2947790000000641E-2</c:v>
                </c:pt>
                <c:pt idx="5">
                  <c:v>9.2947790000000641E-2</c:v>
                </c:pt>
                <c:pt idx="6">
                  <c:v>-0.20008909999999824</c:v>
                </c:pt>
                <c:pt idx="7">
                  <c:v>-0.20008909999999824</c:v>
                </c:pt>
                <c:pt idx="8">
                  <c:v>-0.20008909999999824</c:v>
                </c:pt>
                <c:pt idx="9">
                  <c:v>-0.20008909999999824</c:v>
                </c:pt>
                <c:pt idx="10">
                  <c:v>0.82607330144185775</c:v>
                </c:pt>
                <c:pt idx="11">
                  <c:v>0.82607330144185775</c:v>
                </c:pt>
                <c:pt idx="12">
                  <c:v>0.82607330144185775</c:v>
                </c:pt>
                <c:pt idx="13">
                  <c:v>0.82607330144185775</c:v>
                </c:pt>
                <c:pt idx="14">
                  <c:v>0.84613375678864022</c:v>
                </c:pt>
                <c:pt idx="15">
                  <c:v>0.84613375678864022</c:v>
                </c:pt>
                <c:pt idx="16">
                  <c:v>0.84613375678864022</c:v>
                </c:pt>
                <c:pt idx="17">
                  <c:v>0.84613375678864022</c:v>
                </c:pt>
                <c:pt idx="18">
                  <c:v>0.28001321192888673</c:v>
                </c:pt>
                <c:pt idx="19">
                  <c:v>0.28001321192888673</c:v>
                </c:pt>
                <c:pt idx="20">
                  <c:v>0.28001321192888673</c:v>
                </c:pt>
                <c:pt idx="21">
                  <c:v>0.28001321192888673</c:v>
                </c:pt>
                <c:pt idx="22">
                  <c:v>0.28001321192888673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AB-4789-AE56-F5079C6C7747}"/>
            </c:ext>
          </c:extLst>
        </c:ser>
        <c:ser>
          <c:idx val="3"/>
          <c:order val="1"/>
          <c:tx>
            <c:strRef>
              <c:f>DATA!$AQ$1</c:f>
              <c:strCache>
                <c:ptCount val="1"/>
                <c:pt idx="0">
                  <c:v>Corrected current account balance (XR and OG)</c:v>
                </c:pt>
              </c:strCache>
            </c:strRef>
          </c:tx>
          <c:cat>
            <c:numRef>
              <c:f>DATA!$B$187:$B$223</c:f>
              <c:numCache>
                <c:formatCode>00</c:formatCode>
                <c:ptCount val="23"/>
                <c:pt idx="0">
                  <c:v>94</c:v>
                </c:pt>
                <c:pt idx="1">
                  <c:v>95</c:v>
                </c:pt>
                <c:pt idx="2">
                  <c:v>96</c:v>
                </c:pt>
                <c:pt idx="3">
                  <c:v>97</c:v>
                </c:pt>
                <c:pt idx="4">
                  <c:v>98</c:v>
                </c:pt>
                <c:pt idx="5">
                  <c:v>99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</c:numCache>
            </c:numRef>
          </c:cat>
          <c:val>
            <c:numRef>
              <c:f>DATA!$AQ$187:$AQ$223</c:f>
              <c:numCache>
                <c:formatCode>0.00</c:formatCode>
                <c:ptCount val="23"/>
                <c:pt idx="0">
                  <c:v>-0.24711842245120264</c:v>
                </c:pt>
                <c:pt idx="1">
                  <c:v>2.2725191067056509</c:v>
                </c:pt>
                <c:pt idx="2">
                  <c:v>3.3492119129427831</c:v>
                </c:pt>
                <c:pt idx="3">
                  <c:v>6.5033469526734216</c:v>
                </c:pt>
                <c:pt idx="4">
                  <c:v>6.7271314059840392</c:v>
                </c:pt>
                <c:pt idx="5">
                  <c:v>6.3786299479815529</c:v>
                </c:pt>
                <c:pt idx="6">
                  <c:v>8.9981745473939121</c:v>
                </c:pt>
                <c:pt idx="7">
                  <c:v>8.9723836738963314</c:v>
                </c:pt>
                <c:pt idx="8">
                  <c:v>8.7805109251031688</c:v>
                </c:pt>
                <c:pt idx="9">
                  <c:v>4.8252101939676422</c:v>
                </c:pt>
                <c:pt idx="10">
                  <c:v>6.4529012050144958</c:v>
                </c:pt>
                <c:pt idx="11">
                  <c:v>4.0076816321424129</c:v>
                </c:pt>
                <c:pt idx="12">
                  <c:v>4.7936770063293261</c:v>
                </c:pt>
                <c:pt idx="13">
                  <c:v>5.3691152794829886</c:v>
                </c:pt>
                <c:pt idx="14">
                  <c:v>3.5090291539417566</c:v>
                </c:pt>
                <c:pt idx="15">
                  <c:v>1.0848853673244632</c:v>
                </c:pt>
                <c:pt idx="16">
                  <c:v>1.2718856141635966</c:v>
                </c:pt>
                <c:pt idx="17">
                  <c:v>-1.3881646912895331</c:v>
                </c:pt>
                <c:pt idx="18">
                  <c:v>-1.8549548035162777</c:v>
                </c:pt>
                <c:pt idx="19">
                  <c:v>-2.1076135263090108</c:v>
                </c:pt>
                <c:pt idx="20">
                  <c:v>-1.7407464559753187</c:v>
                </c:pt>
                <c:pt idx="21">
                  <c:v>-9.628413418082471E-2</c:v>
                </c:pt>
                <c:pt idx="22">
                  <c:v>-0.49673883933717372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5AB-4789-AE56-F5079C6C77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7554016"/>
        <c:axId val="1"/>
      </c:lineChart>
      <c:catAx>
        <c:axId val="297554016"/>
        <c:scaling>
          <c:orientation val="minMax"/>
        </c:scaling>
        <c:delete val="0"/>
        <c:axPos val="b"/>
        <c:numFmt formatCode="00" sourceLinked="1"/>
        <c:majorTickMark val="none"/>
        <c:minorTickMark val="none"/>
        <c:tickLblPos val="low"/>
        <c:spPr>
          <a:ln>
            <a:solidFill>
              <a:sysClr val="windowText" lastClr="000000"/>
            </a:solidFill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/>
        <c:numFmt formatCode="General" sourceLinked="0"/>
        <c:majorTickMark val="out"/>
        <c:minorTickMark val="none"/>
        <c:tickLblPos val="nextTo"/>
        <c:spPr>
          <a:ln>
            <a:noFill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97554016"/>
        <c:crosses val="autoZero"/>
        <c:crossBetween val="between"/>
      </c:valAx>
    </c:plotArea>
    <c:legend>
      <c:legendPos val="b"/>
      <c:layout/>
      <c:overlay val="0"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Finland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DATA!$V$1</c:f>
              <c:strCache>
                <c:ptCount val="1"/>
                <c:pt idx="0">
                  <c:v>Domestic output gap (YGAP)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DATA!$B$187:$B$223</c:f>
              <c:numCache>
                <c:formatCode>00</c:formatCode>
                <c:ptCount val="23"/>
                <c:pt idx="0">
                  <c:v>94</c:v>
                </c:pt>
                <c:pt idx="1">
                  <c:v>95</c:v>
                </c:pt>
                <c:pt idx="2">
                  <c:v>96</c:v>
                </c:pt>
                <c:pt idx="3">
                  <c:v>97</c:v>
                </c:pt>
                <c:pt idx="4">
                  <c:v>98</c:v>
                </c:pt>
                <c:pt idx="5">
                  <c:v>99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</c:numCache>
            </c:numRef>
          </c:cat>
          <c:val>
            <c:numRef>
              <c:f>DATA!$V$187:$V$223</c:f>
              <c:numCache>
                <c:formatCode>General</c:formatCode>
                <c:ptCount val="23"/>
                <c:pt idx="0">
                  <c:v>-5.4420000000000002</c:v>
                </c:pt>
                <c:pt idx="1">
                  <c:v>-4.0129999999999999</c:v>
                </c:pt>
                <c:pt idx="2">
                  <c:v>-3.2559999999999998</c:v>
                </c:pt>
                <c:pt idx="3">
                  <c:v>-4.5999999999999999E-2</c:v>
                </c:pt>
                <c:pt idx="4">
                  <c:v>1.7769999999999999</c:v>
                </c:pt>
                <c:pt idx="5">
                  <c:v>1.042</c:v>
                </c:pt>
                <c:pt idx="6">
                  <c:v>2.5529999999999999</c:v>
                </c:pt>
                <c:pt idx="7">
                  <c:v>1.601</c:v>
                </c:pt>
                <c:pt idx="8">
                  <c:v>0.40300000000000002</c:v>
                </c:pt>
                <c:pt idx="9">
                  <c:v>5.8000000000000003E-2</c:v>
                </c:pt>
                <c:pt idx="10">
                  <c:v>1.671</c:v>
                </c:pt>
                <c:pt idx="11">
                  <c:v>1.7929999999999999</c:v>
                </c:pt>
                <c:pt idx="12">
                  <c:v>3.3</c:v>
                </c:pt>
                <c:pt idx="13">
                  <c:v>6.09</c:v>
                </c:pt>
                <c:pt idx="14">
                  <c:v>4.66</c:v>
                </c:pt>
                <c:pt idx="15">
                  <c:v>-4.3220000000000001</c:v>
                </c:pt>
                <c:pt idx="16">
                  <c:v>-2.0070000000000001</c:v>
                </c:pt>
                <c:pt idx="17">
                  <c:v>-0.13900000000000001</c:v>
                </c:pt>
                <c:pt idx="18">
                  <c:v>-1.8779999999999999</c:v>
                </c:pt>
                <c:pt idx="19">
                  <c:v>-2.6960000000000002</c:v>
                </c:pt>
                <c:pt idx="20">
                  <c:v>-3.3250000000000002</c:v>
                </c:pt>
                <c:pt idx="21">
                  <c:v>-3.1040000000000001</c:v>
                </c:pt>
                <c:pt idx="22">
                  <c:v>-2.6459999999999999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09-46C0-897C-80E107564B4B}"/>
            </c:ext>
          </c:extLst>
        </c:ser>
        <c:ser>
          <c:idx val="1"/>
          <c:order val="1"/>
          <c:tx>
            <c:strRef>
              <c:f>DATA!$AK$1</c:f>
              <c:strCache>
                <c:ptCount val="1"/>
                <c:pt idx="0">
                  <c:v>Foreign output gap (YGAPF)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DATA!$B$187:$B$223</c:f>
              <c:numCache>
                <c:formatCode>00</c:formatCode>
                <c:ptCount val="23"/>
                <c:pt idx="0">
                  <c:v>94</c:v>
                </c:pt>
                <c:pt idx="1">
                  <c:v>95</c:v>
                </c:pt>
                <c:pt idx="2">
                  <c:v>96</c:v>
                </c:pt>
                <c:pt idx="3">
                  <c:v>97</c:v>
                </c:pt>
                <c:pt idx="4">
                  <c:v>98</c:v>
                </c:pt>
                <c:pt idx="5">
                  <c:v>99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</c:numCache>
            </c:numRef>
          </c:cat>
          <c:val>
            <c:numRef>
              <c:f>DATA!$AK$187:$AK$223</c:f>
              <c:numCache>
                <c:formatCode>General</c:formatCode>
                <c:ptCount val="23"/>
                <c:pt idx="0">
                  <c:v>-1.5911498348339574</c:v>
                </c:pt>
                <c:pt idx="1">
                  <c:v>-1.1845671818335428</c:v>
                </c:pt>
                <c:pt idx="2">
                  <c:v>-1.2725774702848649</c:v>
                </c:pt>
                <c:pt idx="3">
                  <c:v>-0.78317339394145202</c:v>
                </c:pt>
                <c:pt idx="4">
                  <c:v>-0.31224834143020525</c:v>
                </c:pt>
                <c:pt idx="5">
                  <c:v>0.12545387176313327</c:v>
                </c:pt>
                <c:pt idx="6">
                  <c:v>1.1908178621676999</c:v>
                </c:pt>
                <c:pt idx="7">
                  <c:v>0.86343310958524688</c:v>
                </c:pt>
                <c:pt idx="8">
                  <c:v>-2.8177238897649809E-2</c:v>
                </c:pt>
                <c:pt idx="9">
                  <c:v>-0.48818259477639614</c:v>
                </c:pt>
                <c:pt idx="10">
                  <c:v>-0.12573925904797448</c:v>
                </c:pt>
                <c:pt idx="11">
                  <c:v>0.18958339773523641</c:v>
                </c:pt>
                <c:pt idx="12">
                  <c:v>1.4642288919206528</c:v>
                </c:pt>
                <c:pt idx="13">
                  <c:v>2.7254604815067793</c:v>
                </c:pt>
                <c:pt idx="14">
                  <c:v>1.5176545931014989</c:v>
                </c:pt>
                <c:pt idx="15">
                  <c:v>-3.124658780935841</c:v>
                </c:pt>
                <c:pt idx="16">
                  <c:v>-1.9183021601863588</c:v>
                </c:pt>
                <c:pt idx="17">
                  <c:v>-1.223649568882244</c:v>
                </c:pt>
                <c:pt idx="18">
                  <c:v>-2.0095366980726759</c:v>
                </c:pt>
                <c:pt idx="19">
                  <c:v>-2.4065117708716324</c:v>
                </c:pt>
                <c:pt idx="20">
                  <c:v>-2.1037696654792057</c:v>
                </c:pt>
                <c:pt idx="21">
                  <c:v>-1.5665797483979649</c:v>
                </c:pt>
                <c:pt idx="22">
                  <c:v>-1.1838316988558524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09-46C0-897C-80E107564B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0987712"/>
        <c:axId val="260988128"/>
      </c:lineChart>
      <c:catAx>
        <c:axId val="260987712"/>
        <c:scaling>
          <c:orientation val="minMax"/>
        </c:scaling>
        <c:delete val="0"/>
        <c:axPos val="b"/>
        <c:numFmt formatCode="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988128"/>
        <c:crosses val="autoZero"/>
        <c:auto val="1"/>
        <c:lblAlgn val="ctr"/>
        <c:lblOffset val="100"/>
        <c:noMultiLvlLbl val="0"/>
      </c:catAx>
      <c:valAx>
        <c:axId val="26098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987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fr-FR"/>
              <a:t>Ireland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DATA!$C$1</c:f>
              <c:strCache>
                <c:ptCount val="1"/>
                <c:pt idx="0">
                  <c:v>Actual current account balance</c:v>
                </c:pt>
              </c:strCache>
            </c:strRef>
          </c:tx>
          <c:cat>
            <c:numRef>
              <c:f>DATA!$B$224:$B$260</c:f>
              <c:numCache>
                <c:formatCode>00</c:formatCode>
                <c:ptCount val="23"/>
                <c:pt idx="0">
                  <c:v>94</c:v>
                </c:pt>
                <c:pt idx="1">
                  <c:v>95</c:v>
                </c:pt>
                <c:pt idx="2">
                  <c:v>96</c:v>
                </c:pt>
                <c:pt idx="3">
                  <c:v>97</c:v>
                </c:pt>
                <c:pt idx="4">
                  <c:v>98</c:v>
                </c:pt>
                <c:pt idx="5">
                  <c:v>99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</c:numCache>
            </c:numRef>
          </c:cat>
          <c:val>
            <c:numRef>
              <c:f>DATA!$C$224:$C$260</c:f>
              <c:numCache>
                <c:formatCode>0.00</c:formatCode>
                <c:ptCount val="23"/>
                <c:pt idx="0">
                  <c:v>2.9940000000000002</c:v>
                </c:pt>
                <c:pt idx="1">
                  <c:v>2.96</c:v>
                </c:pt>
                <c:pt idx="2">
                  <c:v>3.45</c:v>
                </c:pt>
                <c:pt idx="3">
                  <c:v>3.2480000000000002</c:v>
                </c:pt>
                <c:pt idx="4">
                  <c:v>0.79800000000000004</c:v>
                </c:pt>
                <c:pt idx="5">
                  <c:v>0.25</c:v>
                </c:pt>
                <c:pt idx="6">
                  <c:v>-0.36099999999999999</c:v>
                </c:pt>
                <c:pt idx="7">
                  <c:v>-0.64700000000000002</c:v>
                </c:pt>
                <c:pt idx="8">
                  <c:v>-0.995</c:v>
                </c:pt>
                <c:pt idx="9">
                  <c:v>-1E-3</c:v>
                </c:pt>
                <c:pt idx="10">
                  <c:v>-0.60299999999999998</c:v>
                </c:pt>
                <c:pt idx="11">
                  <c:v>-3.423</c:v>
                </c:pt>
                <c:pt idx="12">
                  <c:v>-3.532</c:v>
                </c:pt>
                <c:pt idx="13">
                  <c:v>-5.3540000000000001</c:v>
                </c:pt>
                <c:pt idx="14">
                  <c:v>-5.726</c:v>
                </c:pt>
                <c:pt idx="15">
                  <c:v>-3.0329999999999999</c:v>
                </c:pt>
                <c:pt idx="16">
                  <c:v>0.56799999999999995</c:v>
                </c:pt>
                <c:pt idx="17">
                  <c:v>0.79100000000000004</c:v>
                </c:pt>
                <c:pt idx="18">
                  <c:v>-1.538</c:v>
                </c:pt>
                <c:pt idx="19">
                  <c:v>3.097</c:v>
                </c:pt>
                <c:pt idx="20">
                  <c:v>3.62</c:v>
                </c:pt>
                <c:pt idx="21">
                  <c:v>4.4509999999999996</c:v>
                </c:pt>
                <c:pt idx="22">
                  <c:v>3.972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BB-4D68-A424-1A4B38559DFC}"/>
            </c:ext>
          </c:extLst>
        </c:ser>
        <c:ser>
          <c:idx val="2"/>
          <c:order val="2"/>
          <c:tx>
            <c:strRef>
              <c:f>DATA!$Q$1</c:f>
              <c:strCache>
                <c:ptCount val="1"/>
                <c:pt idx="0">
                  <c:v>Adjusted current account (XR)</c:v>
                </c:pt>
              </c:strCache>
            </c:strRef>
          </c:tx>
          <c:cat>
            <c:numRef>
              <c:f>DATA!$B$224:$B$260</c:f>
              <c:numCache>
                <c:formatCode>00</c:formatCode>
                <c:ptCount val="23"/>
                <c:pt idx="0">
                  <c:v>94</c:v>
                </c:pt>
                <c:pt idx="1">
                  <c:v>95</c:v>
                </c:pt>
                <c:pt idx="2">
                  <c:v>96</c:v>
                </c:pt>
                <c:pt idx="3">
                  <c:v>97</c:v>
                </c:pt>
                <c:pt idx="4">
                  <c:v>98</c:v>
                </c:pt>
                <c:pt idx="5">
                  <c:v>99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</c:numCache>
            </c:numRef>
          </c:cat>
          <c:val>
            <c:numRef>
              <c:f>DATA!$Q$224:$Q$260</c:f>
              <c:numCache>
                <c:formatCode>0.00</c:formatCode>
                <c:ptCount val="23"/>
                <c:pt idx="0">
                  <c:v>3.4448219049804734</c:v>
                </c:pt>
                <c:pt idx="1">
                  <c:v>2.6828821684266977</c:v>
                </c:pt>
                <c:pt idx="2">
                  <c:v>2.6595627680946028</c:v>
                </c:pt>
                <c:pt idx="3">
                  <c:v>3.3710744810246172</c:v>
                </c:pt>
                <c:pt idx="4">
                  <c:v>2.4630502028739558</c:v>
                </c:pt>
                <c:pt idx="5">
                  <c:v>1.2675465196099049</c:v>
                </c:pt>
                <c:pt idx="6">
                  <c:v>1.2098127262523264</c:v>
                </c:pt>
                <c:pt idx="7">
                  <c:v>-1.0806767057936055</c:v>
                </c:pt>
                <c:pt idx="8">
                  <c:v>-2.7193811610459679</c:v>
                </c:pt>
                <c:pt idx="9">
                  <c:v>-2.8047948359720842</c:v>
                </c:pt>
                <c:pt idx="10">
                  <c:v>-2.097956504306187</c:v>
                </c:pt>
                <c:pt idx="11">
                  <c:v>-3.7047025476006494</c:v>
                </c:pt>
                <c:pt idx="12">
                  <c:v>-3.5998704423642534</c:v>
                </c:pt>
                <c:pt idx="13">
                  <c:v>-5.9208278838023309</c:v>
                </c:pt>
                <c:pt idx="14">
                  <c:v>-6.6976006556778662</c:v>
                </c:pt>
                <c:pt idx="15">
                  <c:v>-3.0470912195263713</c:v>
                </c:pt>
                <c:pt idx="16">
                  <c:v>1.7909282139168754</c:v>
                </c:pt>
                <c:pt idx="17">
                  <c:v>1.306642421032036</c:v>
                </c:pt>
                <c:pt idx="18">
                  <c:v>-0.72028016461550259</c:v>
                </c:pt>
                <c:pt idx="19">
                  <c:v>3.1972508288454398</c:v>
                </c:pt>
                <c:pt idx="20">
                  <c:v>3.7985216383668887</c:v>
                </c:pt>
                <c:pt idx="21">
                  <c:v>5.8424251908402915</c:v>
                </c:pt>
                <c:pt idx="22">
                  <c:v>4.3729120317340673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BB-4D68-A424-1A4B38559DFC}"/>
            </c:ext>
          </c:extLst>
        </c:ser>
        <c:ser>
          <c:idx val="1"/>
          <c:order val="1"/>
          <c:tx>
            <c:strRef>
              <c:f>DATA!$D$1</c:f>
              <c:strCache>
                <c:ptCount val="1"/>
                <c:pt idx="0">
                  <c:v>Equilibrium current account balance</c:v>
                </c:pt>
              </c:strCache>
            </c:strRef>
          </c:tx>
          <c:cat>
            <c:numRef>
              <c:f>DATA!$B$224:$B$260</c:f>
              <c:numCache>
                <c:formatCode>00</c:formatCode>
                <c:ptCount val="23"/>
                <c:pt idx="0">
                  <c:v>94</c:v>
                </c:pt>
                <c:pt idx="1">
                  <c:v>95</c:v>
                </c:pt>
                <c:pt idx="2">
                  <c:v>96</c:v>
                </c:pt>
                <c:pt idx="3">
                  <c:v>97</c:v>
                </c:pt>
                <c:pt idx="4">
                  <c:v>98</c:v>
                </c:pt>
                <c:pt idx="5">
                  <c:v>99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</c:numCache>
            </c:numRef>
          </c:cat>
          <c:val>
            <c:numRef>
              <c:f>DATA!$D$224:$D$260</c:f>
              <c:numCache>
                <c:formatCode>0.00</c:formatCode>
                <c:ptCount val="23"/>
                <c:pt idx="0">
                  <c:v>-1.6607355149999989</c:v>
                </c:pt>
                <c:pt idx="1">
                  <c:v>-1.6607355149999989</c:v>
                </c:pt>
                <c:pt idx="2">
                  <c:v>-8.9637139999998894E-2</c:v>
                </c:pt>
                <c:pt idx="3">
                  <c:v>-8.9637139999998894E-2</c:v>
                </c:pt>
                <c:pt idx="4">
                  <c:v>-8.9637139999998894E-2</c:v>
                </c:pt>
                <c:pt idx="5">
                  <c:v>-8.9637139999998894E-2</c:v>
                </c:pt>
                <c:pt idx="6">
                  <c:v>1.5663914400000003</c:v>
                </c:pt>
                <c:pt idx="7">
                  <c:v>1.5663914400000003</c:v>
                </c:pt>
                <c:pt idx="8">
                  <c:v>1.5663914400000003</c:v>
                </c:pt>
                <c:pt idx="9">
                  <c:v>1.5663914400000003</c:v>
                </c:pt>
                <c:pt idx="10">
                  <c:v>1.651617070800973</c:v>
                </c:pt>
                <c:pt idx="11">
                  <c:v>1.651617070800973</c:v>
                </c:pt>
                <c:pt idx="12">
                  <c:v>1.651617070800973</c:v>
                </c:pt>
                <c:pt idx="13">
                  <c:v>1.651617070800973</c:v>
                </c:pt>
                <c:pt idx="14">
                  <c:v>0.77600253031455235</c:v>
                </c:pt>
                <c:pt idx="15">
                  <c:v>0.77600253031455235</c:v>
                </c:pt>
                <c:pt idx="16">
                  <c:v>0.77600253031455235</c:v>
                </c:pt>
                <c:pt idx="17">
                  <c:v>0.77600253031455235</c:v>
                </c:pt>
                <c:pt idx="18">
                  <c:v>0.10989342707423333</c:v>
                </c:pt>
                <c:pt idx="19">
                  <c:v>0.10989342707423333</c:v>
                </c:pt>
                <c:pt idx="20">
                  <c:v>0.10989342707423333</c:v>
                </c:pt>
                <c:pt idx="21">
                  <c:v>0.10989342707423333</c:v>
                </c:pt>
                <c:pt idx="22">
                  <c:v>0.10989342707423333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BB-4D68-A424-1A4B38559DFC}"/>
            </c:ext>
          </c:extLst>
        </c:ser>
        <c:ser>
          <c:idx val="3"/>
          <c:order val="3"/>
          <c:tx>
            <c:strRef>
              <c:f>DATA!$AQ$1</c:f>
              <c:strCache>
                <c:ptCount val="1"/>
                <c:pt idx="0">
                  <c:v>Corrected current account balance (XR and OG)</c:v>
                </c:pt>
              </c:strCache>
            </c:strRef>
          </c:tx>
          <c:cat>
            <c:numRef>
              <c:f>DATA!$B$224:$B$260</c:f>
              <c:numCache>
                <c:formatCode>00</c:formatCode>
                <c:ptCount val="23"/>
                <c:pt idx="0">
                  <c:v>94</c:v>
                </c:pt>
                <c:pt idx="1">
                  <c:v>95</c:v>
                </c:pt>
                <c:pt idx="2">
                  <c:v>96</c:v>
                </c:pt>
                <c:pt idx="3">
                  <c:v>97</c:v>
                </c:pt>
                <c:pt idx="4">
                  <c:v>98</c:v>
                </c:pt>
                <c:pt idx="5">
                  <c:v>99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</c:numCache>
            </c:numRef>
          </c:cat>
          <c:val>
            <c:numRef>
              <c:f>DATA!$AQ$224:$AQ$260</c:f>
              <c:numCache>
                <c:formatCode>0.00</c:formatCode>
                <c:ptCount val="23"/>
                <c:pt idx="0">
                  <c:v>1.7664842150054039E-2</c:v>
                </c:pt>
                <c:pt idx="1">
                  <c:v>-1.2522394855295995</c:v>
                </c:pt>
                <c:pt idx="2">
                  <c:v>0.34960155213551136</c:v>
                </c:pt>
                <c:pt idx="3">
                  <c:v>2.0416522264785799</c:v>
                </c:pt>
                <c:pt idx="4">
                  <c:v>0.8211937543427954</c:v>
                </c:pt>
                <c:pt idx="5">
                  <c:v>0.87471597060630057</c:v>
                </c:pt>
                <c:pt idx="6">
                  <c:v>1.994919969702506</c:v>
                </c:pt>
                <c:pt idx="7">
                  <c:v>6.9724566554429046E-2</c:v>
                </c:pt>
                <c:pt idx="8">
                  <c:v>-1.5854690587542639</c:v>
                </c:pt>
                <c:pt idx="9">
                  <c:v>-1.1665098070051889</c:v>
                </c:pt>
                <c:pt idx="10">
                  <c:v>-0.27768456845551248</c:v>
                </c:pt>
                <c:pt idx="11">
                  <c:v>-0.79751453015064477</c:v>
                </c:pt>
                <c:pt idx="12">
                  <c:v>0.27088091115217861</c:v>
                </c:pt>
                <c:pt idx="13">
                  <c:v>-0.2689751136979881</c:v>
                </c:pt>
                <c:pt idx="14">
                  <c:v>-3.0147652397883049</c:v>
                </c:pt>
                <c:pt idx="15">
                  <c:v>-2.0433637081424427</c:v>
                </c:pt>
                <c:pt idx="16">
                  <c:v>-0.8896293753448048</c:v>
                </c:pt>
                <c:pt idx="17">
                  <c:v>-0.58871256450697151</c:v>
                </c:pt>
                <c:pt idx="18">
                  <c:v>-3.3413111370260351</c:v>
                </c:pt>
                <c:pt idx="19">
                  <c:v>0.21720228040293854</c:v>
                </c:pt>
                <c:pt idx="20">
                  <c:v>2.021476781882618</c:v>
                </c:pt>
                <c:pt idx="21">
                  <c:v>7.1537465331942762</c:v>
                </c:pt>
                <c:pt idx="22">
                  <c:v>6.7650584728541894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8BB-4D68-A424-1A4B38559D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7554016"/>
        <c:axId val="1"/>
      </c:lineChart>
      <c:catAx>
        <c:axId val="297554016"/>
        <c:scaling>
          <c:orientation val="minMax"/>
        </c:scaling>
        <c:delete val="0"/>
        <c:axPos val="b"/>
        <c:numFmt formatCode="00" sourceLinked="1"/>
        <c:majorTickMark val="none"/>
        <c:minorTickMark val="none"/>
        <c:tickLblPos val="low"/>
        <c:spPr>
          <a:ln>
            <a:solidFill>
              <a:sysClr val="windowText" lastClr="000000"/>
            </a:solidFill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/>
        <c:numFmt formatCode="General" sourceLinked="0"/>
        <c:majorTickMark val="out"/>
        <c:minorTickMark val="none"/>
        <c:tickLblPos val="nextTo"/>
        <c:spPr>
          <a:ln>
            <a:noFill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97554016"/>
        <c:crosses val="autoZero"/>
        <c:crossBetween val="between"/>
      </c:valAx>
    </c:plotArea>
    <c:legend>
      <c:legendPos val="b"/>
      <c:layout/>
      <c:overlay val="0"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fr-FR"/>
              <a:t>France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DATA!$D$1</c:f>
              <c:strCache>
                <c:ptCount val="1"/>
                <c:pt idx="0">
                  <c:v>Equilibrium current account balance</c:v>
                </c:pt>
              </c:strCache>
            </c:strRef>
          </c:tx>
          <c:cat>
            <c:numRef>
              <c:f>DATA!$B$2:$B$38</c:f>
              <c:numCache>
                <c:formatCode>00</c:formatCode>
                <c:ptCount val="23"/>
                <c:pt idx="0">
                  <c:v>94</c:v>
                </c:pt>
                <c:pt idx="1">
                  <c:v>95</c:v>
                </c:pt>
                <c:pt idx="2">
                  <c:v>96</c:v>
                </c:pt>
                <c:pt idx="3">
                  <c:v>97</c:v>
                </c:pt>
                <c:pt idx="4">
                  <c:v>98</c:v>
                </c:pt>
                <c:pt idx="5">
                  <c:v>99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</c:numCache>
            </c:numRef>
          </c:cat>
          <c:val>
            <c:numRef>
              <c:f>DATA!$D$2:$D$38</c:f>
              <c:numCache>
                <c:formatCode>0.00</c:formatCode>
                <c:ptCount val="23"/>
                <c:pt idx="0">
                  <c:v>0.30399738000000043</c:v>
                </c:pt>
                <c:pt idx="1">
                  <c:v>0.30399738000000043</c:v>
                </c:pt>
                <c:pt idx="2">
                  <c:v>0.37052416500000107</c:v>
                </c:pt>
                <c:pt idx="3">
                  <c:v>0.37052416500000107</c:v>
                </c:pt>
                <c:pt idx="4">
                  <c:v>0.37052416500000107</c:v>
                </c:pt>
                <c:pt idx="5">
                  <c:v>0.37052416500000107</c:v>
                </c:pt>
                <c:pt idx="6">
                  <c:v>0.52041378500000079</c:v>
                </c:pt>
                <c:pt idx="7">
                  <c:v>0.52041378500000079</c:v>
                </c:pt>
                <c:pt idx="8">
                  <c:v>0.52041378500000079</c:v>
                </c:pt>
                <c:pt idx="9">
                  <c:v>0.52041378500000079</c:v>
                </c:pt>
                <c:pt idx="10">
                  <c:v>0.4411468598514221</c:v>
                </c:pt>
                <c:pt idx="11">
                  <c:v>0.4411468598514221</c:v>
                </c:pt>
                <c:pt idx="12">
                  <c:v>0.4411468598514221</c:v>
                </c:pt>
                <c:pt idx="13">
                  <c:v>0.4411468598514221</c:v>
                </c:pt>
                <c:pt idx="14">
                  <c:v>0.22881488962362551</c:v>
                </c:pt>
                <c:pt idx="15">
                  <c:v>0.22881488962362551</c:v>
                </c:pt>
                <c:pt idx="16">
                  <c:v>0.22881488962362551</c:v>
                </c:pt>
                <c:pt idx="17">
                  <c:v>0.22881488962362551</c:v>
                </c:pt>
                <c:pt idx="18">
                  <c:v>-0.25699853556943331</c:v>
                </c:pt>
                <c:pt idx="19">
                  <c:v>-0.25699853556943331</c:v>
                </c:pt>
                <c:pt idx="20">
                  <c:v>-0.25699853556943331</c:v>
                </c:pt>
                <c:pt idx="21">
                  <c:v>-0.25699853556943331</c:v>
                </c:pt>
                <c:pt idx="22">
                  <c:v>-0.25699853556943331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63-4DFE-B51E-26EB5E14CCC7}"/>
            </c:ext>
          </c:extLst>
        </c:ser>
        <c:ser>
          <c:idx val="3"/>
          <c:order val="1"/>
          <c:tx>
            <c:strRef>
              <c:f>DATA!$AQ$1</c:f>
              <c:strCache>
                <c:ptCount val="1"/>
                <c:pt idx="0">
                  <c:v>Corrected current account balance (XR and OG)</c:v>
                </c:pt>
              </c:strCache>
            </c:strRef>
          </c:tx>
          <c:cat>
            <c:numRef>
              <c:f>DATA!$B$2:$B$38</c:f>
              <c:numCache>
                <c:formatCode>00</c:formatCode>
                <c:ptCount val="23"/>
                <c:pt idx="0">
                  <c:v>94</c:v>
                </c:pt>
                <c:pt idx="1">
                  <c:v>95</c:v>
                </c:pt>
                <c:pt idx="2">
                  <c:v>96</c:v>
                </c:pt>
                <c:pt idx="3">
                  <c:v>97</c:v>
                </c:pt>
                <c:pt idx="4">
                  <c:v>98</c:v>
                </c:pt>
                <c:pt idx="5">
                  <c:v>99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</c:numCache>
            </c:numRef>
          </c:cat>
          <c:val>
            <c:numRef>
              <c:f>DATA!$AQ$2:$AQ$38</c:f>
              <c:numCache>
                <c:formatCode>0.00</c:formatCode>
                <c:ptCount val="23"/>
                <c:pt idx="0">
                  <c:v>0.46893511788152903</c:v>
                </c:pt>
                <c:pt idx="1">
                  <c:v>0.26695903453984821</c:v>
                </c:pt>
                <c:pt idx="2">
                  <c:v>0.96312402570659494</c:v>
                </c:pt>
                <c:pt idx="3">
                  <c:v>2.5521397634460476</c:v>
                </c:pt>
                <c:pt idx="4">
                  <c:v>2.5527311512224351</c:v>
                </c:pt>
                <c:pt idx="5">
                  <c:v>3.1659037381513269</c:v>
                </c:pt>
                <c:pt idx="6">
                  <c:v>1.9119208540224826</c:v>
                </c:pt>
                <c:pt idx="7">
                  <c:v>2.0965309244969537</c:v>
                </c:pt>
                <c:pt idx="8">
                  <c:v>1.3715222810713359</c:v>
                </c:pt>
                <c:pt idx="9">
                  <c:v>0.56128913550874526</c:v>
                </c:pt>
                <c:pt idx="10">
                  <c:v>1.064142428643446</c:v>
                </c:pt>
                <c:pt idx="11">
                  <c:v>0.43778720752441458</c:v>
                </c:pt>
                <c:pt idx="12">
                  <c:v>0.34911661887384138</c:v>
                </c:pt>
                <c:pt idx="13">
                  <c:v>-4.2960446927711296E-2</c:v>
                </c:pt>
                <c:pt idx="14">
                  <c:v>-1.1267727379770929</c:v>
                </c:pt>
                <c:pt idx="15">
                  <c:v>-0.93965883111014314</c:v>
                </c:pt>
                <c:pt idx="16">
                  <c:v>-0.86535472414931303</c:v>
                </c:pt>
                <c:pt idx="17">
                  <c:v>-0.93562351468347948</c:v>
                </c:pt>
                <c:pt idx="18">
                  <c:v>-1.0762042195146315</c:v>
                </c:pt>
                <c:pt idx="19">
                  <c:v>-0.74761772903645995</c:v>
                </c:pt>
                <c:pt idx="20">
                  <c:v>-1.1759550682344948</c:v>
                </c:pt>
                <c:pt idx="21">
                  <c:v>-0.25906883489087623</c:v>
                </c:pt>
                <c:pt idx="22">
                  <c:v>0.3495578340353741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663-4DFE-B51E-26EB5E14CC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7554016"/>
        <c:axId val="1"/>
      </c:lineChart>
      <c:catAx>
        <c:axId val="297554016"/>
        <c:scaling>
          <c:orientation val="minMax"/>
        </c:scaling>
        <c:delete val="0"/>
        <c:axPos val="b"/>
        <c:numFmt formatCode="00" sourceLinked="1"/>
        <c:majorTickMark val="none"/>
        <c:minorTickMark val="none"/>
        <c:tickLblPos val="low"/>
        <c:spPr>
          <a:ln>
            <a:solidFill>
              <a:sysClr val="windowText" lastClr="000000"/>
            </a:solidFill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/>
        <c:numFmt formatCode="General" sourceLinked="0"/>
        <c:majorTickMark val="out"/>
        <c:minorTickMark val="none"/>
        <c:tickLblPos val="nextTo"/>
        <c:spPr>
          <a:ln>
            <a:noFill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97554016"/>
        <c:crosses val="autoZero"/>
        <c:crossBetween val="between"/>
      </c:valAx>
    </c:plotArea>
    <c:legend>
      <c:legendPos val="b"/>
      <c:layout/>
      <c:overlay val="0"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fr-FR"/>
              <a:t>Ireland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DATA!$D$1</c:f>
              <c:strCache>
                <c:ptCount val="1"/>
                <c:pt idx="0">
                  <c:v>Equilibrium current account balance</c:v>
                </c:pt>
              </c:strCache>
            </c:strRef>
          </c:tx>
          <c:cat>
            <c:numRef>
              <c:f>DATA!$B$224:$B$260</c:f>
              <c:numCache>
                <c:formatCode>00</c:formatCode>
                <c:ptCount val="23"/>
                <c:pt idx="0">
                  <c:v>94</c:v>
                </c:pt>
                <c:pt idx="1">
                  <c:v>95</c:v>
                </c:pt>
                <c:pt idx="2">
                  <c:v>96</c:v>
                </c:pt>
                <c:pt idx="3">
                  <c:v>97</c:v>
                </c:pt>
                <c:pt idx="4">
                  <c:v>98</c:v>
                </c:pt>
                <c:pt idx="5">
                  <c:v>99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</c:numCache>
            </c:numRef>
          </c:cat>
          <c:val>
            <c:numRef>
              <c:f>DATA!$D$224:$D$260</c:f>
              <c:numCache>
                <c:formatCode>0.00</c:formatCode>
                <c:ptCount val="23"/>
                <c:pt idx="0">
                  <c:v>-1.6607355149999989</c:v>
                </c:pt>
                <c:pt idx="1">
                  <c:v>-1.6607355149999989</c:v>
                </c:pt>
                <c:pt idx="2">
                  <c:v>-8.9637139999998894E-2</c:v>
                </c:pt>
                <c:pt idx="3">
                  <c:v>-8.9637139999998894E-2</c:v>
                </c:pt>
                <c:pt idx="4">
                  <c:v>-8.9637139999998894E-2</c:v>
                </c:pt>
                <c:pt idx="5">
                  <c:v>-8.9637139999998894E-2</c:v>
                </c:pt>
                <c:pt idx="6">
                  <c:v>1.5663914400000003</c:v>
                </c:pt>
                <c:pt idx="7">
                  <c:v>1.5663914400000003</c:v>
                </c:pt>
                <c:pt idx="8">
                  <c:v>1.5663914400000003</c:v>
                </c:pt>
                <c:pt idx="9">
                  <c:v>1.5663914400000003</c:v>
                </c:pt>
                <c:pt idx="10">
                  <c:v>1.651617070800973</c:v>
                </c:pt>
                <c:pt idx="11">
                  <c:v>1.651617070800973</c:v>
                </c:pt>
                <c:pt idx="12">
                  <c:v>1.651617070800973</c:v>
                </c:pt>
                <c:pt idx="13">
                  <c:v>1.651617070800973</c:v>
                </c:pt>
                <c:pt idx="14">
                  <c:v>0.77600253031455235</c:v>
                </c:pt>
                <c:pt idx="15">
                  <c:v>0.77600253031455235</c:v>
                </c:pt>
                <c:pt idx="16">
                  <c:v>0.77600253031455235</c:v>
                </c:pt>
                <c:pt idx="17">
                  <c:v>0.77600253031455235</c:v>
                </c:pt>
                <c:pt idx="18">
                  <c:v>0.10989342707423333</c:v>
                </c:pt>
                <c:pt idx="19">
                  <c:v>0.10989342707423333</c:v>
                </c:pt>
                <c:pt idx="20">
                  <c:v>0.10989342707423333</c:v>
                </c:pt>
                <c:pt idx="21">
                  <c:v>0.10989342707423333</c:v>
                </c:pt>
                <c:pt idx="22">
                  <c:v>0.10989342707423333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D2-46BE-BEDE-F3E8FD07589C}"/>
            </c:ext>
          </c:extLst>
        </c:ser>
        <c:ser>
          <c:idx val="3"/>
          <c:order val="1"/>
          <c:tx>
            <c:strRef>
              <c:f>DATA!$AQ$1</c:f>
              <c:strCache>
                <c:ptCount val="1"/>
                <c:pt idx="0">
                  <c:v>Corrected current account balance (XR and OG)</c:v>
                </c:pt>
              </c:strCache>
            </c:strRef>
          </c:tx>
          <c:cat>
            <c:numRef>
              <c:f>DATA!$B$224:$B$260</c:f>
              <c:numCache>
                <c:formatCode>00</c:formatCode>
                <c:ptCount val="23"/>
                <c:pt idx="0">
                  <c:v>94</c:v>
                </c:pt>
                <c:pt idx="1">
                  <c:v>95</c:v>
                </c:pt>
                <c:pt idx="2">
                  <c:v>96</c:v>
                </c:pt>
                <c:pt idx="3">
                  <c:v>97</c:v>
                </c:pt>
                <c:pt idx="4">
                  <c:v>98</c:v>
                </c:pt>
                <c:pt idx="5">
                  <c:v>99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</c:numCache>
            </c:numRef>
          </c:cat>
          <c:val>
            <c:numRef>
              <c:f>DATA!$AQ$224:$AQ$260</c:f>
              <c:numCache>
                <c:formatCode>0.00</c:formatCode>
                <c:ptCount val="23"/>
                <c:pt idx="0">
                  <c:v>1.7664842150054039E-2</c:v>
                </c:pt>
                <c:pt idx="1">
                  <c:v>-1.2522394855295995</c:v>
                </c:pt>
                <c:pt idx="2">
                  <c:v>0.34960155213551136</c:v>
                </c:pt>
                <c:pt idx="3">
                  <c:v>2.0416522264785799</c:v>
                </c:pt>
                <c:pt idx="4">
                  <c:v>0.8211937543427954</c:v>
                </c:pt>
                <c:pt idx="5">
                  <c:v>0.87471597060630057</c:v>
                </c:pt>
                <c:pt idx="6">
                  <c:v>1.994919969702506</c:v>
                </c:pt>
                <c:pt idx="7">
                  <c:v>6.9724566554429046E-2</c:v>
                </c:pt>
                <c:pt idx="8">
                  <c:v>-1.5854690587542639</c:v>
                </c:pt>
                <c:pt idx="9">
                  <c:v>-1.1665098070051889</c:v>
                </c:pt>
                <c:pt idx="10">
                  <c:v>-0.27768456845551248</c:v>
                </c:pt>
                <c:pt idx="11">
                  <c:v>-0.79751453015064477</c:v>
                </c:pt>
                <c:pt idx="12">
                  <c:v>0.27088091115217861</c:v>
                </c:pt>
                <c:pt idx="13">
                  <c:v>-0.2689751136979881</c:v>
                </c:pt>
                <c:pt idx="14">
                  <c:v>-3.0147652397883049</c:v>
                </c:pt>
                <c:pt idx="15">
                  <c:v>-2.0433637081424427</c:v>
                </c:pt>
                <c:pt idx="16">
                  <c:v>-0.8896293753448048</c:v>
                </c:pt>
                <c:pt idx="17">
                  <c:v>-0.58871256450697151</c:v>
                </c:pt>
                <c:pt idx="18">
                  <c:v>-3.3413111370260351</c:v>
                </c:pt>
                <c:pt idx="19">
                  <c:v>0.21720228040293854</c:v>
                </c:pt>
                <c:pt idx="20">
                  <c:v>2.021476781882618</c:v>
                </c:pt>
                <c:pt idx="21">
                  <c:v>7.1537465331942762</c:v>
                </c:pt>
                <c:pt idx="22">
                  <c:v>6.7650584728541894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0D2-46BE-BEDE-F3E8FD0758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7554016"/>
        <c:axId val="1"/>
      </c:lineChart>
      <c:catAx>
        <c:axId val="297554016"/>
        <c:scaling>
          <c:orientation val="minMax"/>
        </c:scaling>
        <c:delete val="0"/>
        <c:axPos val="b"/>
        <c:numFmt formatCode="00" sourceLinked="1"/>
        <c:majorTickMark val="none"/>
        <c:minorTickMark val="none"/>
        <c:tickLblPos val="low"/>
        <c:spPr>
          <a:ln>
            <a:solidFill>
              <a:sysClr val="windowText" lastClr="000000"/>
            </a:solidFill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/>
        <c:numFmt formatCode="General" sourceLinked="0"/>
        <c:majorTickMark val="out"/>
        <c:minorTickMark val="none"/>
        <c:tickLblPos val="nextTo"/>
        <c:spPr>
          <a:ln>
            <a:noFill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97554016"/>
        <c:crosses val="autoZero"/>
        <c:crossBetween val="between"/>
      </c:valAx>
    </c:plotArea>
    <c:legend>
      <c:legendPos val="b"/>
      <c:layout/>
      <c:overlay val="0"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Ireland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DATA!$V$1</c:f>
              <c:strCache>
                <c:ptCount val="1"/>
                <c:pt idx="0">
                  <c:v>Domestic output gap (YGAP)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DATA!$B$224:$B$260</c:f>
              <c:numCache>
                <c:formatCode>00</c:formatCode>
                <c:ptCount val="23"/>
                <c:pt idx="0">
                  <c:v>94</c:v>
                </c:pt>
                <c:pt idx="1">
                  <c:v>95</c:v>
                </c:pt>
                <c:pt idx="2">
                  <c:v>96</c:v>
                </c:pt>
                <c:pt idx="3">
                  <c:v>97</c:v>
                </c:pt>
                <c:pt idx="4">
                  <c:v>98</c:v>
                </c:pt>
                <c:pt idx="5">
                  <c:v>99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</c:numCache>
            </c:numRef>
          </c:cat>
          <c:val>
            <c:numRef>
              <c:f>DATA!$V$224:$V$260</c:f>
              <c:numCache>
                <c:formatCode>General</c:formatCode>
                <c:ptCount val="23"/>
                <c:pt idx="0">
                  <c:v>-7.149</c:v>
                </c:pt>
                <c:pt idx="1">
                  <c:v>-7.2039999999999997</c:v>
                </c:pt>
                <c:pt idx="2">
                  <c:v>-4.782</c:v>
                </c:pt>
                <c:pt idx="3">
                  <c:v>-2.7250000000000001</c:v>
                </c:pt>
                <c:pt idx="4">
                  <c:v>-2.399</c:v>
                </c:pt>
                <c:pt idx="5">
                  <c:v>-0.25800000000000001</c:v>
                </c:pt>
                <c:pt idx="6">
                  <c:v>2.3740000000000001</c:v>
                </c:pt>
                <c:pt idx="7">
                  <c:v>2.2730000000000001</c:v>
                </c:pt>
                <c:pt idx="8">
                  <c:v>1.4870000000000001</c:v>
                </c:pt>
                <c:pt idx="9">
                  <c:v>2.0219999999999998</c:v>
                </c:pt>
                <c:pt idx="10">
                  <c:v>2.919</c:v>
                </c:pt>
                <c:pt idx="11">
                  <c:v>4.6360000000000001</c:v>
                </c:pt>
                <c:pt idx="12">
                  <c:v>6.8940000000000001</c:v>
                </c:pt>
                <c:pt idx="13">
                  <c:v>9.9930000000000003</c:v>
                </c:pt>
                <c:pt idx="14">
                  <c:v>5.8019999999999996</c:v>
                </c:pt>
                <c:pt idx="15">
                  <c:v>-2.5939999999999999</c:v>
                </c:pt>
                <c:pt idx="16">
                  <c:v>-5.375</c:v>
                </c:pt>
                <c:pt idx="17">
                  <c:v>-3.9860000000000002</c:v>
                </c:pt>
                <c:pt idx="18">
                  <c:v>-5.149</c:v>
                </c:pt>
                <c:pt idx="19">
                  <c:v>-5.98</c:v>
                </c:pt>
                <c:pt idx="20">
                  <c:v>-4.0039999999999996</c:v>
                </c:pt>
                <c:pt idx="21">
                  <c:v>-0.48699999999999999</c:v>
                </c:pt>
                <c:pt idx="22">
                  <c:v>0.92500000000000004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09-46C0-897C-80E107564B4B}"/>
            </c:ext>
          </c:extLst>
        </c:ser>
        <c:ser>
          <c:idx val="1"/>
          <c:order val="1"/>
          <c:tx>
            <c:strRef>
              <c:f>DATA!$AK$1</c:f>
              <c:strCache>
                <c:ptCount val="1"/>
                <c:pt idx="0">
                  <c:v>Foreign output gap (YGAPF)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DATA!$B$224:$B$260</c:f>
              <c:numCache>
                <c:formatCode>00</c:formatCode>
                <c:ptCount val="23"/>
                <c:pt idx="0">
                  <c:v>94</c:v>
                </c:pt>
                <c:pt idx="1">
                  <c:v>95</c:v>
                </c:pt>
                <c:pt idx="2">
                  <c:v>96</c:v>
                </c:pt>
                <c:pt idx="3">
                  <c:v>97</c:v>
                </c:pt>
                <c:pt idx="4">
                  <c:v>98</c:v>
                </c:pt>
                <c:pt idx="5">
                  <c:v>99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</c:numCache>
            </c:numRef>
          </c:cat>
          <c:val>
            <c:numRef>
              <c:f>DATA!$AK$224:$AK$260</c:f>
              <c:numCache>
                <c:formatCode>General</c:formatCode>
                <c:ptCount val="23"/>
                <c:pt idx="0">
                  <c:v>-1.6008815872236524</c:v>
                </c:pt>
                <c:pt idx="1">
                  <c:v>-1.2644536191021634</c:v>
                </c:pt>
                <c:pt idx="2">
                  <c:v>-1.3236791092707545</c:v>
                </c:pt>
                <c:pt idx="3">
                  <c:v>-0.76295311368899388</c:v>
                </c:pt>
                <c:pt idx="4">
                  <c:v>-0.31236583663287276</c:v>
                </c:pt>
                <c:pt idx="5">
                  <c:v>0.21697416297773142</c:v>
                </c:pt>
                <c:pt idx="6">
                  <c:v>1.3576574351040427</c:v>
                </c:pt>
                <c:pt idx="7">
                  <c:v>0.84634751547139042</c:v>
                </c:pt>
                <c:pt idx="8">
                  <c:v>4.7765883587018415E-2</c:v>
                </c:pt>
                <c:pt idx="9">
                  <c:v>-0.25489038420594301</c:v>
                </c:pt>
                <c:pt idx="10">
                  <c:v>0.32913955399619632</c:v>
                </c:pt>
                <c:pt idx="11">
                  <c:v>0.67335340618549122</c:v>
                </c:pt>
                <c:pt idx="12">
                  <c:v>1.7895802982759992</c:v>
                </c:pt>
                <c:pt idx="13">
                  <c:v>2.696295942128569</c:v>
                </c:pt>
                <c:pt idx="14">
                  <c:v>1.2519996669091562</c:v>
                </c:pt>
                <c:pt idx="15">
                  <c:v>-3.4689191961695371</c:v>
                </c:pt>
                <c:pt idx="16">
                  <c:v>-2.3046908196022571</c:v>
                </c:pt>
                <c:pt idx="17">
                  <c:v>-1.6677805310348155</c:v>
                </c:pt>
                <c:pt idx="18">
                  <c:v>-2.2249102628866826</c:v>
                </c:pt>
                <c:pt idx="19">
                  <c:v>-2.4953158559864859</c:v>
                </c:pt>
                <c:pt idx="20">
                  <c:v>-2.0639817950527086</c:v>
                </c:pt>
                <c:pt idx="21">
                  <c:v>-1.5156111916284756</c:v>
                </c:pt>
                <c:pt idx="22">
                  <c:v>-1.1427608402087697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09-46C0-897C-80E107564B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0987712"/>
        <c:axId val="260988128"/>
      </c:lineChart>
      <c:catAx>
        <c:axId val="260987712"/>
        <c:scaling>
          <c:orientation val="minMax"/>
        </c:scaling>
        <c:delete val="0"/>
        <c:axPos val="b"/>
        <c:numFmt formatCode="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988128"/>
        <c:crosses val="autoZero"/>
        <c:auto val="1"/>
        <c:lblAlgn val="ctr"/>
        <c:lblOffset val="100"/>
        <c:noMultiLvlLbl val="0"/>
      </c:catAx>
      <c:valAx>
        <c:axId val="26098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987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fr-FR"/>
              <a:t>Netherlands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DATA!$C$1</c:f>
              <c:strCache>
                <c:ptCount val="1"/>
                <c:pt idx="0">
                  <c:v>Actual current account balance</c:v>
                </c:pt>
              </c:strCache>
            </c:strRef>
          </c:tx>
          <c:cat>
            <c:numRef>
              <c:f>DATA!$B$261:$B$297</c:f>
              <c:numCache>
                <c:formatCode>00</c:formatCode>
                <c:ptCount val="23"/>
                <c:pt idx="0">
                  <c:v>94</c:v>
                </c:pt>
                <c:pt idx="1">
                  <c:v>95</c:v>
                </c:pt>
                <c:pt idx="2">
                  <c:v>96</c:v>
                </c:pt>
                <c:pt idx="3">
                  <c:v>97</c:v>
                </c:pt>
                <c:pt idx="4">
                  <c:v>98</c:v>
                </c:pt>
                <c:pt idx="5">
                  <c:v>99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</c:numCache>
            </c:numRef>
          </c:cat>
          <c:val>
            <c:numRef>
              <c:f>DATA!$C$261:$C$297</c:f>
              <c:numCache>
                <c:formatCode>0.00</c:formatCode>
                <c:ptCount val="23"/>
                <c:pt idx="0">
                  <c:v>4.9619999999999997</c:v>
                </c:pt>
                <c:pt idx="1">
                  <c:v>6.1479999999999997</c:v>
                </c:pt>
                <c:pt idx="2">
                  <c:v>5.1210000000000004</c:v>
                </c:pt>
                <c:pt idx="3">
                  <c:v>6.4790000000000001</c:v>
                </c:pt>
                <c:pt idx="4">
                  <c:v>3.2170000000000001</c:v>
                </c:pt>
                <c:pt idx="5">
                  <c:v>3.7970000000000002</c:v>
                </c:pt>
                <c:pt idx="6">
                  <c:v>1.877</c:v>
                </c:pt>
                <c:pt idx="7">
                  <c:v>2.4369999999999998</c:v>
                </c:pt>
                <c:pt idx="8">
                  <c:v>2.4900000000000002</c:v>
                </c:pt>
                <c:pt idx="9">
                  <c:v>5.4820000000000002</c:v>
                </c:pt>
                <c:pt idx="10">
                  <c:v>6.7960000000000003</c:v>
                </c:pt>
                <c:pt idx="11">
                  <c:v>6.12</c:v>
                </c:pt>
                <c:pt idx="12">
                  <c:v>7.86</c:v>
                </c:pt>
                <c:pt idx="13">
                  <c:v>5.9550000000000001</c:v>
                </c:pt>
                <c:pt idx="14">
                  <c:v>4.141</c:v>
                </c:pt>
                <c:pt idx="15">
                  <c:v>5.8150000000000004</c:v>
                </c:pt>
                <c:pt idx="16">
                  <c:v>7.3780000000000001</c:v>
                </c:pt>
                <c:pt idx="17">
                  <c:v>9.09</c:v>
                </c:pt>
                <c:pt idx="18">
                  <c:v>10.795999999999999</c:v>
                </c:pt>
                <c:pt idx="19">
                  <c:v>10.978999999999999</c:v>
                </c:pt>
                <c:pt idx="20">
                  <c:v>10.605</c:v>
                </c:pt>
                <c:pt idx="21">
                  <c:v>10.968</c:v>
                </c:pt>
                <c:pt idx="22">
                  <c:v>10.6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BB-4D68-A424-1A4B38559DFC}"/>
            </c:ext>
          </c:extLst>
        </c:ser>
        <c:ser>
          <c:idx val="2"/>
          <c:order val="2"/>
          <c:tx>
            <c:strRef>
              <c:f>DATA!$Q$1</c:f>
              <c:strCache>
                <c:ptCount val="1"/>
                <c:pt idx="0">
                  <c:v>Adjusted current account (XR)</c:v>
                </c:pt>
              </c:strCache>
            </c:strRef>
          </c:tx>
          <c:val>
            <c:numRef>
              <c:f>DATA!$Q$261:$Q$297</c:f>
              <c:numCache>
                <c:formatCode>0.00</c:formatCode>
                <c:ptCount val="23"/>
                <c:pt idx="0">
                  <c:v>4.737728642702054</c:v>
                </c:pt>
                <c:pt idx="1">
                  <c:v>5.6337346277840341</c:v>
                </c:pt>
                <c:pt idx="2">
                  <c:v>5.3469733453085535</c:v>
                </c:pt>
                <c:pt idx="3">
                  <c:v>7.7667654673660813</c:v>
                </c:pt>
                <c:pt idx="4">
                  <c:v>3.6407828964219182</c:v>
                </c:pt>
                <c:pt idx="5">
                  <c:v>3.7364330258625356</c:v>
                </c:pt>
                <c:pt idx="6">
                  <c:v>2.280384883626227</c:v>
                </c:pt>
                <c:pt idx="7">
                  <c:v>2.0842562533481068</c:v>
                </c:pt>
                <c:pt idx="8">
                  <c:v>1.9930354092942766</c:v>
                </c:pt>
                <c:pt idx="9">
                  <c:v>4.8215958391242113</c:v>
                </c:pt>
                <c:pt idx="10">
                  <c:v>6.603169886183057</c:v>
                </c:pt>
                <c:pt idx="11">
                  <c:v>6.250138858657686</c:v>
                </c:pt>
                <c:pt idx="12">
                  <c:v>8.0231317305749474</c:v>
                </c:pt>
                <c:pt idx="13">
                  <c:v>5.9775032377518711</c:v>
                </c:pt>
                <c:pt idx="14">
                  <c:v>3.8324764479245332</c:v>
                </c:pt>
                <c:pt idx="15">
                  <c:v>5.2741882485177563</c:v>
                </c:pt>
                <c:pt idx="16">
                  <c:v>7.7287622023914775</c:v>
                </c:pt>
                <c:pt idx="17">
                  <c:v>9.267959859647906</c:v>
                </c:pt>
                <c:pt idx="18">
                  <c:v>11.151620774758566</c:v>
                </c:pt>
                <c:pt idx="19">
                  <c:v>10.669551125323236</c:v>
                </c:pt>
                <c:pt idx="20">
                  <c:v>10.642646284336543</c:v>
                </c:pt>
                <c:pt idx="21">
                  <c:v>11.765704820532607</c:v>
                </c:pt>
                <c:pt idx="22">
                  <c:v>10.902692354508162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BB-4D68-A424-1A4B38559DFC}"/>
            </c:ext>
          </c:extLst>
        </c:ser>
        <c:ser>
          <c:idx val="1"/>
          <c:order val="1"/>
          <c:tx>
            <c:strRef>
              <c:f>DATA!$D$1</c:f>
              <c:strCache>
                <c:ptCount val="1"/>
                <c:pt idx="0">
                  <c:v>Equilibrium current account balance</c:v>
                </c:pt>
              </c:strCache>
            </c:strRef>
          </c:tx>
          <c:cat>
            <c:numRef>
              <c:f>DATA!$B$261:$B$297</c:f>
              <c:numCache>
                <c:formatCode>00</c:formatCode>
                <c:ptCount val="23"/>
                <c:pt idx="0">
                  <c:v>94</c:v>
                </c:pt>
                <c:pt idx="1">
                  <c:v>95</c:v>
                </c:pt>
                <c:pt idx="2">
                  <c:v>96</c:v>
                </c:pt>
                <c:pt idx="3">
                  <c:v>97</c:v>
                </c:pt>
                <c:pt idx="4">
                  <c:v>98</c:v>
                </c:pt>
                <c:pt idx="5">
                  <c:v>99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</c:numCache>
            </c:numRef>
          </c:cat>
          <c:val>
            <c:numRef>
              <c:f>DATA!$D$261:$D$297</c:f>
              <c:numCache>
                <c:formatCode>0.00</c:formatCode>
                <c:ptCount val="23"/>
                <c:pt idx="0">
                  <c:v>4.85792804</c:v>
                </c:pt>
                <c:pt idx="1">
                  <c:v>4.85792804</c:v>
                </c:pt>
                <c:pt idx="2">
                  <c:v>4.0299672749999988</c:v>
                </c:pt>
                <c:pt idx="3">
                  <c:v>4.0299672749999988</c:v>
                </c:pt>
                <c:pt idx="4">
                  <c:v>4.0299672749999988</c:v>
                </c:pt>
                <c:pt idx="5">
                  <c:v>4.0299672749999988</c:v>
                </c:pt>
                <c:pt idx="6">
                  <c:v>3.8190823700000003</c:v>
                </c:pt>
                <c:pt idx="7">
                  <c:v>3.8190823700000003</c:v>
                </c:pt>
                <c:pt idx="8">
                  <c:v>3.8190823700000003</c:v>
                </c:pt>
                <c:pt idx="9">
                  <c:v>3.8190823700000003</c:v>
                </c:pt>
                <c:pt idx="10">
                  <c:v>4.1103328411572972</c:v>
                </c:pt>
                <c:pt idx="11">
                  <c:v>4.1103328411572972</c:v>
                </c:pt>
                <c:pt idx="12">
                  <c:v>4.1103328411572972</c:v>
                </c:pt>
                <c:pt idx="13">
                  <c:v>4.1103328411572972</c:v>
                </c:pt>
                <c:pt idx="14">
                  <c:v>4.0164102095147873</c:v>
                </c:pt>
                <c:pt idx="15">
                  <c:v>4.0164102095147873</c:v>
                </c:pt>
                <c:pt idx="16">
                  <c:v>4.0164102095147873</c:v>
                </c:pt>
                <c:pt idx="17">
                  <c:v>4.0164102095147873</c:v>
                </c:pt>
                <c:pt idx="18">
                  <c:v>3.9405924779335253</c:v>
                </c:pt>
                <c:pt idx="19">
                  <c:v>3.9405924779335253</c:v>
                </c:pt>
                <c:pt idx="20">
                  <c:v>3.9405924779335253</c:v>
                </c:pt>
                <c:pt idx="21">
                  <c:v>3.9405924779335253</c:v>
                </c:pt>
                <c:pt idx="22">
                  <c:v>3.9405924779335253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BB-4D68-A424-1A4B38559DFC}"/>
            </c:ext>
          </c:extLst>
        </c:ser>
        <c:ser>
          <c:idx val="3"/>
          <c:order val="3"/>
          <c:tx>
            <c:strRef>
              <c:f>DATA!$AQ$1</c:f>
              <c:strCache>
                <c:ptCount val="1"/>
                <c:pt idx="0">
                  <c:v>Corrected current account balance (XR and OG)</c:v>
                </c:pt>
              </c:strCache>
            </c:strRef>
          </c:tx>
          <c:val>
            <c:numRef>
              <c:f>DATA!$AQ$261:$AQ$297</c:f>
              <c:numCache>
                <c:formatCode>0.00</c:formatCode>
                <c:ptCount val="23"/>
                <c:pt idx="0">
                  <c:v>2.1699008469514096</c:v>
                </c:pt>
                <c:pt idx="1">
                  <c:v>1.8143385289913159</c:v>
                </c:pt>
                <c:pt idx="2">
                  <c:v>2.5871612703959119</c:v>
                </c:pt>
                <c:pt idx="3">
                  <c:v>5.2113900861735427</c:v>
                </c:pt>
                <c:pt idx="4">
                  <c:v>1.7991402773808096</c:v>
                </c:pt>
                <c:pt idx="5">
                  <c:v>2.9270418463921741</c:v>
                </c:pt>
                <c:pt idx="6">
                  <c:v>1.2433499117966402</c:v>
                </c:pt>
                <c:pt idx="7">
                  <c:v>1.0317801338762289</c:v>
                </c:pt>
                <c:pt idx="8">
                  <c:v>-0.53813776015927983</c:v>
                </c:pt>
                <c:pt idx="9">
                  <c:v>2.1705035107188624</c:v>
                </c:pt>
                <c:pt idx="10">
                  <c:v>4.7269791779271495</c:v>
                </c:pt>
                <c:pt idx="11">
                  <c:v>4.4138572501925317</c:v>
                </c:pt>
                <c:pt idx="12">
                  <c:v>6.856580880854966</c:v>
                </c:pt>
                <c:pt idx="13">
                  <c:v>4.9955453135479502</c:v>
                </c:pt>
                <c:pt idx="14">
                  <c:v>1.8529265738700376</c:v>
                </c:pt>
                <c:pt idx="15">
                  <c:v>2.3981113083208903</c:v>
                </c:pt>
                <c:pt idx="16">
                  <c:v>4.5968525094562729</c:v>
                </c:pt>
                <c:pt idx="17">
                  <c:v>6.2699095101340845</c:v>
                </c:pt>
                <c:pt idx="18">
                  <c:v>7.3098133636711093</c:v>
                </c:pt>
                <c:pt idx="19">
                  <c:v>6.9653417766738395</c:v>
                </c:pt>
                <c:pt idx="20">
                  <c:v>7.2273753349017422</c:v>
                </c:pt>
                <c:pt idx="21">
                  <c:v>8.7214905116435677</c:v>
                </c:pt>
                <c:pt idx="22">
                  <c:v>8.4110232400732503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8BB-4D68-A424-1A4B38559D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7554016"/>
        <c:axId val="1"/>
      </c:lineChart>
      <c:catAx>
        <c:axId val="297554016"/>
        <c:scaling>
          <c:orientation val="minMax"/>
        </c:scaling>
        <c:delete val="0"/>
        <c:axPos val="b"/>
        <c:numFmt formatCode="00" sourceLinked="1"/>
        <c:majorTickMark val="none"/>
        <c:minorTickMark val="none"/>
        <c:tickLblPos val="low"/>
        <c:spPr>
          <a:ln>
            <a:solidFill>
              <a:sysClr val="windowText" lastClr="000000"/>
            </a:solidFill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/>
        <c:numFmt formatCode="General" sourceLinked="0"/>
        <c:majorTickMark val="out"/>
        <c:minorTickMark val="none"/>
        <c:tickLblPos val="nextTo"/>
        <c:spPr>
          <a:ln>
            <a:noFill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97554016"/>
        <c:crosses val="autoZero"/>
        <c:crossBetween val="between"/>
      </c:valAx>
    </c:plotArea>
    <c:legend>
      <c:legendPos val="b"/>
      <c:layout/>
      <c:overlay val="0"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fr-FR"/>
              <a:t>Netherlands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DATA!$D$1</c:f>
              <c:strCache>
                <c:ptCount val="1"/>
                <c:pt idx="0">
                  <c:v>Equilibrium current account balance</c:v>
                </c:pt>
              </c:strCache>
            </c:strRef>
          </c:tx>
          <c:cat>
            <c:numRef>
              <c:f>DATA!$B$261:$B$297</c:f>
              <c:numCache>
                <c:formatCode>00</c:formatCode>
                <c:ptCount val="23"/>
                <c:pt idx="0">
                  <c:v>94</c:v>
                </c:pt>
                <c:pt idx="1">
                  <c:v>95</c:v>
                </c:pt>
                <c:pt idx="2">
                  <c:v>96</c:v>
                </c:pt>
                <c:pt idx="3">
                  <c:v>97</c:v>
                </c:pt>
                <c:pt idx="4">
                  <c:v>98</c:v>
                </c:pt>
                <c:pt idx="5">
                  <c:v>99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</c:numCache>
            </c:numRef>
          </c:cat>
          <c:val>
            <c:numRef>
              <c:f>DATA!$D$261:$D$297</c:f>
              <c:numCache>
                <c:formatCode>0.00</c:formatCode>
                <c:ptCount val="23"/>
                <c:pt idx="0">
                  <c:v>4.85792804</c:v>
                </c:pt>
                <c:pt idx="1">
                  <c:v>4.85792804</c:v>
                </c:pt>
                <c:pt idx="2">
                  <c:v>4.0299672749999988</c:v>
                </c:pt>
                <c:pt idx="3">
                  <c:v>4.0299672749999988</c:v>
                </c:pt>
                <c:pt idx="4">
                  <c:v>4.0299672749999988</c:v>
                </c:pt>
                <c:pt idx="5">
                  <c:v>4.0299672749999988</c:v>
                </c:pt>
                <c:pt idx="6">
                  <c:v>3.8190823700000003</c:v>
                </c:pt>
                <c:pt idx="7">
                  <c:v>3.8190823700000003</c:v>
                </c:pt>
                <c:pt idx="8">
                  <c:v>3.8190823700000003</c:v>
                </c:pt>
                <c:pt idx="9">
                  <c:v>3.8190823700000003</c:v>
                </c:pt>
                <c:pt idx="10">
                  <c:v>4.1103328411572972</c:v>
                </c:pt>
                <c:pt idx="11">
                  <c:v>4.1103328411572972</c:v>
                </c:pt>
                <c:pt idx="12">
                  <c:v>4.1103328411572972</c:v>
                </c:pt>
                <c:pt idx="13">
                  <c:v>4.1103328411572972</c:v>
                </c:pt>
                <c:pt idx="14">
                  <c:v>4.0164102095147873</c:v>
                </c:pt>
                <c:pt idx="15">
                  <c:v>4.0164102095147873</c:v>
                </c:pt>
                <c:pt idx="16">
                  <c:v>4.0164102095147873</c:v>
                </c:pt>
                <c:pt idx="17">
                  <c:v>4.0164102095147873</c:v>
                </c:pt>
                <c:pt idx="18">
                  <c:v>3.9405924779335253</c:v>
                </c:pt>
                <c:pt idx="19">
                  <c:v>3.9405924779335253</c:v>
                </c:pt>
                <c:pt idx="20">
                  <c:v>3.9405924779335253</c:v>
                </c:pt>
                <c:pt idx="21">
                  <c:v>3.9405924779335253</c:v>
                </c:pt>
                <c:pt idx="22">
                  <c:v>3.9405924779335253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7D-47DF-AFCE-13E9E50FE491}"/>
            </c:ext>
          </c:extLst>
        </c:ser>
        <c:ser>
          <c:idx val="3"/>
          <c:order val="1"/>
          <c:tx>
            <c:strRef>
              <c:f>DATA!$AQ$1</c:f>
              <c:strCache>
                <c:ptCount val="1"/>
                <c:pt idx="0">
                  <c:v>Corrected current account balance (XR and OG)</c:v>
                </c:pt>
              </c:strCache>
            </c:strRef>
          </c:tx>
          <c:val>
            <c:numRef>
              <c:f>DATA!$AQ$261:$AQ$297</c:f>
              <c:numCache>
                <c:formatCode>0.00</c:formatCode>
                <c:ptCount val="23"/>
                <c:pt idx="0">
                  <c:v>2.1699008469514096</c:v>
                </c:pt>
                <c:pt idx="1">
                  <c:v>1.8143385289913159</c:v>
                </c:pt>
                <c:pt idx="2">
                  <c:v>2.5871612703959119</c:v>
                </c:pt>
                <c:pt idx="3">
                  <c:v>5.2113900861735427</c:v>
                </c:pt>
                <c:pt idx="4">
                  <c:v>1.7991402773808096</c:v>
                </c:pt>
                <c:pt idx="5">
                  <c:v>2.9270418463921741</c:v>
                </c:pt>
                <c:pt idx="6">
                  <c:v>1.2433499117966402</c:v>
                </c:pt>
                <c:pt idx="7">
                  <c:v>1.0317801338762289</c:v>
                </c:pt>
                <c:pt idx="8">
                  <c:v>-0.53813776015927983</c:v>
                </c:pt>
                <c:pt idx="9">
                  <c:v>2.1705035107188624</c:v>
                </c:pt>
                <c:pt idx="10">
                  <c:v>4.7269791779271495</c:v>
                </c:pt>
                <c:pt idx="11">
                  <c:v>4.4138572501925317</c:v>
                </c:pt>
                <c:pt idx="12">
                  <c:v>6.856580880854966</c:v>
                </c:pt>
                <c:pt idx="13">
                  <c:v>4.9955453135479502</c:v>
                </c:pt>
                <c:pt idx="14">
                  <c:v>1.8529265738700376</c:v>
                </c:pt>
                <c:pt idx="15">
                  <c:v>2.3981113083208903</c:v>
                </c:pt>
                <c:pt idx="16">
                  <c:v>4.5968525094562729</c:v>
                </c:pt>
                <c:pt idx="17">
                  <c:v>6.2699095101340845</c:v>
                </c:pt>
                <c:pt idx="18">
                  <c:v>7.3098133636711093</c:v>
                </c:pt>
                <c:pt idx="19">
                  <c:v>6.9653417766738395</c:v>
                </c:pt>
                <c:pt idx="20">
                  <c:v>7.2273753349017422</c:v>
                </c:pt>
                <c:pt idx="21">
                  <c:v>8.7214905116435677</c:v>
                </c:pt>
                <c:pt idx="22">
                  <c:v>8.4110232400732503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07D-47DF-AFCE-13E9E50FE4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7554016"/>
        <c:axId val="1"/>
      </c:lineChart>
      <c:catAx>
        <c:axId val="297554016"/>
        <c:scaling>
          <c:orientation val="minMax"/>
        </c:scaling>
        <c:delete val="0"/>
        <c:axPos val="b"/>
        <c:numFmt formatCode="00" sourceLinked="1"/>
        <c:majorTickMark val="none"/>
        <c:minorTickMark val="none"/>
        <c:tickLblPos val="low"/>
        <c:spPr>
          <a:ln>
            <a:solidFill>
              <a:sysClr val="windowText" lastClr="000000"/>
            </a:solidFill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/>
        <c:numFmt formatCode="General" sourceLinked="0"/>
        <c:majorTickMark val="out"/>
        <c:minorTickMark val="none"/>
        <c:tickLblPos val="nextTo"/>
        <c:spPr>
          <a:ln>
            <a:noFill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97554016"/>
        <c:crosses val="autoZero"/>
        <c:crossBetween val="between"/>
      </c:valAx>
    </c:plotArea>
    <c:legend>
      <c:legendPos val="b"/>
      <c:layout/>
      <c:overlay val="0"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Netherlands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DATA!$V$1</c:f>
              <c:strCache>
                <c:ptCount val="1"/>
                <c:pt idx="0">
                  <c:v>Domestic output gap (YGAP)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DATA!$B$261:$B$297</c:f>
              <c:numCache>
                <c:formatCode>00</c:formatCode>
                <c:ptCount val="23"/>
                <c:pt idx="0">
                  <c:v>94</c:v>
                </c:pt>
                <c:pt idx="1">
                  <c:v>95</c:v>
                </c:pt>
                <c:pt idx="2">
                  <c:v>96</c:v>
                </c:pt>
                <c:pt idx="3">
                  <c:v>97</c:v>
                </c:pt>
                <c:pt idx="4">
                  <c:v>98</c:v>
                </c:pt>
                <c:pt idx="5">
                  <c:v>99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</c:numCache>
            </c:numRef>
          </c:cat>
          <c:val>
            <c:numRef>
              <c:f>DATA!$V$261:$V$297</c:f>
              <c:numCache>
                <c:formatCode>General</c:formatCode>
                <c:ptCount val="23"/>
                <c:pt idx="0">
                  <c:v>-4.2140000000000004</c:v>
                </c:pt>
                <c:pt idx="1">
                  <c:v>-5.194</c:v>
                </c:pt>
                <c:pt idx="2">
                  <c:v>-4.1769999999999996</c:v>
                </c:pt>
                <c:pt idx="3">
                  <c:v>-3.488</c:v>
                </c:pt>
                <c:pt idx="4">
                  <c:v>-2.4079999999999999</c:v>
                </c:pt>
                <c:pt idx="5">
                  <c:v>-0.96199999999999997</c:v>
                </c:pt>
                <c:pt idx="6">
                  <c:v>-0.30399999999999999</c:v>
                </c:pt>
                <c:pt idx="7">
                  <c:v>-0.41399999999999998</c:v>
                </c:pt>
                <c:pt idx="8">
                  <c:v>-2.625</c:v>
                </c:pt>
                <c:pt idx="9">
                  <c:v>-3.1859999999999999</c:v>
                </c:pt>
                <c:pt idx="10">
                  <c:v>-1.96</c:v>
                </c:pt>
                <c:pt idx="11">
                  <c:v>-1.69</c:v>
                </c:pt>
                <c:pt idx="12">
                  <c:v>-6.4000000000000001E-2</c:v>
                </c:pt>
                <c:pt idx="13">
                  <c:v>1.002</c:v>
                </c:pt>
                <c:pt idx="14">
                  <c:v>-0.58799999999999997</c:v>
                </c:pt>
                <c:pt idx="15">
                  <c:v>-4.9009999999999998</c:v>
                </c:pt>
                <c:pt idx="16">
                  <c:v>-4.0279999999999996</c:v>
                </c:pt>
                <c:pt idx="17">
                  <c:v>-3.1880000000000002</c:v>
                </c:pt>
                <c:pt idx="18">
                  <c:v>-4.3879999999999999</c:v>
                </c:pt>
                <c:pt idx="19">
                  <c:v>-4.657</c:v>
                </c:pt>
                <c:pt idx="20">
                  <c:v>-4.2409999999999997</c:v>
                </c:pt>
                <c:pt idx="21">
                  <c:v>-3.5539999999999998</c:v>
                </c:pt>
                <c:pt idx="22">
                  <c:v>-2.8420000000000001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09-46C0-897C-80E107564B4B}"/>
            </c:ext>
          </c:extLst>
        </c:ser>
        <c:ser>
          <c:idx val="1"/>
          <c:order val="1"/>
          <c:tx>
            <c:strRef>
              <c:f>DATA!$AK$1</c:f>
              <c:strCache>
                <c:ptCount val="1"/>
                <c:pt idx="0">
                  <c:v>Foreign output gap (YGAPF)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DATA!$B$261:$B$297</c:f>
              <c:numCache>
                <c:formatCode>00</c:formatCode>
                <c:ptCount val="23"/>
                <c:pt idx="0">
                  <c:v>94</c:v>
                </c:pt>
                <c:pt idx="1">
                  <c:v>95</c:v>
                </c:pt>
                <c:pt idx="2">
                  <c:v>96</c:v>
                </c:pt>
                <c:pt idx="3">
                  <c:v>97</c:v>
                </c:pt>
                <c:pt idx="4">
                  <c:v>98</c:v>
                </c:pt>
                <c:pt idx="5">
                  <c:v>99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</c:numCache>
            </c:numRef>
          </c:cat>
          <c:val>
            <c:numRef>
              <c:f>DATA!$AK$261:$AK$297</c:f>
              <c:numCache>
                <c:formatCode>General</c:formatCode>
                <c:ptCount val="23"/>
                <c:pt idx="0">
                  <c:v>-1.8137737353709262</c:v>
                </c:pt>
                <c:pt idx="1">
                  <c:v>-1.379735500462451</c:v>
                </c:pt>
                <c:pt idx="2">
                  <c:v>-1.7407677444504779</c:v>
                </c:pt>
                <c:pt idx="3">
                  <c:v>-1.2410062019316455</c:v>
                </c:pt>
                <c:pt idx="4">
                  <c:v>-0.69893874467549977</c:v>
                </c:pt>
                <c:pt idx="5">
                  <c:v>-0.1905384289350712</c:v>
                </c:pt>
                <c:pt idx="6">
                  <c:v>1.0798932984467324</c:v>
                </c:pt>
                <c:pt idx="7">
                  <c:v>1.0001487399842441</c:v>
                </c:pt>
                <c:pt idx="8">
                  <c:v>8.6257110104933532E-2</c:v>
                </c:pt>
                <c:pt idx="9">
                  <c:v>-0.50390524369329859</c:v>
                </c:pt>
                <c:pt idx="10">
                  <c:v>-4.9285997756334049E-2</c:v>
                </c:pt>
                <c:pt idx="11">
                  <c:v>0.18431844962957941</c:v>
                </c:pt>
                <c:pt idx="12">
                  <c:v>1.5859626656432795</c:v>
                </c:pt>
                <c:pt idx="13">
                  <c:v>2.9306214081494026</c:v>
                </c:pt>
                <c:pt idx="14">
                  <c:v>1.8579939009163169</c:v>
                </c:pt>
                <c:pt idx="15">
                  <c:v>-3.0274685781449096</c:v>
                </c:pt>
                <c:pt idx="16">
                  <c:v>-1.8770639637390625</c:v>
                </c:pt>
                <c:pt idx="17">
                  <c:v>-1.0874821479518895</c:v>
                </c:pt>
                <c:pt idx="18">
                  <c:v>-2.0903684600049037</c:v>
                </c:pt>
                <c:pt idx="19">
                  <c:v>-2.5838359559302009</c:v>
                </c:pt>
                <c:pt idx="20">
                  <c:v>-2.280850891996216</c:v>
                </c:pt>
                <c:pt idx="21">
                  <c:v>-1.698345727991116</c:v>
                </c:pt>
                <c:pt idx="22">
                  <c:v>-1.288839117895759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09-46C0-897C-80E107564B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0987712"/>
        <c:axId val="260988128"/>
      </c:lineChart>
      <c:catAx>
        <c:axId val="260987712"/>
        <c:scaling>
          <c:orientation val="minMax"/>
        </c:scaling>
        <c:delete val="0"/>
        <c:axPos val="b"/>
        <c:numFmt formatCode="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988128"/>
        <c:crosses val="autoZero"/>
        <c:auto val="1"/>
        <c:lblAlgn val="ctr"/>
        <c:lblOffset val="100"/>
        <c:noMultiLvlLbl val="0"/>
      </c:catAx>
      <c:valAx>
        <c:axId val="26098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987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fr-FR"/>
              <a:t>Portugal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DATA!$C$1</c:f>
              <c:strCache>
                <c:ptCount val="1"/>
                <c:pt idx="0">
                  <c:v>Actual current account balance</c:v>
                </c:pt>
              </c:strCache>
            </c:strRef>
          </c:tx>
          <c:cat>
            <c:numRef>
              <c:f>DATA!$B$298:$B$334</c:f>
              <c:numCache>
                <c:formatCode>00</c:formatCode>
                <c:ptCount val="23"/>
                <c:pt idx="0">
                  <c:v>94</c:v>
                </c:pt>
                <c:pt idx="1">
                  <c:v>95</c:v>
                </c:pt>
                <c:pt idx="2">
                  <c:v>96</c:v>
                </c:pt>
                <c:pt idx="3">
                  <c:v>97</c:v>
                </c:pt>
                <c:pt idx="4">
                  <c:v>98</c:v>
                </c:pt>
                <c:pt idx="5">
                  <c:v>99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</c:numCache>
            </c:numRef>
          </c:cat>
          <c:val>
            <c:numRef>
              <c:f>DATA!$C$298:$C$334</c:f>
              <c:numCache>
                <c:formatCode>0.00</c:formatCode>
                <c:ptCount val="23"/>
                <c:pt idx="0">
                  <c:v>-2.3029999999999999</c:v>
                </c:pt>
                <c:pt idx="1">
                  <c:v>-0.11700000000000001</c:v>
                </c:pt>
                <c:pt idx="2">
                  <c:v>-3.476</c:v>
                </c:pt>
                <c:pt idx="3">
                  <c:v>-5.8330000000000002</c:v>
                </c:pt>
                <c:pt idx="4">
                  <c:v>-7.0529999999999999</c:v>
                </c:pt>
                <c:pt idx="5">
                  <c:v>-8.4640000000000004</c:v>
                </c:pt>
                <c:pt idx="6">
                  <c:v>-10.241</c:v>
                </c:pt>
                <c:pt idx="7">
                  <c:v>-9.9</c:v>
                </c:pt>
                <c:pt idx="8">
                  <c:v>-8.093</c:v>
                </c:pt>
                <c:pt idx="9">
                  <c:v>-6.1029999999999998</c:v>
                </c:pt>
                <c:pt idx="10">
                  <c:v>-8.3290000000000006</c:v>
                </c:pt>
                <c:pt idx="11">
                  <c:v>-9.8829999999999991</c:v>
                </c:pt>
                <c:pt idx="12">
                  <c:v>-10.673</c:v>
                </c:pt>
                <c:pt idx="13">
                  <c:v>-9.7379999999999995</c:v>
                </c:pt>
                <c:pt idx="14">
                  <c:v>-12.125999999999999</c:v>
                </c:pt>
                <c:pt idx="15">
                  <c:v>-10.422000000000001</c:v>
                </c:pt>
                <c:pt idx="16">
                  <c:v>-10.15</c:v>
                </c:pt>
                <c:pt idx="17">
                  <c:v>-6.0019999999999998</c:v>
                </c:pt>
                <c:pt idx="18">
                  <c:v>-1.901</c:v>
                </c:pt>
                <c:pt idx="19">
                  <c:v>1.4550000000000001</c:v>
                </c:pt>
                <c:pt idx="20">
                  <c:v>0.122</c:v>
                </c:pt>
                <c:pt idx="21">
                  <c:v>0.45300000000000001</c:v>
                </c:pt>
                <c:pt idx="22">
                  <c:v>0.92800000000000005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BB-4D68-A424-1A4B38559DFC}"/>
            </c:ext>
          </c:extLst>
        </c:ser>
        <c:ser>
          <c:idx val="2"/>
          <c:order val="2"/>
          <c:tx>
            <c:strRef>
              <c:f>DATA!$D$1</c:f>
              <c:strCache>
                <c:ptCount val="1"/>
                <c:pt idx="0">
                  <c:v>Equilibrium current account balance</c:v>
                </c:pt>
              </c:strCache>
            </c:strRef>
          </c:tx>
          <c:cat>
            <c:numRef>
              <c:f>DATA!$B$298:$B$334</c:f>
              <c:numCache>
                <c:formatCode>00</c:formatCode>
                <c:ptCount val="23"/>
                <c:pt idx="0">
                  <c:v>94</c:v>
                </c:pt>
                <c:pt idx="1">
                  <c:v>95</c:v>
                </c:pt>
                <c:pt idx="2">
                  <c:v>96</c:v>
                </c:pt>
                <c:pt idx="3">
                  <c:v>97</c:v>
                </c:pt>
                <c:pt idx="4">
                  <c:v>98</c:v>
                </c:pt>
                <c:pt idx="5">
                  <c:v>99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</c:numCache>
            </c:numRef>
          </c:cat>
          <c:val>
            <c:numRef>
              <c:f>DATA!$D$298:$D$334</c:f>
              <c:numCache>
                <c:formatCode>0.00</c:formatCode>
                <c:ptCount val="23"/>
                <c:pt idx="0">
                  <c:v>-3.4479559199999992</c:v>
                </c:pt>
                <c:pt idx="1">
                  <c:v>-3.4479559199999992</c:v>
                </c:pt>
                <c:pt idx="2">
                  <c:v>-2.9757296000000002</c:v>
                </c:pt>
                <c:pt idx="3">
                  <c:v>-2.9757296000000002</c:v>
                </c:pt>
                <c:pt idx="4">
                  <c:v>-2.9757296000000002</c:v>
                </c:pt>
                <c:pt idx="5">
                  <c:v>-2.9757296000000002</c:v>
                </c:pt>
                <c:pt idx="6">
                  <c:v>-3.4234500800000003</c:v>
                </c:pt>
                <c:pt idx="7">
                  <c:v>-3.4234500800000003</c:v>
                </c:pt>
                <c:pt idx="8">
                  <c:v>-3.4234500800000003</c:v>
                </c:pt>
                <c:pt idx="9">
                  <c:v>-3.4234500800000003</c:v>
                </c:pt>
                <c:pt idx="10">
                  <c:v>-4.0253689671278998</c:v>
                </c:pt>
                <c:pt idx="11">
                  <c:v>-4.0253689671278998</c:v>
                </c:pt>
                <c:pt idx="12">
                  <c:v>-4.0253689671278998</c:v>
                </c:pt>
                <c:pt idx="13">
                  <c:v>-4.0253689671278998</c:v>
                </c:pt>
                <c:pt idx="14">
                  <c:v>-4.5918665060721375</c:v>
                </c:pt>
                <c:pt idx="15">
                  <c:v>-4.5918665060721375</c:v>
                </c:pt>
                <c:pt idx="16">
                  <c:v>-4.5918665060721375</c:v>
                </c:pt>
                <c:pt idx="17">
                  <c:v>-4.5918665060721375</c:v>
                </c:pt>
                <c:pt idx="18">
                  <c:v>-4.816761873609515</c:v>
                </c:pt>
                <c:pt idx="19">
                  <c:v>-4.816761873609515</c:v>
                </c:pt>
                <c:pt idx="20">
                  <c:v>-4.816761873609515</c:v>
                </c:pt>
                <c:pt idx="21">
                  <c:v>-4.816761873609515</c:v>
                </c:pt>
                <c:pt idx="22">
                  <c:v>-4.816761873609515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BB-4D68-A424-1A4B38559DFC}"/>
            </c:ext>
          </c:extLst>
        </c:ser>
        <c:ser>
          <c:idx val="1"/>
          <c:order val="1"/>
          <c:tx>
            <c:strRef>
              <c:f>DATA!$Q$1</c:f>
              <c:strCache>
                <c:ptCount val="1"/>
                <c:pt idx="0">
                  <c:v>Adjusted current account (XR)</c:v>
                </c:pt>
              </c:strCache>
            </c:strRef>
          </c:tx>
          <c:cat>
            <c:numRef>
              <c:f>DATA!$B$298:$B$331</c:f>
              <c:numCache>
                <c:formatCode>00</c:formatCode>
                <c:ptCount val="20"/>
                <c:pt idx="0">
                  <c:v>94</c:v>
                </c:pt>
                <c:pt idx="1">
                  <c:v>95</c:v>
                </c:pt>
                <c:pt idx="2">
                  <c:v>96</c:v>
                </c:pt>
                <c:pt idx="3">
                  <c:v>97</c:v>
                </c:pt>
                <c:pt idx="4">
                  <c:v>98</c:v>
                </c:pt>
                <c:pt idx="5">
                  <c:v>99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</c:numCache>
            </c:numRef>
          </c:cat>
          <c:val>
            <c:numRef>
              <c:f>DATA!$Q$298:$Q$334</c:f>
              <c:numCache>
                <c:formatCode>0.00</c:formatCode>
                <c:ptCount val="23"/>
                <c:pt idx="0">
                  <c:v>-2.113900093828553</c:v>
                </c:pt>
                <c:pt idx="1">
                  <c:v>-0.26309538932751036</c:v>
                </c:pt>
                <c:pt idx="2">
                  <c:v>-3.5873790372501988</c:v>
                </c:pt>
                <c:pt idx="3">
                  <c:v>-5.6147035330284529</c:v>
                </c:pt>
                <c:pt idx="4">
                  <c:v>-6.913813583964342</c:v>
                </c:pt>
                <c:pt idx="5">
                  <c:v>-8.4771158941929023</c:v>
                </c:pt>
                <c:pt idx="6">
                  <c:v>-10.175303792509665</c:v>
                </c:pt>
                <c:pt idx="7">
                  <c:v>-10.007236135002122</c:v>
                </c:pt>
                <c:pt idx="8">
                  <c:v>-8.2507958666905186</c:v>
                </c:pt>
                <c:pt idx="9">
                  <c:v>-6.3359593363258675</c:v>
                </c:pt>
                <c:pt idx="10">
                  <c:v>-8.449304126457978</c:v>
                </c:pt>
                <c:pt idx="11">
                  <c:v>-9.9087160993062628</c:v>
                </c:pt>
                <c:pt idx="12">
                  <c:v>-10.700602230767949</c:v>
                </c:pt>
                <c:pt idx="13">
                  <c:v>-9.8075374935559534</c:v>
                </c:pt>
                <c:pt idx="14">
                  <c:v>-12.239944278037688</c:v>
                </c:pt>
                <c:pt idx="15">
                  <c:v>-10.429048383230436</c:v>
                </c:pt>
                <c:pt idx="16">
                  <c:v>-10.050948466264611</c:v>
                </c:pt>
                <c:pt idx="17">
                  <c:v>-6.0456165957249679</c:v>
                </c:pt>
                <c:pt idx="18">
                  <c:v>-1.8435690314377269</c:v>
                </c:pt>
                <c:pt idx="19">
                  <c:v>1.5172554284769173</c:v>
                </c:pt>
                <c:pt idx="20">
                  <c:v>0.20595628488083201</c:v>
                </c:pt>
                <c:pt idx="21">
                  <c:v>0.6376602582801485</c:v>
                </c:pt>
                <c:pt idx="22">
                  <c:v>0.97290814804228076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BB-4D68-A424-1A4B38559DFC}"/>
            </c:ext>
          </c:extLst>
        </c:ser>
        <c:ser>
          <c:idx val="3"/>
          <c:order val="3"/>
          <c:tx>
            <c:strRef>
              <c:f>DATA!$AQ$1</c:f>
              <c:strCache>
                <c:ptCount val="1"/>
                <c:pt idx="0">
                  <c:v>Corrected current account balance (XR and OG)</c:v>
                </c:pt>
              </c:strCache>
            </c:strRef>
          </c:tx>
          <c:cat>
            <c:numRef>
              <c:f>DATA!$B$298:$B$331</c:f>
              <c:numCache>
                <c:formatCode>00</c:formatCode>
                <c:ptCount val="20"/>
                <c:pt idx="0">
                  <c:v>94</c:v>
                </c:pt>
                <c:pt idx="1">
                  <c:v>95</c:v>
                </c:pt>
                <c:pt idx="2">
                  <c:v>96</c:v>
                </c:pt>
                <c:pt idx="3">
                  <c:v>97</c:v>
                </c:pt>
                <c:pt idx="4">
                  <c:v>98</c:v>
                </c:pt>
                <c:pt idx="5">
                  <c:v>99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</c:numCache>
            </c:numRef>
          </c:cat>
          <c:val>
            <c:numRef>
              <c:f>DATA!$AQ$298:$AQ$334</c:f>
              <c:numCache>
                <c:formatCode>0.00</c:formatCode>
                <c:ptCount val="23"/>
                <c:pt idx="0">
                  <c:v>-3.1473177258720533</c:v>
                </c:pt>
                <c:pt idx="1">
                  <c:v>-1.9446670750690005</c:v>
                </c:pt>
                <c:pt idx="2">
                  <c:v>-4.7349228758480164</c:v>
                </c:pt>
                <c:pt idx="3">
                  <c:v>-6.1431123544632138</c:v>
                </c:pt>
                <c:pt idx="4">
                  <c:v>-6.4492317009606523</c:v>
                </c:pt>
                <c:pt idx="5">
                  <c:v>-7.5234672884138964</c:v>
                </c:pt>
                <c:pt idx="6">
                  <c:v>-8.8262087483125384</c:v>
                </c:pt>
                <c:pt idx="7">
                  <c:v>-9.1785836173600437</c:v>
                </c:pt>
                <c:pt idx="8">
                  <c:v>-7.9855416349957844</c:v>
                </c:pt>
                <c:pt idx="9">
                  <c:v>-7.2734102565577672</c:v>
                </c:pt>
                <c:pt idx="10">
                  <c:v>-9.2010426161562293</c:v>
                </c:pt>
                <c:pt idx="11">
                  <c:v>-10.641623678720604</c:v>
                </c:pt>
                <c:pt idx="12">
                  <c:v>-11.40416065018503</c:v>
                </c:pt>
                <c:pt idx="13">
                  <c:v>-9.6773508878437511</c:v>
                </c:pt>
                <c:pt idx="14">
                  <c:v>-12.140581972114374</c:v>
                </c:pt>
                <c:pt idx="15">
                  <c:v>-10.78951764234529</c:v>
                </c:pt>
                <c:pt idx="16">
                  <c:v>-9.9498298899155309</c:v>
                </c:pt>
                <c:pt idx="17">
                  <c:v>-7.1634776157890352</c:v>
                </c:pt>
                <c:pt idx="18">
                  <c:v>-4.7186335270854407</c:v>
                </c:pt>
                <c:pt idx="19">
                  <c:v>-1.6355320416497661</c:v>
                </c:pt>
                <c:pt idx="20">
                  <c:v>-2.2720444048860231</c:v>
                </c:pt>
                <c:pt idx="21">
                  <c:v>-0.96612015128961759</c:v>
                </c:pt>
                <c:pt idx="22">
                  <c:v>4.4871127378799835E-2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8BB-4D68-A424-1A4B38559D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7554016"/>
        <c:axId val="1"/>
      </c:lineChart>
      <c:catAx>
        <c:axId val="297554016"/>
        <c:scaling>
          <c:orientation val="minMax"/>
        </c:scaling>
        <c:delete val="0"/>
        <c:axPos val="b"/>
        <c:numFmt formatCode="00" sourceLinked="1"/>
        <c:majorTickMark val="none"/>
        <c:minorTickMark val="none"/>
        <c:tickLblPos val="low"/>
        <c:spPr>
          <a:ln>
            <a:solidFill>
              <a:sysClr val="windowText" lastClr="000000"/>
            </a:solidFill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/>
        <c:numFmt formatCode="General" sourceLinked="0"/>
        <c:majorTickMark val="out"/>
        <c:minorTickMark val="none"/>
        <c:tickLblPos val="nextTo"/>
        <c:spPr>
          <a:ln>
            <a:noFill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97554016"/>
        <c:crosses val="autoZero"/>
        <c:crossBetween val="between"/>
      </c:valAx>
    </c:plotArea>
    <c:legend>
      <c:legendPos val="b"/>
      <c:layout/>
      <c:overlay val="0"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fr-FR"/>
              <a:t>Portugal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DATA!$D$1</c:f>
              <c:strCache>
                <c:ptCount val="1"/>
                <c:pt idx="0">
                  <c:v>Equilibrium current account balance</c:v>
                </c:pt>
              </c:strCache>
            </c:strRef>
          </c:tx>
          <c:cat>
            <c:numRef>
              <c:f>DATA!$B$298:$B$334</c:f>
              <c:numCache>
                <c:formatCode>00</c:formatCode>
                <c:ptCount val="23"/>
                <c:pt idx="0">
                  <c:v>94</c:v>
                </c:pt>
                <c:pt idx="1">
                  <c:v>95</c:v>
                </c:pt>
                <c:pt idx="2">
                  <c:v>96</c:v>
                </c:pt>
                <c:pt idx="3">
                  <c:v>97</c:v>
                </c:pt>
                <c:pt idx="4">
                  <c:v>98</c:v>
                </c:pt>
                <c:pt idx="5">
                  <c:v>99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</c:numCache>
            </c:numRef>
          </c:cat>
          <c:val>
            <c:numRef>
              <c:f>DATA!$D$298:$D$334</c:f>
              <c:numCache>
                <c:formatCode>0.00</c:formatCode>
                <c:ptCount val="23"/>
                <c:pt idx="0">
                  <c:v>-3.4479559199999992</c:v>
                </c:pt>
                <c:pt idx="1">
                  <c:v>-3.4479559199999992</c:v>
                </c:pt>
                <c:pt idx="2">
                  <c:v>-2.9757296000000002</c:v>
                </c:pt>
                <c:pt idx="3">
                  <c:v>-2.9757296000000002</c:v>
                </c:pt>
                <c:pt idx="4">
                  <c:v>-2.9757296000000002</c:v>
                </c:pt>
                <c:pt idx="5">
                  <c:v>-2.9757296000000002</c:v>
                </c:pt>
                <c:pt idx="6">
                  <c:v>-3.4234500800000003</c:v>
                </c:pt>
                <c:pt idx="7">
                  <c:v>-3.4234500800000003</c:v>
                </c:pt>
                <c:pt idx="8">
                  <c:v>-3.4234500800000003</c:v>
                </c:pt>
                <c:pt idx="9">
                  <c:v>-3.4234500800000003</c:v>
                </c:pt>
                <c:pt idx="10">
                  <c:v>-4.0253689671278998</c:v>
                </c:pt>
                <c:pt idx="11">
                  <c:v>-4.0253689671278998</c:v>
                </c:pt>
                <c:pt idx="12">
                  <c:v>-4.0253689671278998</c:v>
                </c:pt>
                <c:pt idx="13">
                  <c:v>-4.0253689671278998</c:v>
                </c:pt>
                <c:pt idx="14">
                  <c:v>-4.5918665060721375</c:v>
                </c:pt>
                <c:pt idx="15">
                  <c:v>-4.5918665060721375</c:v>
                </c:pt>
                <c:pt idx="16">
                  <c:v>-4.5918665060721375</c:v>
                </c:pt>
                <c:pt idx="17">
                  <c:v>-4.5918665060721375</c:v>
                </c:pt>
                <c:pt idx="18">
                  <c:v>-4.816761873609515</c:v>
                </c:pt>
                <c:pt idx="19">
                  <c:v>-4.816761873609515</c:v>
                </c:pt>
                <c:pt idx="20">
                  <c:v>-4.816761873609515</c:v>
                </c:pt>
                <c:pt idx="21">
                  <c:v>-4.816761873609515</c:v>
                </c:pt>
                <c:pt idx="22">
                  <c:v>-4.816761873609515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74-49EC-A163-93F2E6D734B3}"/>
            </c:ext>
          </c:extLst>
        </c:ser>
        <c:ser>
          <c:idx val="3"/>
          <c:order val="1"/>
          <c:tx>
            <c:strRef>
              <c:f>DATA!$AQ$1</c:f>
              <c:strCache>
                <c:ptCount val="1"/>
                <c:pt idx="0">
                  <c:v>Corrected current account balance (XR and OG)</c:v>
                </c:pt>
              </c:strCache>
            </c:strRef>
          </c:tx>
          <c:cat>
            <c:numRef>
              <c:f>DATA!$B$298:$B$331</c:f>
              <c:numCache>
                <c:formatCode>00</c:formatCode>
                <c:ptCount val="20"/>
                <c:pt idx="0">
                  <c:v>94</c:v>
                </c:pt>
                <c:pt idx="1">
                  <c:v>95</c:v>
                </c:pt>
                <c:pt idx="2">
                  <c:v>96</c:v>
                </c:pt>
                <c:pt idx="3">
                  <c:v>97</c:v>
                </c:pt>
                <c:pt idx="4">
                  <c:v>98</c:v>
                </c:pt>
                <c:pt idx="5">
                  <c:v>99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</c:numCache>
            </c:numRef>
          </c:cat>
          <c:val>
            <c:numRef>
              <c:f>DATA!$AQ$298:$AQ$334</c:f>
              <c:numCache>
                <c:formatCode>0.00</c:formatCode>
                <c:ptCount val="23"/>
                <c:pt idx="0">
                  <c:v>-3.1473177258720533</c:v>
                </c:pt>
                <c:pt idx="1">
                  <c:v>-1.9446670750690005</c:v>
                </c:pt>
                <c:pt idx="2">
                  <c:v>-4.7349228758480164</c:v>
                </c:pt>
                <c:pt idx="3">
                  <c:v>-6.1431123544632138</c:v>
                </c:pt>
                <c:pt idx="4">
                  <c:v>-6.4492317009606523</c:v>
                </c:pt>
                <c:pt idx="5">
                  <c:v>-7.5234672884138964</c:v>
                </c:pt>
                <c:pt idx="6">
                  <c:v>-8.8262087483125384</c:v>
                </c:pt>
                <c:pt idx="7">
                  <c:v>-9.1785836173600437</c:v>
                </c:pt>
                <c:pt idx="8">
                  <c:v>-7.9855416349957844</c:v>
                </c:pt>
                <c:pt idx="9">
                  <c:v>-7.2734102565577672</c:v>
                </c:pt>
                <c:pt idx="10">
                  <c:v>-9.2010426161562293</c:v>
                </c:pt>
                <c:pt idx="11">
                  <c:v>-10.641623678720604</c:v>
                </c:pt>
                <c:pt idx="12">
                  <c:v>-11.40416065018503</c:v>
                </c:pt>
                <c:pt idx="13">
                  <c:v>-9.6773508878437511</c:v>
                </c:pt>
                <c:pt idx="14">
                  <c:v>-12.140581972114374</c:v>
                </c:pt>
                <c:pt idx="15">
                  <c:v>-10.78951764234529</c:v>
                </c:pt>
                <c:pt idx="16">
                  <c:v>-9.9498298899155309</c:v>
                </c:pt>
                <c:pt idx="17">
                  <c:v>-7.1634776157890352</c:v>
                </c:pt>
                <c:pt idx="18">
                  <c:v>-4.7186335270854407</c:v>
                </c:pt>
                <c:pt idx="19">
                  <c:v>-1.6355320416497661</c:v>
                </c:pt>
                <c:pt idx="20">
                  <c:v>-2.2720444048860231</c:v>
                </c:pt>
                <c:pt idx="21">
                  <c:v>-0.96612015128961759</c:v>
                </c:pt>
                <c:pt idx="22">
                  <c:v>4.4871127378799835E-2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574-49EC-A163-93F2E6D734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7554016"/>
        <c:axId val="1"/>
      </c:lineChart>
      <c:catAx>
        <c:axId val="297554016"/>
        <c:scaling>
          <c:orientation val="minMax"/>
        </c:scaling>
        <c:delete val="0"/>
        <c:axPos val="b"/>
        <c:numFmt formatCode="00" sourceLinked="1"/>
        <c:majorTickMark val="none"/>
        <c:minorTickMark val="none"/>
        <c:tickLblPos val="low"/>
        <c:spPr>
          <a:ln>
            <a:solidFill>
              <a:sysClr val="windowText" lastClr="000000"/>
            </a:solidFill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/>
        <c:numFmt formatCode="General" sourceLinked="0"/>
        <c:majorTickMark val="out"/>
        <c:minorTickMark val="none"/>
        <c:tickLblPos val="nextTo"/>
        <c:spPr>
          <a:ln>
            <a:noFill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97554016"/>
        <c:crosses val="autoZero"/>
        <c:crossBetween val="between"/>
      </c:valAx>
    </c:plotArea>
    <c:legend>
      <c:legendPos val="b"/>
      <c:layout/>
      <c:overlay val="0"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Portugal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DATA!$V$1</c:f>
              <c:strCache>
                <c:ptCount val="1"/>
                <c:pt idx="0">
                  <c:v>Domestic output gap (YGAP)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DATA!$B$298:$B$334</c:f>
              <c:numCache>
                <c:formatCode>00</c:formatCode>
                <c:ptCount val="23"/>
                <c:pt idx="0">
                  <c:v>94</c:v>
                </c:pt>
                <c:pt idx="1">
                  <c:v>95</c:v>
                </c:pt>
                <c:pt idx="2">
                  <c:v>96</c:v>
                </c:pt>
                <c:pt idx="3">
                  <c:v>97</c:v>
                </c:pt>
                <c:pt idx="4">
                  <c:v>98</c:v>
                </c:pt>
                <c:pt idx="5">
                  <c:v>99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</c:numCache>
            </c:numRef>
          </c:cat>
          <c:val>
            <c:numRef>
              <c:f>DATA!$V$298:$V$334</c:f>
              <c:numCache>
                <c:formatCode>General</c:formatCode>
                <c:ptCount val="23"/>
                <c:pt idx="0">
                  <c:v>-2.5129999999999999</c:v>
                </c:pt>
                <c:pt idx="1">
                  <c:v>-3.351</c:v>
                </c:pt>
                <c:pt idx="2">
                  <c:v>-2.5910000000000002</c:v>
                </c:pt>
                <c:pt idx="3">
                  <c:v>-1.3360000000000001</c:v>
                </c:pt>
                <c:pt idx="4">
                  <c:v>0.41099999999999998</c:v>
                </c:pt>
                <c:pt idx="5">
                  <c:v>1.337</c:v>
                </c:pt>
                <c:pt idx="6">
                  <c:v>2.298</c:v>
                </c:pt>
                <c:pt idx="7">
                  <c:v>1.6020000000000001</c:v>
                </c:pt>
                <c:pt idx="8">
                  <c:v>0.44600000000000001</c:v>
                </c:pt>
                <c:pt idx="9">
                  <c:v>-1.7390000000000001</c:v>
                </c:pt>
                <c:pt idx="10">
                  <c:v>-1.1639999999999999</c:v>
                </c:pt>
                <c:pt idx="11">
                  <c:v>-1.044</c:v>
                </c:pt>
                <c:pt idx="12">
                  <c:v>-0.311</c:v>
                </c:pt>
                <c:pt idx="13">
                  <c:v>1.46</c:v>
                </c:pt>
                <c:pt idx="14">
                  <c:v>0.90400000000000003</c:v>
                </c:pt>
                <c:pt idx="15">
                  <c:v>-1.891</c:v>
                </c:pt>
                <c:pt idx="16">
                  <c:v>-0.67500000000000004</c:v>
                </c:pt>
                <c:pt idx="17">
                  <c:v>-2.0979999999999999</c:v>
                </c:pt>
                <c:pt idx="18">
                  <c:v>-5.1929999999999996</c:v>
                </c:pt>
                <c:pt idx="19">
                  <c:v>-5.8879999999999999</c:v>
                </c:pt>
                <c:pt idx="20">
                  <c:v>-4.6550000000000002</c:v>
                </c:pt>
                <c:pt idx="21">
                  <c:v>-3.1549999999999998</c:v>
                </c:pt>
                <c:pt idx="22">
                  <c:v>-1.998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09-46C0-897C-80E107564B4B}"/>
            </c:ext>
          </c:extLst>
        </c:ser>
        <c:ser>
          <c:idx val="1"/>
          <c:order val="1"/>
          <c:tx>
            <c:strRef>
              <c:f>DATA!$AK$1</c:f>
              <c:strCache>
                <c:ptCount val="1"/>
                <c:pt idx="0">
                  <c:v>Foreign output gap (YGAPF)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DATA!$AK$298:$AK$334</c:f>
              <c:numCache>
                <c:formatCode>General</c:formatCode>
                <c:ptCount val="23"/>
                <c:pt idx="0">
                  <c:v>-1.8152575884325612</c:v>
                </c:pt>
                <c:pt idx="1">
                  <c:v>-1.3935244630512247</c:v>
                </c:pt>
                <c:pt idx="2">
                  <c:v>-1.7552605091804914</c:v>
                </c:pt>
                <c:pt idx="3">
                  <c:v>-1.2530967679915253</c:v>
                </c:pt>
                <c:pt idx="4">
                  <c:v>-0.68494274316389114</c:v>
                </c:pt>
                <c:pt idx="5">
                  <c:v>-0.16202769633742739</c:v>
                </c:pt>
                <c:pt idx="6">
                  <c:v>1.1308547683887258</c:v>
                </c:pt>
                <c:pt idx="7">
                  <c:v>1.0461140184332225</c:v>
                </c:pt>
                <c:pt idx="8">
                  <c:v>9.392595166887481E-2</c:v>
                </c:pt>
                <c:pt idx="9">
                  <c:v>-0.54686669056423931</c:v>
                </c:pt>
                <c:pt idx="10">
                  <c:v>-4.7344871711336473E-2</c:v>
                </c:pt>
                <c:pt idx="11">
                  <c:v>0.15239298107351171</c:v>
                </c:pt>
                <c:pt idx="12">
                  <c:v>1.6178993983667005</c:v>
                </c:pt>
                <c:pt idx="13">
                  <c:v>2.9468023854854528</c:v>
                </c:pt>
                <c:pt idx="14">
                  <c:v>1.8750467364541676</c:v>
                </c:pt>
                <c:pt idx="15">
                  <c:v>-3.0613099865357394</c:v>
                </c:pt>
                <c:pt idx="16">
                  <c:v>-1.903193036268231</c:v>
                </c:pt>
                <c:pt idx="17">
                  <c:v>-1.1059798625374273</c:v>
                </c:pt>
                <c:pt idx="18">
                  <c:v>-2.1123929207836927</c:v>
                </c:pt>
                <c:pt idx="19">
                  <c:v>-2.6372922926614693</c:v>
                </c:pt>
                <c:pt idx="20">
                  <c:v>-2.3425296659688049</c:v>
                </c:pt>
                <c:pt idx="21">
                  <c:v>-1.748563270805245</c:v>
                </c:pt>
                <c:pt idx="22">
                  <c:v>-1.3245233314181157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09-46C0-897C-80E107564B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0987712"/>
        <c:axId val="260988128"/>
      </c:lineChart>
      <c:catAx>
        <c:axId val="260987712"/>
        <c:scaling>
          <c:orientation val="minMax"/>
        </c:scaling>
        <c:delete val="0"/>
        <c:axPos val="b"/>
        <c:numFmt formatCode="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988128"/>
        <c:crosses val="autoZero"/>
        <c:auto val="1"/>
        <c:lblAlgn val="ctr"/>
        <c:lblOffset val="100"/>
        <c:noMultiLvlLbl val="0"/>
      </c:catAx>
      <c:valAx>
        <c:axId val="26098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987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France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DATA!$V$1</c:f>
              <c:strCache>
                <c:ptCount val="1"/>
                <c:pt idx="0">
                  <c:v>Domestic output gap (YGAP)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DATA!$B$2:$B$38</c:f>
              <c:numCache>
                <c:formatCode>00</c:formatCode>
                <c:ptCount val="23"/>
                <c:pt idx="0">
                  <c:v>94</c:v>
                </c:pt>
                <c:pt idx="1">
                  <c:v>95</c:v>
                </c:pt>
                <c:pt idx="2">
                  <c:v>96</c:v>
                </c:pt>
                <c:pt idx="3">
                  <c:v>97</c:v>
                </c:pt>
                <c:pt idx="4">
                  <c:v>98</c:v>
                </c:pt>
                <c:pt idx="5">
                  <c:v>99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</c:numCache>
            </c:numRef>
          </c:cat>
          <c:val>
            <c:numRef>
              <c:f>DATA!$V$2:$V$38</c:f>
              <c:numCache>
                <c:formatCode>General</c:formatCode>
                <c:ptCount val="23"/>
                <c:pt idx="0">
                  <c:v>-1.7929999999999999</c:v>
                </c:pt>
                <c:pt idx="1">
                  <c:v>-1.746</c:v>
                </c:pt>
                <c:pt idx="2">
                  <c:v>-2.415</c:v>
                </c:pt>
                <c:pt idx="3">
                  <c:v>-2.3210000000000002</c:v>
                </c:pt>
                <c:pt idx="4">
                  <c:v>-1.2010000000000001</c:v>
                </c:pt>
                <c:pt idx="5">
                  <c:v>-0.219</c:v>
                </c:pt>
                <c:pt idx="6">
                  <c:v>1.274</c:v>
                </c:pt>
                <c:pt idx="7">
                  <c:v>1.1100000000000001</c:v>
                </c:pt>
                <c:pt idx="8">
                  <c:v>0.28899999999999998</c:v>
                </c:pt>
                <c:pt idx="9">
                  <c:v>-0.72299999999999998</c:v>
                </c:pt>
                <c:pt idx="10">
                  <c:v>0.153</c:v>
                </c:pt>
                <c:pt idx="11">
                  <c:v>7.4999999999999997E-2</c:v>
                </c:pt>
                <c:pt idx="12">
                  <c:v>0.86399999999999999</c:v>
                </c:pt>
                <c:pt idx="13">
                  <c:v>1.86</c:v>
                </c:pt>
                <c:pt idx="14">
                  <c:v>1.02</c:v>
                </c:pt>
                <c:pt idx="15">
                  <c:v>-2.6880000000000002</c:v>
                </c:pt>
                <c:pt idx="16">
                  <c:v>-1.78</c:v>
                </c:pt>
                <c:pt idx="17">
                  <c:v>-0.79900000000000004</c:v>
                </c:pt>
                <c:pt idx="18">
                  <c:v>-1.5429999999999999</c:v>
                </c:pt>
                <c:pt idx="19">
                  <c:v>-1.8169999999999999</c:v>
                </c:pt>
                <c:pt idx="20">
                  <c:v>-2.5</c:v>
                </c:pt>
                <c:pt idx="21">
                  <c:v>-2.2229999999999999</c:v>
                </c:pt>
                <c:pt idx="22">
                  <c:v>-1.984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09-46C0-897C-80E107564B4B}"/>
            </c:ext>
          </c:extLst>
        </c:ser>
        <c:ser>
          <c:idx val="1"/>
          <c:order val="1"/>
          <c:tx>
            <c:strRef>
              <c:f>DATA!$AK$1</c:f>
              <c:strCache>
                <c:ptCount val="1"/>
                <c:pt idx="0">
                  <c:v>Foreign output gap (YGAPF)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DATA!$B$2:$B$38</c:f>
              <c:numCache>
                <c:formatCode>00</c:formatCode>
                <c:ptCount val="23"/>
                <c:pt idx="0">
                  <c:v>94</c:v>
                </c:pt>
                <c:pt idx="1">
                  <c:v>95</c:v>
                </c:pt>
                <c:pt idx="2">
                  <c:v>96</c:v>
                </c:pt>
                <c:pt idx="3">
                  <c:v>97</c:v>
                </c:pt>
                <c:pt idx="4">
                  <c:v>98</c:v>
                </c:pt>
                <c:pt idx="5">
                  <c:v>99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</c:numCache>
            </c:numRef>
          </c:cat>
          <c:val>
            <c:numRef>
              <c:f>DATA!$AK$2:$AK$38</c:f>
              <c:numCache>
                <c:formatCode>General</c:formatCode>
                <c:ptCount val="23"/>
                <c:pt idx="0">
                  <c:v>-1.715270893305374</c:v>
                </c:pt>
                <c:pt idx="1">
                  <c:v>-1.309442122901568</c:v>
                </c:pt>
                <c:pt idx="2">
                  <c:v>-1.5895607629981749</c:v>
                </c:pt>
                <c:pt idx="3">
                  <c:v>-1.04614111597449</c:v>
                </c:pt>
                <c:pt idx="4">
                  <c:v>-0.5342362479875129</c:v>
                </c:pt>
                <c:pt idx="5">
                  <c:v>-2.6215192833097867E-2</c:v>
                </c:pt>
                <c:pt idx="6">
                  <c:v>1.212121041957098</c:v>
                </c:pt>
                <c:pt idx="7">
                  <c:v>0.96571670946800869</c:v>
                </c:pt>
                <c:pt idx="8">
                  <c:v>3.8884583057700484E-2</c:v>
                </c:pt>
                <c:pt idx="9">
                  <c:v>-0.52494950506172311</c:v>
                </c:pt>
                <c:pt idx="10">
                  <c:v>-2.9959540048620642E-2</c:v>
                </c:pt>
                <c:pt idx="11">
                  <c:v>0.22023754107030971</c:v>
                </c:pt>
                <c:pt idx="12">
                  <c:v>1.5463304410253746</c:v>
                </c:pt>
                <c:pt idx="13">
                  <c:v>2.844939190268827</c:v>
                </c:pt>
                <c:pt idx="14">
                  <c:v>1.715939995279554</c:v>
                </c:pt>
                <c:pt idx="15">
                  <c:v>-3.1188215388114617</c:v>
                </c:pt>
                <c:pt idx="16">
                  <c:v>-1.918549917846796</c:v>
                </c:pt>
                <c:pt idx="17">
                  <c:v>-1.1743998809529088</c:v>
                </c:pt>
                <c:pt idx="18">
                  <c:v>-2.0742504486929119</c:v>
                </c:pt>
                <c:pt idx="19">
                  <c:v>-2.5398897081707901</c:v>
                </c:pt>
                <c:pt idx="20">
                  <c:v>-2.2506854303370094</c:v>
                </c:pt>
                <c:pt idx="21">
                  <c:v>-1.6829824954143575</c:v>
                </c:pt>
                <c:pt idx="22">
                  <c:v>-1.2768619188332069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09-46C0-897C-80E107564B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0987712"/>
        <c:axId val="260988128"/>
      </c:lineChart>
      <c:catAx>
        <c:axId val="260987712"/>
        <c:scaling>
          <c:orientation val="minMax"/>
        </c:scaling>
        <c:delete val="0"/>
        <c:axPos val="b"/>
        <c:numFmt formatCode="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988128"/>
        <c:crosses val="autoZero"/>
        <c:auto val="1"/>
        <c:lblAlgn val="ctr"/>
        <c:lblOffset val="100"/>
        <c:noMultiLvlLbl val="0"/>
      </c:catAx>
      <c:valAx>
        <c:axId val="26098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987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fr-FR"/>
              <a:t>Germany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DATA!$C$1</c:f>
              <c:strCache>
                <c:ptCount val="1"/>
                <c:pt idx="0">
                  <c:v>Actual current account balance</c:v>
                </c:pt>
              </c:strCache>
            </c:strRef>
          </c:tx>
          <c:cat>
            <c:numRef>
              <c:f>DATA!$B$39:$B$75</c:f>
              <c:numCache>
                <c:formatCode>00</c:formatCode>
                <c:ptCount val="23"/>
                <c:pt idx="0">
                  <c:v>94</c:v>
                </c:pt>
                <c:pt idx="1">
                  <c:v>95</c:v>
                </c:pt>
                <c:pt idx="2">
                  <c:v>96</c:v>
                </c:pt>
                <c:pt idx="3">
                  <c:v>97</c:v>
                </c:pt>
                <c:pt idx="4">
                  <c:v>98</c:v>
                </c:pt>
                <c:pt idx="5">
                  <c:v>99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</c:numCache>
            </c:numRef>
          </c:cat>
          <c:val>
            <c:numRef>
              <c:f>DATA!$C$39:$C$75</c:f>
              <c:numCache>
                <c:formatCode>0.00</c:formatCode>
                <c:ptCount val="23"/>
                <c:pt idx="0">
                  <c:v>-1.419</c:v>
                </c:pt>
                <c:pt idx="1">
                  <c:v>-1.1719999999999999</c:v>
                </c:pt>
                <c:pt idx="2">
                  <c:v>-0.57499999999999996</c:v>
                </c:pt>
                <c:pt idx="3">
                  <c:v>-0.46300000000000002</c:v>
                </c:pt>
                <c:pt idx="4">
                  <c:v>-0.746</c:v>
                </c:pt>
                <c:pt idx="5">
                  <c:v>-1.2509999999999999</c:v>
                </c:pt>
                <c:pt idx="6">
                  <c:v>-1.708</c:v>
                </c:pt>
                <c:pt idx="7">
                  <c:v>0.02</c:v>
                </c:pt>
                <c:pt idx="8">
                  <c:v>2.0049999999999999</c:v>
                </c:pt>
                <c:pt idx="9">
                  <c:v>2.032</c:v>
                </c:pt>
                <c:pt idx="10">
                  <c:v>4.4569999999999999</c:v>
                </c:pt>
                <c:pt idx="11">
                  <c:v>4.5949999999999998</c:v>
                </c:pt>
                <c:pt idx="12">
                  <c:v>5.681</c:v>
                </c:pt>
                <c:pt idx="13">
                  <c:v>6.75</c:v>
                </c:pt>
                <c:pt idx="14">
                  <c:v>5.5949999999999998</c:v>
                </c:pt>
                <c:pt idx="15">
                  <c:v>5.7409999999999997</c:v>
                </c:pt>
                <c:pt idx="16">
                  <c:v>5.6159999999999997</c:v>
                </c:pt>
                <c:pt idx="17">
                  <c:v>6.0890000000000004</c:v>
                </c:pt>
                <c:pt idx="18">
                  <c:v>7.0270000000000001</c:v>
                </c:pt>
                <c:pt idx="19">
                  <c:v>6.7510000000000003</c:v>
                </c:pt>
                <c:pt idx="20">
                  <c:v>7.3010000000000002</c:v>
                </c:pt>
                <c:pt idx="21">
                  <c:v>8.4939999999999998</c:v>
                </c:pt>
                <c:pt idx="22">
                  <c:v>8.4209999999999994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BB-4D68-A424-1A4B38559DFC}"/>
            </c:ext>
          </c:extLst>
        </c:ser>
        <c:ser>
          <c:idx val="2"/>
          <c:order val="2"/>
          <c:tx>
            <c:strRef>
              <c:f>DATA!$Q$1</c:f>
              <c:strCache>
                <c:ptCount val="1"/>
                <c:pt idx="0">
                  <c:v>Adjusted current account (XR)</c:v>
                </c:pt>
              </c:strCache>
            </c:strRef>
          </c:tx>
          <c:cat>
            <c:numRef>
              <c:f>DATA!$B$39:$B$70</c:f>
              <c:numCache>
                <c:formatCode>00</c:formatCode>
                <c:ptCount val="18"/>
                <c:pt idx="0">
                  <c:v>94</c:v>
                </c:pt>
                <c:pt idx="1">
                  <c:v>95</c:v>
                </c:pt>
                <c:pt idx="2">
                  <c:v>96</c:v>
                </c:pt>
                <c:pt idx="3">
                  <c:v>97</c:v>
                </c:pt>
                <c:pt idx="4">
                  <c:v>98</c:v>
                </c:pt>
                <c:pt idx="5">
                  <c:v>99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</c:numCache>
            </c:numRef>
          </c:cat>
          <c:val>
            <c:numRef>
              <c:f>DATA!$Q$39:$Q$75</c:f>
              <c:numCache>
                <c:formatCode>0.00</c:formatCode>
                <c:ptCount val="23"/>
                <c:pt idx="0">
                  <c:v>-1.5708291457063974</c:v>
                </c:pt>
                <c:pt idx="1">
                  <c:v>-1.4457550598507611</c:v>
                </c:pt>
                <c:pt idx="2">
                  <c:v>-0.48611393639331985</c:v>
                </c:pt>
                <c:pt idx="3">
                  <c:v>0.12212370630157315</c:v>
                </c:pt>
                <c:pt idx="4">
                  <c:v>-0.45267610489660448</c:v>
                </c:pt>
                <c:pt idx="5">
                  <c:v>-1.0867500424278826</c:v>
                </c:pt>
                <c:pt idx="6">
                  <c:v>-1.2235101954163377</c:v>
                </c:pt>
                <c:pt idx="7">
                  <c:v>0.24600083590328217</c:v>
                </c:pt>
                <c:pt idx="8">
                  <c:v>1.9637257950527547</c:v>
                </c:pt>
                <c:pt idx="9">
                  <c:v>1.6109746592136975</c:v>
                </c:pt>
                <c:pt idx="10">
                  <c:v>4.1711143480531216</c:v>
                </c:pt>
                <c:pt idx="11">
                  <c:v>4.5667189854034866</c:v>
                </c:pt>
                <c:pt idx="12">
                  <c:v>5.7186788274892715</c:v>
                </c:pt>
                <c:pt idx="13">
                  <c:v>6.5709004657407917</c:v>
                </c:pt>
                <c:pt idx="14">
                  <c:v>5.3163732984256793</c:v>
                </c:pt>
                <c:pt idx="15">
                  <c:v>5.6758371058011043</c:v>
                </c:pt>
                <c:pt idx="16">
                  <c:v>5.9365662280942839</c:v>
                </c:pt>
                <c:pt idx="17">
                  <c:v>6.1746315052957428</c:v>
                </c:pt>
                <c:pt idx="18">
                  <c:v>7.3993994807487962</c:v>
                </c:pt>
                <c:pt idx="19">
                  <c:v>6.711841455913043</c:v>
                </c:pt>
                <c:pt idx="20">
                  <c:v>7.2668846933607867</c:v>
                </c:pt>
                <c:pt idx="21">
                  <c:v>9.1197377870318164</c:v>
                </c:pt>
                <c:pt idx="22">
                  <c:v>8.6506395503003333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BB-4D68-A424-1A4B38559DFC}"/>
            </c:ext>
          </c:extLst>
        </c:ser>
        <c:ser>
          <c:idx val="1"/>
          <c:order val="1"/>
          <c:tx>
            <c:strRef>
              <c:f>DATA!$D$1</c:f>
              <c:strCache>
                <c:ptCount val="1"/>
                <c:pt idx="0">
                  <c:v>Equilibrium current account balance</c:v>
                </c:pt>
              </c:strCache>
            </c:strRef>
          </c:tx>
          <c:cat>
            <c:numRef>
              <c:f>DATA!$B$39:$B$75</c:f>
              <c:numCache>
                <c:formatCode>00</c:formatCode>
                <c:ptCount val="23"/>
                <c:pt idx="0">
                  <c:v>94</c:v>
                </c:pt>
                <c:pt idx="1">
                  <c:v>95</c:v>
                </c:pt>
                <c:pt idx="2">
                  <c:v>96</c:v>
                </c:pt>
                <c:pt idx="3">
                  <c:v>97</c:v>
                </c:pt>
                <c:pt idx="4">
                  <c:v>98</c:v>
                </c:pt>
                <c:pt idx="5">
                  <c:v>99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</c:numCache>
            </c:numRef>
          </c:cat>
          <c:val>
            <c:numRef>
              <c:f>DATA!$D$39:$D$75</c:f>
              <c:numCache>
                <c:formatCode>0.00</c:formatCode>
                <c:ptCount val="23"/>
                <c:pt idx="0">
                  <c:v>0.48343246000000017</c:v>
                </c:pt>
                <c:pt idx="1">
                  <c:v>0.48343246000000017</c:v>
                </c:pt>
                <c:pt idx="2">
                  <c:v>0.11253208500000222</c:v>
                </c:pt>
                <c:pt idx="3">
                  <c:v>0.11253208500000222</c:v>
                </c:pt>
                <c:pt idx="4">
                  <c:v>0.11253208500000222</c:v>
                </c:pt>
                <c:pt idx="5">
                  <c:v>0.11253208500000222</c:v>
                </c:pt>
                <c:pt idx="6">
                  <c:v>2.2607034999999831E-2</c:v>
                </c:pt>
                <c:pt idx="7">
                  <c:v>2.2607034999999831E-2</c:v>
                </c:pt>
                <c:pt idx="8">
                  <c:v>2.2607034999999831E-2</c:v>
                </c:pt>
                <c:pt idx="9">
                  <c:v>2.2607034999999831E-2</c:v>
                </c:pt>
                <c:pt idx="10">
                  <c:v>-0.12073662270203767</c:v>
                </c:pt>
                <c:pt idx="11">
                  <c:v>-0.12073662270203767</c:v>
                </c:pt>
                <c:pt idx="12">
                  <c:v>-0.12073662270203767</c:v>
                </c:pt>
                <c:pt idx="13">
                  <c:v>-0.12073662270203767</c:v>
                </c:pt>
                <c:pt idx="14">
                  <c:v>-0.13604720403571524</c:v>
                </c:pt>
                <c:pt idx="15">
                  <c:v>-0.13604720403571524</c:v>
                </c:pt>
                <c:pt idx="16">
                  <c:v>-0.13604720403571524</c:v>
                </c:pt>
                <c:pt idx="17">
                  <c:v>-0.13604720403571524</c:v>
                </c:pt>
                <c:pt idx="18">
                  <c:v>-0.20793106225793623</c:v>
                </c:pt>
                <c:pt idx="19">
                  <c:v>-0.20793106225793623</c:v>
                </c:pt>
                <c:pt idx="20">
                  <c:v>-0.20793106225793623</c:v>
                </c:pt>
                <c:pt idx="21">
                  <c:v>-0.20793106225793623</c:v>
                </c:pt>
                <c:pt idx="22">
                  <c:v>-0.20793106225793623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BB-4D68-A424-1A4B38559DFC}"/>
            </c:ext>
          </c:extLst>
        </c:ser>
        <c:ser>
          <c:idx val="3"/>
          <c:order val="3"/>
          <c:tx>
            <c:strRef>
              <c:f>DATA!$AQ$1</c:f>
              <c:strCache>
                <c:ptCount val="1"/>
                <c:pt idx="0">
                  <c:v>Corrected current account balance (XR and OG)</c:v>
                </c:pt>
              </c:strCache>
            </c:strRef>
          </c:tx>
          <c:val>
            <c:numRef>
              <c:f>DATA!$AQ$39:$AQ$75</c:f>
              <c:numCache>
                <c:formatCode>0.00</c:formatCode>
                <c:ptCount val="23"/>
                <c:pt idx="0">
                  <c:v>-1.3074236836818889</c:v>
                </c:pt>
                <c:pt idx="1">
                  <c:v>-1.264848843258394</c:v>
                </c:pt>
                <c:pt idx="2">
                  <c:v>-0.39452831327032528</c:v>
                </c:pt>
                <c:pt idx="3">
                  <c:v>0.14256742803623765</c:v>
                </c:pt>
                <c:pt idx="4">
                  <c:v>-0.52037825651642422</c:v>
                </c:pt>
                <c:pt idx="5">
                  <c:v>-1.2357820065299909</c:v>
                </c:pt>
                <c:pt idx="6">
                  <c:v>-1.3402419273149171</c:v>
                </c:pt>
                <c:pt idx="7">
                  <c:v>0.31491338748288705</c:v>
                </c:pt>
                <c:pt idx="8">
                  <c:v>2.0099557454934027</c:v>
                </c:pt>
                <c:pt idx="9">
                  <c:v>1.3830669758023848</c:v>
                </c:pt>
                <c:pt idx="10">
                  <c:v>3.6586644447310408</c:v>
                </c:pt>
                <c:pt idx="11">
                  <c:v>3.8291131665671001</c:v>
                </c:pt>
                <c:pt idx="12">
                  <c:v>5.1417761719482993</c:v>
                </c:pt>
                <c:pt idx="13">
                  <c:v>6.0912592391703146</c:v>
                </c:pt>
                <c:pt idx="14">
                  <c:v>5.3202614088206293</c:v>
                </c:pt>
                <c:pt idx="15">
                  <c:v>5.7138388421941384</c:v>
                </c:pt>
                <c:pt idx="16">
                  <c:v>6.3235320798285928</c:v>
                </c:pt>
                <c:pt idx="17">
                  <c:v>7.0676489214999494</c:v>
                </c:pt>
                <c:pt idx="18">
                  <c:v>8.4706462798837858</c:v>
                </c:pt>
                <c:pt idx="19">
                  <c:v>7.6839519611932268</c:v>
                </c:pt>
                <c:pt idx="20">
                  <c:v>8.1904145156623596</c:v>
                </c:pt>
                <c:pt idx="21">
                  <c:v>9.8408561902057041</c:v>
                </c:pt>
                <c:pt idx="22">
                  <c:v>9.2277989363239605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8BB-4D68-A424-1A4B38559D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7554016"/>
        <c:axId val="1"/>
      </c:lineChart>
      <c:catAx>
        <c:axId val="297554016"/>
        <c:scaling>
          <c:orientation val="minMax"/>
        </c:scaling>
        <c:delete val="0"/>
        <c:axPos val="b"/>
        <c:numFmt formatCode="00" sourceLinked="1"/>
        <c:majorTickMark val="none"/>
        <c:minorTickMark val="none"/>
        <c:tickLblPos val="low"/>
        <c:spPr>
          <a:ln>
            <a:solidFill>
              <a:sysClr val="windowText" lastClr="000000"/>
            </a:solidFill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/>
        <c:numFmt formatCode="General" sourceLinked="0"/>
        <c:majorTickMark val="out"/>
        <c:minorTickMark val="none"/>
        <c:tickLblPos val="nextTo"/>
        <c:spPr>
          <a:ln>
            <a:noFill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97554016"/>
        <c:crosses val="autoZero"/>
        <c:crossBetween val="between"/>
      </c:valAx>
    </c:plotArea>
    <c:legend>
      <c:legendPos val="b"/>
      <c:layout/>
      <c:overlay val="0"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fr-FR"/>
              <a:t>Germany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DATA!$D$1</c:f>
              <c:strCache>
                <c:ptCount val="1"/>
                <c:pt idx="0">
                  <c:v>Equilibrium current account balance</c:v>
                </c:pt>
              </c:strCache>
            </c:strRef>
          </c:tx>
          <c:cat>
            <c:numRef>
              <c:f>DATA!$B$39:$B$75</c:f>
              <c:numCache>
                <c:formatCode>00</c:formatCode>
                <c:ptCount val="23"/>
                <c:pt idx="0">
                  <c:v>94</c:v>
                </c:pt>
                <c:pt idx="1">
                  <c:v>95</c:v>
                </c:pt>
                <c:pt idx="2">
                  <c:v>96</c:v>
                </c:pt>
                <c:pt idx="3">
                  <c:v>97</c:v>
                </c:pt>
                <c:pt idx="4">
                  <c:v>98</c:v>
                </c:pt>
                <c:pt idx="5">
                  <c:v>99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</c:numCache>
            </c:numRef>
          </c:cat>
          <c:val>
            <c:numRef>
              <c:f>DATA!$D$39:$D$75</c:f>
              <c:numCache>
                <c:formatCode>0.00</c:formatCode>
                <c:ptCount val="23"/>
                <c:pt idx="0">
                  <c:v>0.48343246000000017</c:v>
                </c:pt>
                <c:pt idx="1">
                  <c:v>0.48343246000000017</c:v>
                </c:pt>
                <c:pt idx="2">
                  <c:v>0.11253208500000222</c:v>
                </c:pt>
                <c:pt idx="3">
                  <c:v>0.11253208500000222</c:v>
                </c:pt>
                <c:pt idx="4">
                  <c:v>0.11253208500000222</c:v>
                </c:pt>
                <c:pt idx="5">
                  <c:v>0.11253208500000222</c:v>
                </c:pt>
                <c:pt idx="6">
                  <c:v>2.2607034999999831E-2</c:v>
                </c:pt>
                <c:pt idx="7">
                  <c:v>2.2607034999999831E-2</c:v>
                </c:pt>
                <c:pt idx="8">
                  <c:v>2.2607034999999831E-2</c:v>
                </c:pt>
                <c:pt idx="9">
                  <c:v>2.2607034999999831E-2</c:v>
                </c:pt>
                <c:pt idx="10">
                  <c:v>-0.12073662270203767</c:v>
                </c:pt>
                <c:pt idx="11">
                  <c:v>-0.12073662270203767</c:v>
                </c:pt>
                <c:pt idx="12">
                  <c:v>-0.12073662270203767</c:v>
                </c:pt>
                <c:pt idx="13">
                  <c:v>-0.12073662270203767</c:v>
                </c:pt>
                <c:pt idx="14">
                  <c:v>-0.13604720403571524</c:v>
                </c:pt>
                <c:pt idx="15">
                  <c:v>-0.13604720403571524</c:v>
                </c:pt>
                <c:pt idx="16">
                  <c:v>-0.13604720403571524</c:v>
                </c:pt>
                <c:pt idx="17">
                  <c:v>-0.13604720403571524</c:v>
                </c:pt>
                <c:pt idx="18">
                  <c:v>-0.20793106225793623</c:v>
                </c:pt>
                <c:pt idx="19">
                  <c:v>-0.20793106225793623</c:v>
                </c:pt>
                <c:pt idx="20">
                  <c:v>-0.20793106225793623</c:v>
                </c:pt>
                <c:pt idx="21">
                  <c:v>-0.20793106225793623</c:v>
                </c:pt>
                <c:pt idx="22">
                  <c:v>-0.20793106225793623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A81-4A12-93A2-D32A99F6D57D}"/>
            </c:ext>
          </c:extLst>
        </c:ser>
        <c:ser>
          <c:idx val="3"/>
          <c:order val="1"/>
          <c:tx>
            <c:strRef>
              <c:f>DATA!$AQ$1</c:f>
              <c:strCache>
                <c:ptCount val="1"/>
                <c:pt idx="0">
                  <c:v>Corrected current account balance (XR and OG)</c:v>
                </c:pt>
              </c:strCache>
            </c:strRef>
          </c:tx>
          <c:val>
            <c:numRef>
              <c:f>DATA!$AQ$39:$AQ$75</c:f>
              <c:numCache>
                <c:formatCode>0.00</c:formatCode>
                <c:ptCount val="23"/>
                <c:pt idx="0">
                  <c:v>-1.3074236836818889</c:v>
                </c:pt>
                <c:pt idx="1">
                  <c:v>-1.264848843258394</c:v>
                </c:pt>
                <c:pt idx="2">
                  <c:v>-0.39452831327032528</c:v>
                </c:pt>
                <c:pt idx="3">
                  <c:v>0.14256742803623765</c:v>
                </c:pt>
                <c:pt idx="4">
                  <c:v>-0.52037825651642422</c:v>
                </c:pt>
                <c:pt idx="5">
                  <c:v>-1.2357820065299909</c:v>
                </c:pt>
                <c:pt idx="6">
                  <c:v>-1.3402419273149171</c:v>
                </c:pt>
                <c:pt idx="7">
                  <c:v>0.31491338748288705</c:v>
                </c:pt>
                <c:pt idx="8">
                  <c:v>2.0099557454934027</c:v>
                </c:pt>
                <c:pt idx="9">
                  <c:v>1.3830669758023848</c:v>
                </c:pt>
                <c:pt idx="10">
                  <c:v>3.6586644447310408</c:v>
                </c:pt>
                <c:pt idx="11">
                  <c:v>3.8291131665671001</c:v>
                </c:pt>
                <c:pt idx="12">
                  <c:v>5.1417761719482993</c:v>
                </c:pt>
                <c:pt idx="13">
                  <c:v>6.0912592391703146</c:v>
                </c:pt>
                <c:pt idx="14">
                  <c:v>5.3202614088206293</c:v>
                </c:pt>
                <c:pt idx="15">
                  <c:v>5.7138388421941384</c:v>
                </c:pt>
                <c:pt idx="16">
                  <c:v>6.3235320798285928</c:v>
                </c:pt>
                <c:pt idx="17">
                  <c:v>7.0676489214999494</c:v>
                </c:pt>
                <c:pt idx="18">
                  <c:v>8.4706462798837858</c:v>
                </c:pt>
                <c:pt idx="19">
                  <c:v>7.6839519611932268</c:v>
                </c:pt>
                <c:pt idx="20">
                  <c:v>8.1904145156623596</c:v>
                </c:pt>
                <c:pt idx="21">
                  <c:v>9.8408561902057041</c:v>
                </c:pt>
                <c:pt idx="22">
                  <c:v>9.2277989363239605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A81-4A12-93A2-D32A99F6D5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7554016"/>
        <c:axId val="1"/>
      </c:lineChart>
      <c:catAx>
        <c:axId val="297554016"/>
        <c:scaling>
          <c:orientation val="minMax"/>
        </c:scaling>
        <c:delete val="0"/>
        <c:axPos val="b"/>
        <c:numFmt formatCode="00" sourceLinked="1"/>
        <c:majorTickMark val="none"/>
        <c:minorTickMark val="none"/>
        <c:tickLblPos val="low"/>
        <c:spPr>
          <a:ln>
            <a:solidFill>
              <a:sysClr val="windowText" lastClr="000000"/>
            </a:solidFill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/>
        <c:numFmt formatCode="General" sourceLinked="0"/>
        <c:majorTickMark val="out"/>
        <c:minorTickMark val="none"/>
        <c:tickLblPos val="nextTo"/>
        <c:spPr>
          <a:ln>
            <a:noFill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97554016"/>
        <c:crosses val="autoZero"/>
        <c:crossBetween val="between"/>
      </c:valAx>
    </c:plotArea>
    <c:legend>
      <c:legendPos val="b"/>
      <c:layout/>
      <c:overlay val="0"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Germany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DATA!$V$1</c:f>
              <c:strCache>
                <c:ptCount val="1"/>
                <c:pt idx="0">
                  <c:v>Domestic output gap (YGAP)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DATA!$B$39:$B$75</c:f>
              <c:numCache>
                <c:formatCode>00</c:formatCode>
                <c:ptCount val="23"/>
                <c:pt idx="0">
                  <c:v>94</c:v>
                </c:pt>
                <c:pt idx="1">
                  <c:v>95</c:v>
                </c:pt>
                <c:pt idx="2">
                  <c:v>96</c:v>
                </c:pt>
                <c:pt idx="3">
                  <c:v>97</c:v>
                </c:pt>
                <c:pt idx="4">
                  <c:v>98</c:v>
                </c:pt>
                <c:pt idx="5">
                  <c:v>99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</c:numCache>
            </c:numRef>
          </c:cat>
          <c:val>
            <c:numRef>
              <c:f>DATA!$V$39:$V$75</c:f>
              <c:numCache>
                <c:formatCode>General</c:formatCode>
                <c:ptCount val="23"/>
                <c:pt idx="0">
                  <c:v>-0.45700000000000002</c:v>
                </c:pt>
                <c:pt idx="1">
                  <c:v>-0.48799999999999999</c:v>
                </c:pt>
                <c:pt idx="2">
                  <c:v>-1.2649999999999999</c:v>
                </c:pt>
                <c:pt idx="3">
                  <c:v>-1.014</c:v>
                </c:pt>
                <c:pt idx="4">
                  <c:v>-0.83099999999999996</c:v>
                </c:pt>
                <c:pt idx="5">
                  <c:v>-0.54300000000000004</c:v>
                </c:pt>
                <c:pt idx="6">
                  <c:v>1.014</c:v>
                </c:pt>
                <c:pt idx="7">
                  <c:v>1.3919999999999999</c:v>
                </c:pt>
                <c:pt idx="8">
                  <c:v>0.17899999999999999</c:v>
                </c:pt>
                <c:pt idx="9">
                  <c:v>-1.601</c:v>
                </c:pt>
                <c:pt idx="10">
                  <c:v>-1.9990000000000001</c:v>
                </c:pt>
                <c:pt idx="11">
                  <c:v>-2.302</c:v>
                </c:pt>
                <c:pt idx="12">
                  <c:v>0.13900000000000001</c:v>
                </c:pt>
                <c:pt idx="13">
                  <c:v>2.25</c:v>
                </c:pt>
                <c:pt idx="14">
                  <c:v>2.141</c:v>
                </c:pt>
                <c:pt idx="15">
                  <c:v>-4.032</c:v>
                </c:pt>
                <c:pt idx="16">
                  <c:v>-1.3320000000000001</c:v>
                </c:pt>
                <c:pt idx="17">
                  <c:v>1.02</c:v>
                </c:pt>
                <c:pt idx="18">
                  <c:v>0.40200000000000002</c:v>
                </c:pt>
                <c:pt idx="19">
                  <c:v>-0.433</c:v>
                </c:pt>
                <c:pt idx="20">
                  <c:v>-0.19900000000000001</c:v>
                </c:pt>
                <c:pt idx="21">
                  <c:v>-0.111</c:v>
                </c:pt>
                <c:pt idx="22">
                  <c:v>1.0999999999999999E-2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09-46C0-897C-80E107564B4B}"/>
            </c:ext>
          </c:extLst>
        </c:ser>
        <c:ser>
          <c:idx val="1"/>
          <c:order val="1"/>
          <c:tx>
            <c:strRef>
              <c:f>DATA!$AK$1</c:f>
              <c:strCache>
                <c:ptCount val="1"/>
                <c:pt idx="0">
                  <c:v>Foreign output gap (YGAPF)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DATA!$B$39:$B$75</c:f>
              <c:numCache>
                <c:formatCode>00</c:formatCode>
                <c:ptCount val="23"/>
                <c:pt idx="0">
                  <c:v>94</c:v>
                </c:pt>
                <c:pt idx="1">
                  <c:v>95</c:v>
                </c:pt>
                <c:pt idx="2">
                  <c:v>96</c:v>
                </c:pt>
                <c:pt idx="3">
                  <c:v>97</c:v>
                </c:pt>
                <c:pt idx="4">
                  <c:v>98</c:v>
                </c:pt>
                <c:pt idx="5">
                  <c:v>99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</c:numCache>
            </c:numRef>
          </c:cat>
          <c:val>
            <c:numRef>
              <c:f>DATA!$AK$39:$AK$75</c:f>
              <c:numCache>
                <c:formatCode>General</c:formatCode>
                <c:ptCount val="23"/>
                <c:pt idx="0">
                  <c:v>-1.6521761870181466</c:v>
                </c:pt>
                <c:pt idx="1">
                  <c:v>-1.2452643895881785</c:v>
                </c:pt>
                <c:pt idx="2">
                  <c:v>-1.4633572383704454</c:v>
                </c:pt>
                <c:pt idx="3">
                  <c:v>-0.92113891652259583</c:v>
                </c:pt>
                <c:pt idx="4">
                  <c:v>-0.42723648365565997</c:v>
                </c:pt>
                <c:pt idx="5">
                  <c:v>9.7436223395953037E-2</c:v>
                </c:pt>
                <c:pt idx="6">
                  <c:v>1.2556210954043436</c:v>
                </c:pt>
                <c:pt idx="7">
                  <c:v>0.92389080923886968</c:v>
                </c:pt>
                <c:pt idx="8">
                  <c:v>-8.7460665657340814E-3</c:v>
                </c:pt>
                <c:pt idx="9">
                  <c:v>-0.52807244484115545</c:v>
                </c:pt>
                <c:pt idx="10">
                  <c:v>-2.9352047744614446E-2</c:v>
                </c:pt>
                <c:pt idx="11">
                  <c:v>0.24253571171624785</c:v>
                </c:pt>
                <c:pt idx="12">
                  <c:v>1.5199396337039293</c:v>
                </c:pt>
                <c:pt idx="13">
                  <c:v>2.7788267450072679</c:v>
                </c:pt>
                <c:pt idx="14">
                  <c:v>1.5951292089649325</c:v>
                </c:pt>
                <c:pt idx="15">
                  <c:v>-3.146434939230434</c:v>
                </c:pt>
                <c:pt idx="16">
                  <c:v>-1.9398835834140269</c:v>
                </c:pt>
                <c:pt idx="17">
                  <c:v>-1.2232485836215981</c:v>
                </c:pt>
                <c:pt idx="18">
                  <c:v>-2.0499169962767518</c:v>
                </c:pt>
                <c:pt idx="19">
                  <c:v>-2.4851305721646817</c:v>
                </c:pt>
                <c:pt idx="20">
                  <c:v>-2.1875466739783702</c:v>
                </c:pt>
                <c:pt idx="21">
                  <c:v>-1.6328499626490602</c:v>
                </c:pt>
                <c:pt idx="22">
                  <c:v>-1.2345793437824999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09-46C0-897C-80E107564B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0987712"/>
        <c:axId val="260988128"/>
      </c:lineChart>
      <c:catAx>
        <c:axId val="260987712"/>
        <c:scaling>
          <c:orientation val="minMax"/>
        </c:scaling>
        <c:delete val="0"/>
        <c:axPos val="b"/>
        <c:numFmt formatCode="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988128"/>
        <c:crosses val="autoZero"/>
        <c:auto val="1"/>
        <c:lblAlgn val="ctr"/>
        <c:lblOffset val="100"/>
        <c:noMultiLvlLbl val="0"/>
      </c:catAx>
      <c:valAx>
        <c:axId val="26098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987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fr-FR"/>
              <a:t>Italy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DATA!$C$1</c:f>
              <c:strCache>
                <c:ptCount val="1"/>
                <c:pt idx="0">
                  <c:v>Actual current account balance</c:v>
                </c:pt>
              </c:strCache>
            </c:strRef>
          </c:tx>
          <c:cat>
            <c:numRef>
              <c:f>DATA!$B$76:$B$112</c:f>
              <c:numCache>
                <c:formatCode>00</c:formatCode>
                <c:ptCount val="23"/>
                <c:pt idx="0">
                  <c:v>94</c:v>
                </c:pt>
                <c:pt idx="1">
                  <c:v>95</c:v>
                </c:pt>
                <c:pt idx="2">
                  <c:v>96</c:v>
                </c:pt>
                <c:pt idx="3">
                  <c:v>97</c:v>
                </c:pt>
                <c:pt idx="4">
                  <c:v>98</c:v>
                </c:pt>
                <c:pt idx="5">
                  <c:v>99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</c:numCache>
            </c:numRef>
          </c:cat>
          <c:val>
            <c:numRef>
              <c:f>DATA!$C$76:$C$112</c:f>
              <c:numCache>
                <c:formatCode>0.00</c:formatCode>
                <c:ptCount val="23"/>
                <c:pt idx="0">
                  <c:v>1.3180000000000001</c:v>
                </c:pt>
                <c:pt idx="1">
                  <c:v>2.0579999999999998</c:v>
                </c:pt>
                <c:pt idx="2">
                  <c:v>3.1890000000000001</c:v>
                </c:pt>
                <c:pt idx="3">
                  <c:v>2.8290000000000002</c:v>
                </c:pt>
                <c:pt idx="4">
                  <c:v>1.6240000000000001</c:v>
                </c:pt>
                <c:pt idx="5">
                  <c:v>0.68300000000000005</c:v>
                </c:pt>
                <c:pt idx="6">
                  <c:v>-0.53300000000000003</c:v>
                </c:pt>
                <c:pt idx="7">
                  <c:v>-5.7000000000000002E-2</c:v>
                </c:pt>
                <c:pt idx="8">
                  <c:v>-0.77500000000000002</c:v>
                </c:pt>
                <c:pt idx="9">
                  <c:v>-1.298</c:v>
                </c:pt>
                <c:pt idx="10">
                  <c:v>-0.38500000000000001</c:v>
                </c:pt>
                <c:pt idx="11">
                  <c:v>-0.94599999999999995</c:v>
                </c:pt>
                <c:pt idx="12">
                  <c:v>-1.5620000000000001</c:v>
                </c:pt>
                <c:pt idx="13">
                  <c:v>-1.452</c:v>
                </c:pt>
                <c:pt idx="14">
                  <c:v>-2.8660000000000001</c:v>
                </c:pt>
                <c:pt idx="15">
                  <c:v>-1.9390000000000001</c:v>
                </c:pt>
                <c:pt idx="16">
                  <c:v>-3.476</c:v>
                </c:pt>
                <c:pt idx="17">
                  <c:v>-3.0790000000000002</c:v>
                </c:pt>
                <c:pt idx="18">
                  <c:v>-0.43</c:v>
                </c:pt>
                <c:pt idx="19">
                  <c:v>0.89100000000000001</c:v>
                </c:pt>
                <c:pt idx="20">
                  <c:v>1.91</c:v>
                </c:pt>
                <c:pt idx="21">
                  <c:v>2.133</c:v>
                </c:pt>
                <c:pt idx="22">
                  <c:v>2.266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BB-4D68-A424-1A4B38559DFC}"/>
            </c:ext>
          </c:extLst>
        </c:ser>
        <c:ser>
          <c:idx val="2"/>
          <c:order val="2"/>
          <c:tx>
            <c:strRef>
              <c:f>DATA!$Q$1</c:f>
              <c:strCache>
                <c:ptCount val="1"/>
                <c:pt idx="0">
                  <c:v>Adjusted current account (XR)</c:v>
                </c:pt>
              </c:strCache>
            </c:strRef>
          </c:tx>
          <c:cat>
            <c:numRef>
              <c:f>DATA!$B$76:$B$112</c:f>
              <c:numCache>
                <c:formatCode>00</c:formatCode>
                <c:ptCount val="23"/>
                <c:pt idx="0">
                  <c:v>94</c:v>
                </c:pt>
                <c:pt idx="1">
                  <c:v>95</c:v>
                </c:pt>
                <c:pt idx="2">
                  <c:v>96</c:v>
                </c:pt>
                <c:pt idx="3">
                  <c:v>97</c:v>
                </c:pt>
                <c:pt idx="4">
                  <c:v>98</c:v>
                </c:pt>
                <c:pt idx="5">
                  <c:v>99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</c:numCache>
            </c:numRef>
          </c:cat>
          <c:val>
            <c:numRef>
              <c:f>DATA!$Q$76:$Q$112</c:f>
              <c:numCache>
                <c:formatCode>0.00</c:formatCode>
                <c:ptCount val="23"/>
                <c:pt idx="0">
                  <c:v>1.7998203172056415</c:v>
                </c:pt>
                <c:pt idx="1">
                  <c:v>2.5771251763228582</c:v>
                </c:pt>
                <c:pt idx="2">
                  <c:v>2.6026094313231836</c:v>
                </c:pt>
                <c:pt idx="3">
                  <c:v>2.7010443985687811</c:v>
                </c:pt>
                <c:pt idx="4">
                  <c:v>1.694381779067893</c:v>
                </c:pt>
                <c:pt idx="5">
                  <c:v>0.75418969293863736</c:v>
                </c:pt>
                <c:pt idx="6">
                  <c:v>-0.19175849637245279</c:v>
                </c:pt>
                <c:pt idx="7">
                  <c:v>5.702584402050629E-2</c:v>
                </c:pt>
                <c:pt idx="8">
                  <c:v>-0.92729048239504719</c:v>
                </c:pt>
                <c:pt idx="9">
                  <c:v>-1.7544205770286208</c:v>
                </c:pt>
                <c:pt idx="10">
                  <c:v>-0.65127426209501071</c:v>
                </c:pt>
                <c:pt idx="11">
                  <c:v>-0.99323479128706926</c:v>
                </c:pt>
                <c:pt idx="12">
                  <c:v>-1.5831475870140987</c:v>
                </c:pt>
                <c:pt idx="13">
                  <c:v>-1.5659043563722383</c:v>
                </c:pt>
                <c:pt idx="14">
                  <c:v>-3.0927301682716344</c:v>
                </c:pt>
                <c:pt idx="15">
                  <c:v>-2.0492731739444507</c:v>
                </c:pt>
                <c:pt idx="16">
                  <c:v>-3.3439105738605277</c:v>
                </c:pt>
                <c:pt idx="17">
                  <c:v>-3.09227989040384</c:v>
                </c:pt>
                <c:pt idx="18">
                  <c:v>-0.3339695815628369</c:v>
                </c:pt>
                <c:pt idx="19">
                  <c:v>0.85418789685536933</c:v>
                </c:pt>
                <c:pt idx="20">
                  <c:v>1.9350284123917803</c:v>
                </c:pt>
                <c:pt idx="21">
                  <c:v>2.5168785902530315</c:v>
                </c:pt>
                <c:pt idx="22">
                  <c:v>2.4287092784256195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BB-4D68-A424-1A4B38559DFC}"/>
            </c:ext>
          </c:extLst>
        </c:ser>
        <c:ser>
          <c:idx val="1"/>
          <c:order val="1"/>
          <c:tx>
            <c:strRef>
              <c:f>DATA!$D$1</c:f>
              <c:strCache>
                <c:ptCount val="1"/>
                <c:pt idx="0">
                  <c:v>Equilibrium current account balance</c:v>
                </c:pt>
              </c:strCache>
            </c:strRef>
          </c:tx>
          <c:cat>
            <c:numRef>
              <c:f>DATA!$B$76:$B$112</c:f>
              <c:numCache>
                <c:formatCode>00</c:formatCode>
                <c:ptCount val="23"/>
                <c:pt idx="0">
                  <c:v>94</c:v>
                </c:pt>
                <c:pt idx="1">
                  <c:v>95</c:v>
                </c:pt>
                <c:pt idx="2">
                  <c:v>96</c:v>
                </c:pt>
                <c:pt idx="3">
                  <c:v>97</c:v>
                </c:pt>
                <c:pt idx="4">
                  <c:v>98</c:v>
                </c:pt>
                <c:pt idx="5">
                  <c:v>99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</c:numCache>
            </c:numRef>
          </c:cat>
          <c:val>
            <c:numRef>
              <c:f>DATA!$D$76:$D$112</c:f>
              <c:numCache>
                <c:formatCode>0.00</c:formatCode>
                <c:ptCount val="23"/>
                <c:pt idx="0">
                  <c:v>-0.26729110499999886</c:v>
                </c:pt>
                <c:pt idx="1">
                  <c:v>-0.26729110499999886</c:v>
                </c:pt>
                <c:pt idx="2">
                  <c:v>-0.27179896999999875</c:v>
                </c:pt>
                <c:pt idx="3">
                  <c:v>-0.27179896999999875</c:v>
                </c:pt>
                <c:pt idx="4">
                  <c:v>-0.27179896999999875</c:v>
                </c:pt>
                <c:pt idx="5">
                  <c:v>-0.27179896999999875</c:v>
                </c:pt>
                <c:pt idx="6">
                  <c:v>-0.59090819999999744</c:v>
                </c:pt>
                <c:pt idx="7">
                  <c:v>-0.59090819999999744</c:v>
                </c:pt>
                <c:pt idx="8">
                  <c:v>-0.59090819999999744</c:v>
                </c:pt>
                <c:pt idx="9">
                  <c:v>-0.59090819999999744</c:v>
                </c:pt>
                <c:pt idx="10">
                  <c:v>-1.2122018233505123</c:v>
                </c:pt>
                <c:pt idx="11">
                  <c:v>-1.2122018233505123</c:v>
                </c:pt>
                <c:pt idx="12">
                  <c:v>-1.2122018233505123</c:v>
                </c:pt>
                <c:pt idx="13">
                  <c:v>-1.2122018233505123</c:v>
                </c:pt>
                <c:pt idx="14">
                  <c:v>-1.6262868976822931</c:v>
                </c:pt>
                <c:pt idx="15">
                  <c:v>-1.6262868976822931</c:v>
                </c:pt>
                <c:pt idx="16">
                  <c:v>-1.6262868976822931</c:v>
                </c:pt>
                <c:pt idx="17">
                  <c:v>-1.6262868976822931</c:v>
                </c:pt>
                <c:pt idx="18">
                  <c:v>-1.9961626070346756</c:v>
                </c:pt>
                <c:pt idx="19">
                  <c:v>-1.9961626070346756</c:v>
                </c:pt>
                <c:pt idx="20">
                  <c:v>-1.9961626070346756</c:v>
                </c:pt>
                <c:pt idx="21">
                  <c:v>-1.9961626070346756</c:v>
                </c:pt>
                <c:pt idx="22">
                  <c:v>-1.9961626070346756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BB-4D68-A424-1A4B38559DFC}"/>
            </c:ext>
          </c:extLst>
        </c:ser>
        <c:ser>
          <c:idx val="3"/>
          <c:order val="3"/>
          <c:tx>
            <c:strRef>
              <c:f>DATA!$AQ$1</c:f>
              <c:strCache>
                <c:ptCount val="1"/>
                <c:pt idx="0">
                  <c:v>Corrected current account balance (XR and OG)</c:v>
                </c:pt>
              </c:strCache>
            </c:strRef>
          </c:tx>
          <c:cat>
            <c:numRef>
              <c:f>DATA!$B$76:$B$112</c:f>
              <c:numCache>
                <c:formatCode>00</c:formatCode>
                <c:ptCount val="23"/>
                <c:pt idx="0">
                  <c:v>94</c:v>
                </c:pt>
                <c:pt idx="1">
                  <c:v>95</c:v>
                </c:pt>
                <c:pt idx="2">
                  <c:v>96</c:v>
                </c:pt>
                <c:pt idx="3">
                  <c:v>97</c:v>
                </c:pt>
                <c:pt idx="4">
                  <c:v>98</c:v>
                </c:pt>
                <c:pt idx="5">
                  <c:v>99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</c:numCache>
            </c:numRef>
          </c:cat>
          <c:val>
            <c:numRef>
              <c:f>DATA!$AQ$76:$AQ$112</c:f>
              <c:numCache>
                <c:formatCode>0.00</c:formatCode>
                <c:ptCount val="23"/>
                <c:pt idx="0">
                  <c:v>1.4311647556354916</c:v>
                </c:pt>
                <c:pt idx="1">
                  <c:v>2.2274054679917654</c:v>
                </c:pt>
                <c:pt idx="2">
                  <c:v>2.2514532989779057</c:v>
                </c:pt>
                <c:pt idx="3">
                  <c:v>2.252744355280222</c:v>
                </c:pt>
                <c:pt idx="4">
                  <c:v>1.1397236720354544</c:v>
                </c:pt>
                <c:pt idx="5">
                  <c:v>8.4385862733470818E-2</c:v>
                </c:pt>
                <c:pt idx="6">
                  <c:v>-0.52083186802158332</c:v>
                </c:pt>
                <c:pt idx="7">
                  <c:v>-3.4822509825072546E-2</c:v>
                </c:pt>
                <c:pt idx="8">
                  <c:v>-1.0634308837722704</c:v>
                </c:pt>
                <c:pt idx="9">
                  <c:v>-1.9957841020175948</c:v>
                </c:pt>
                <c:pt idx="10">
                  <c:v>-0.75496196453829234</c:v>
                </c:pt>
                <c:pt idx="11">
                  <c:v>-1.046150706684799</c:v>
                </c:pt>
                <c:pt idx="12">
                  <c:v>-1.3716463518092621</c:v>
                </c:pt>
                <c:pt idx="13">
                  <c:v>-1.1820099280389997</c:v>
                </c:pt>
                <c:pt idx="14">
                  <c:v>-2.7894599642745939</c:v>
                </c:pt>
                <c:pt idx="15">
                  <c:v>-2.4699169852517917</c:v>
                </c:pt>
                <c:pt idx="16">
                  <c:v>-3.4217840764516758</c:v>
                </c:pt>
                <c:pt idx="17">
                  <c:v>-2.9941580167882549</c:v>
                </c:pt>
                <c:pt idx="18">
                  <c:v>-0.90762247825677256</c:v>
                </c:pt>
                <c:pt idx="19">
                  <c:v>-3.6941479792274468E-2</c:v>
                </c:pt>
                <c:pt idx="20">
                  <c:v>0.96347525672550383</c:v>
                </c:pt>
                <c:pt idx="21">
                  <c:v>1.6956692769538357</c:v>
                </c:pt>
                <c:pt idx="22">
                  <c:v>1.8124332033530477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8BB-4D68-A424-1A4B38559D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7554016"/>
        <c:axId val="1"/>
      </c:lineChart>
      <c:catAx>
        <c:axId val="297554016"/>
        <c:scaling>
          <c:orientation val="minMax"/>
        </c:scaling>
        <c:delete val="0"/>
        <c:axPos val="b"/>
        <c:numFmt formatCode="00" sourceLinked="1"/>
        <c:majorTickMark val="none"/>
        <c:minorTickMark val="none"/>
        <c:tickLblPos val="low"/>
        <c:spPr>
          <a:ln>
            <a:solidFill>
              <a:sysClr val="windowText" lastClr="000000"/>
            </a:solidFill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/>
        <c:numFmt formatCode="General" sourceLinked="0"/>
        <c:majorTickMark val="out"/>
        <c:minorTickMark val="none"/>
        <c:tickLblPos val="nextTo"/>
        <c:spPr>
          <a:ln>
            <a:noFill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97554016"/>
        <c:crosses val="autoZero"/>
        <c:crossBetween val="between"/>
      </c:valAx>
    </c:plotArea>
    <c:legend>
      <c:legendPos val="b"/>
      <c:layout/>
      <c:overlay val="0"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fr-FR"/>
              <a:t>Italy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DATA!$D$1</c:f>
              <c:strCache>
                <c:ptCount val="1"/>
                <c:pt idx="0">
                  <c:v>Equilibrium current account balance</c:v>
                </c:pt>
              </c:strCache>
            </c:strRef>
          </c:tx>
          <c:cat>
            <c:numRef>
              <c:f>DATA!$B$76:$B$112</c:f>
              <c:numCache>
                <c:formatCode>00</c:formatCode>
                <c:ptCount val="23"/>
                <c:pt idx="0">
                  <c:v>94</c:v>
                </c:pt>
                <c:pt idx="1">
                  <c:v>95</c:v>
                </c:pt>
                <c:pt idx="2">
                  <c:v>96</c:v>
                </c:pt>
                <c:pt idx="3">
                  <c:v>97</c:v>
                </c:pt>
                <c:pt idx="4">
                  <c:v>98</c:v>
                </c:pt>
                <c:pt idx="5">
                  <c:v>99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</c:numCache>
            </c:numRef>
          </c:cat>
          <c:val>
            <c:numRef>
              <c:f>DATA!$D$76:$D$112</c:f>
              <c:numCache>
                <c:formatCode>0.00</c:formatCode>
                <c:ptCount val="23"/>
                <c:pt idx="0">
                  <c:v>-0.26729110499999886</c:v>
                </c:pt>
                <c:pt idx="1">
                  <c:v>-0.26729110499999886</c:v>
                </c:pt>
                <c:pt idx="2">
                  <c:v>-0.27179896999999875</c:v>
                </c:pt>
                <c:pt idx="3">
                  <c:v>-0.27179896999999875</c:v>
                </c:pt>
                <c:pt idx="4">
                  <c:v>-0.27179896999999875</c:v>
                </c:pt>
                <c:pt idx="5">
                  <c:v>-0.27179896999999875</c:v>
                </c:pt>
                <c:pt idx="6">
                  <c:v>-0.59090819999999744</c:v>
                </c:pt>
                <c:pt idx="7">
                  <c:v>-0.59090819999999744</c:v>
                </c:pt>
                <c:pt idx="8">
                  <c:v>-0.59090819999999744</c:v>
                </c:pt>
                <c:pt idx="9">
                  <c:v>-0.59090819999999744</c:v>
                </c:pt>
                <c:pt idx="10">
                  <c:v>-1.2122018233505123</c:v>
                </c:pt>
                <c:pt idx="11">
                  <c:v>-1.2122018233505123</c:v>
                </c:pt>
                <c:pt idx="12">
                  <c:v>-1.2122018233505123</c:v>
                </c:pt>
                <c:pt idx="13">
                  <c:v>-1.2122018233505123</c:v>
                </c:pt>
                <c:pt idx="14">
                  <c:v>-1.6262868976822931</c:v>
                </c:pt>
                <c:pt idx="15">
                  <c:v>-1.6262868976822931</c:v>
                </c:pt>
                <c:pt idx="16">
                  <c:v>-1.6262868976822931</c:v>
                </c:pt>
                <c:pt idx="17">
                  <c:v>-1.6262868976822931</c:v>
                </c:pt>
                <c:pt idx="18">
                  <c:v>-1.9961626070346756</c:v>
                </c:pt>
                <c:pt idx="19">
                  <c:v>-1.9961626070346756</c:v>
                </c:pt>
                <c:pt idx="20">
                  <c:v>-1.9961626070346756</c:v>
                </c:pt>
                <c:pt idx="21">
                  <c:v>-1.9961626070346756</c:v>
                </c:pt>
                <c:pt idx="22">
                  <c:v>-1.9961626070346756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67-4C9D-B27B-DA4F80203E9D}"/>
            </c:ext>
          </c:extLst>
        </c:ser>
        <c:ser>
          <c:idx val="3"/>
          <c:order val="1"/>
          <c:tx>
            <c:strRef>
              <c:f>DATA!$AQ$1</c:f>
              <c:strCache>
                <c:ptCount val="1"/>
                <c:pt idx="0">
                  <c:v>Corrected current account balance (XR and OG)</c:v>
                </c:pt>
              </c:strCache>
            </c:strRef>
          </c:tx>
          <c:cat>
            <c:numRef>
              <c:f>DATA!$B$76:$B$112</c:f>
              <c:numCache>
                <c:formatCode>00</c:formatCode>
                <c:ptCount val="23"/>
                <c:pt idx="0">
                  <c:v>94</c:v>
                </c:pt>
                <c:pt idx="1">
                  <c:v>95</c:v>
                </c:pt>
                <c:pt idx="2">
                  <c:v>96</c:v>
                </c:pt>
                <c:pt idx="3">
                  <c:v>97</c:v>
                </c:pt>
                <c:pt idx="4">
                  <c:v>98</c:v>
                </c:pt>
                <c:pt idx="5">
                  <c:v>99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</c:numCache>
            </c:numRef>
          </c:cat>
          <c:val>
            <c:numRef>
              <c:f>DATA!$AQ$76:$AQ$112</c:f>
              <c:numCache>
                <c:formatCode>0.00</c:formatCode>
                <c:ptCount val="23"/>
                <c:pt idx="0">
                  <c:v>1.4311647556354916</c:v>
                </c:pt>
                <c:pt idx="1">
                  <c:v>2.2274054679917654</c:v>
                </c:pt>
                <c:pt idx="2">
                  <c:v>2.2514532989779057</c:v>
                </c:pt>
                <c:pt idx="3">
                  <c:v>2.252744355280222</c:v>
                </c:pt>
                <c:pt idx="4">
                  <c:v>1.1397236720354544</c:v>
                </c:pt>
                <c:pt idx="5">
                  <c:v>8.4385862733470818E-2</c:v>
                </c:pt>
                <c:pt idx="6">
                  <c:v>-0.52083186802158332</c:v>
                </c:pt>
                <c:pt idx="7">
                  <c:v>-3.4822509825072546E-2</c:v>
                </c:pt>
                <c:pt idx="8">
                  <c:v>-1.0634308837722704</c:v>
                </c:pt>
                <c:pt idx="9">
                  <c:v>-1.9957841020175948</c:v>
                </c:pt>
                <c:pt idx="10">
                  <c:v>-0.75496196453829234</c:v>
                </c:pt>
                <c:pt idx="11">
                  <c:v>-1.046150706684799</c:v>
                </c:pt>
                <c:pt idx="12">
                  <c:v>-1.3716463518092621</c:v>
                </c:pt>
                <c:pt idx="13">
                  <c:v>-1.1820099280389997</c:v>
                </c:pt>
                <c:pt idx="14">
                  <c:v>-2.7894599642745939</c:v>
                </c:pt>
                <c:pt idx="15">
                  <c:v>-2.4699169852517917</c:v>
                </c:pt>
                <c:pt idx="16">
                  <c:v>-3.4217840764516758</c:v>
                </c:pt>
                <c:pt idx="17">
                  <c:v>-2.9941580167882549</c:v>
                </c:pt>
                <c:pt idx="18">
                  <c:v>-0.90762247825677256</c:v>
                </c:pt>
                <c:pt idx="19">
                  <c:v>-3.6941479792274468E-2</c:v>
                </c:pt>
                <c:pt idx="20">
                  <c:v>0.96347525672550383</c:v>
                </c:pt>
                <c:pt idx="21">
                  <c:v>1.6956692769538357</c:v>
                </c:pt>
                <c:pt idx="22">
                  <c:v>1.8124332033530477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67-4C9D-B27B-DA4F80203E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7554016"/>
        <c:axId val="1"/>
      </c:lineChart>
      <c:catAx>
        <c:axId val="297554016"/>
        <c:scaling>
          <c:orientation val="minMax"/>
        </c:scaling>
        <c:delete val="0"/>
        <c:axPos val="b"/>
        <c:numFmt formatCode="00" sourceLinked="1"/>
        <c:majorTickMark val="none"/>
        <c:minorTickMark val="none"/>
        <c:tickLblPos val="low"/>
        <c:spPr>
          <a:ln>
            <a:solidFill>
              <a:sysClr val="windowText" lastClr="000000"/>
            </a:solidFill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/>
        <c:numFmt formatCode="General" sourceLinked="0"/>
        <c:majorTickMark val="out"/>
        <c:minorTickMark val="none"/>
        <c:tickLblPos val="nextTo"/>
        <c:spPr>
          <a:ln>
            <a:noFill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97554016"/>
        <c:crosses val="autoZero"/>
        <c:crossBetween val="between"/>
      </c:valAx>
    </c:plotArea>
    <c:legend>
      <c:legendPos val="b"/>
      <c:layout/>
      <c:overlay val="0"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Italy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DATA!$V$1</c:f>
              <c:strCache>
                <c:ptCount val="1"/>
                <c:pt idx="0">
                  <c:v>Domestic output gap (YGAP)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DATA!$B$76:$B$112</c:f>
              <c:numCache>
                <c:formatCode>00</c:formatCode>
                <c:ptCount val="23"/>
                <c:pt idx="0">
                  <c:v>94</c:v>
                </c:pt>
                <c:pt idx="1">
                  <c:v>95</c:v>
                </c:pt>
                <c:pt idx="2">
                  <c:v>96</c:v>
                </c:pt>
                <c:pt idx="3">
                  <c:v>97</c:v>
                </c:pt>
                <c:pt idx="4">
                  <c:v>98</c:v>
                </c:pt>
                <c:pt idx="5">
                  <c:v>99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</c:numCache>
            </c:numRef>
          </c:cat>
          <c:val>
            <c:numRef>
              <c:f>DATA!$V$76:$V$112</c:f>
              <c:numCache>
                <c:formatCode>General</c:formatCode>
                <c:ptCount val="23"/>
                <c:pt idx="0">
                  <c:v>-2.62</c:v>
                </c:pt>
                <c:pt idx="1">
                  <c:v>-2.09</c:v>
                </c:pt>
                <c:pt idx="2">
                  <c:v>-2.44</c:v>
                </c:pt>
                <c:pt idx="3">
                  <c:v>-2.25</c:v>
                </c:pt>
                <c:pt idx="4">
                  <c:v>-2.2000000000000002</c:v>
                </c:pt>
                <c:pt idx="5">
                  <c:v>-2.16</c:v>
                </c:pt>
                <c:pt idx="6">
                  <c:v>-0.108</c:v>
                </c:pt>
                <c:pt idx="7">
                  <c:v>0.35799999999999998</c:v>
                </c:pt>
                <c:pt idx="8">
                  <c:v>-0.4</c:v>
                </c:pt>
                <c:pt idx="9">
                  <c:v>-1.08</c:v>
                </c:pt>
                <c:pt idx="10">
                  <c:v>-0.31900000000000001</c:v>
                </c:pt>
                <c:pt idx="11">
                  <c:v>3.0000000000000001E-3</c:v>
                </c:pt>
                <c:pt idx="12">
                  <c:v>1.48</c:v>
                </c:pt>
                <c:pt idx="13">
                  <c:v>2.69</c:v>
                </c:pt>
                <c:pt idx="14">
                  <c:v>1.78</c:v>
                </c:pt>
                <c:pt idx="15">
                  <c:v>-3.17</c:v>
                </c:pt>
                <c:pt idx="16">
                  <c:v>-1.31</c:v>
                </c:pt>
                <c:pt idx="17">
                  <c:v>-0.45800000000000002</c:v>
                </c:pt>
                <c:pt idx="18">
                  <c:v>-2.79</c:v>
                </c:pt>
                <c:pt idx="19">
                  <c:v>-4.07</c:v>
                </c:pt>
                <c:pt idx="20">
                  <c:v>-4.13</c:v>
                </c:pt>
                <c:pt idx="21">
                  <c:v>-3.32</c:v>
                </c:pt>
                <c:pt idx="22">
                  <c:v>-2.5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09-46C0-897C-80E107564B4B}"/>
            </c:ext>
          </c:extLst>
        </c:ser>
        <c:ser>
          <c:idx val="1"/>
          <c:order val="1"/>
          <c:tx>
            <c:strRef>
              <c:f>DATA!$AK$1</c:f>
              <c:strCache>
                <c:ptCount val="1"/>
                <c:pt idx="0">
                  <c:v>Foreign output gap (YGAPF)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DATA!$B$76:$B$112</c:f>
              <c:numCache>
                <c:formatCode>00</c:formatCode>
                <c:ptCount val="23"/>
                <c:pt idx="0">
                  <c:v>94</c:v>
                </c:pt>
                <c:pt idx="1">
                  <c:v>95</c:v>
                </c:pt>
                <c:pt idx="2">
                  <c:v>96</c:v>
                </c:pt>
                <c:pt idx="3">
                  <c:v>97</c:v>
                </c:pt>
                <c:pt idx="4">
                  <c:v>98</c:v>
                </c:pt>
                <c:pt idx="5">
                  <c:v>99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</c:numCache>
            </c:numRef>
          </c:cat>
          <c:val>
            <c:numRef>
              <c:f>DATA!$AK$76:$AK$112</c:f>
              <c:numCache>
                <c:formatCode>General</c:formatCode>
                <c:ptCount val="23"/>
                <c:pt idx="0">
                  <c:v>-1.7018141684088686</c:v>
                </c:pt>
                <c:pt idx="1">
                  <c:v>-1.2806925531325863</c:v>
                </c:pt>
                <c:pt idx="2">
                  <c:v>-1.5225855434385731</c:v>
                </c:pt>
                <c:pt idx="3">
                  <c:v>-0.97881890566844332</c:v>
                </c:pt>
                <c:pt idx="4">
                  <c:v>-0.4960702003708044</c:v>
                </c:pt>
                <c:pt idx="5">
                  <c:v>5.5034001665743015E-2</c:v>
                </c:pt>
                <c:pt idx="6">
                  <c:v>1.3036952248626732</c:v>
                </c:pt>
                <c:pt idx="7">
                  <c:v>0.96609909772586211</c:v>
                </c:pt>
                <c:pt idx="8">
                  <c:v>6.4600348240995767E-3</c:v>
                </c:pt>
                <c:pt idx="9">
                  <c:v>-0.54100053497606826</c:v>
                </c:pt>
                <c:pt idx="10">
                  <c:v>-1.2779562296101887E-2</c:v>
                </c:pt>
                <c:pt idx="11">
                  <c:v>0.25164787170419534</c:v>
                </c:pt>
                <c:pt idx="12">
                  <c:v>1.5657684396658511</c:v>
                </c:pt>
                <c:pt idx="13">
                  <c:v>2.8392504307594661</c:v>
                </c:pt>
                <c:pt idx="14">
                  <c:v>1.6975312967707241</c:v>
                </c:pt>
                <c:pt idx="15">
                  <c:v>-3.1738935438414462</c:v>
                </c:pt>
                <c:pt idx="16">
                  <c:v>-1.9499556121033494</c:v>
                </c:pt>
                <c:pt idx="17">
                  <c:v>-1.2086256731989304</c:v>
                </c:pt>
                <c:pt idx="18">
                  <c:v>-2.0898361455372116</c:v>
                </c:pt>
                <c:pt idx="19">
                  <c:v>-2.5760368380801881</c:v>
                </c:pt>
                <c:pt idx="20">
                  <c:v>-2.2969861717106941</c:v>
                </c:pt>
                <c:pt idx="21">
                  <c:v>-1.7229165138313913</c:v>
                </c:pt>
                <c:pt idx="22">
                  <c:v>-1.3053756179516189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09-46C0-897C-80E107564B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0987712"/>
        <c:axId val="260988128"/>
      </c:lineChart>
      <c:catAx>
        <c:axId val="260987712"/>
        <c:scaling>
          <c:orientation val="minMax"/>
        </c:scaling>
        <c:delete val="0"/>
        <c:axPos val="b"/>
        <c:numFmt formatCode="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988128"/>
        <c:crosses val="autoZero"/>
        <c:auto val="1"/>
        <c:lblAlgn val="ctr"/>
        <c:lblOffset val="100"/>
        <c:noMultiLvlLbl val="0"/>
      </c:catAx>
      <c:valAx>
        <c:axId val="26098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987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chart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chart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chart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chart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chart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chart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chart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chart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chart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chart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chart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chart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chart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chart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chart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chart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sheet1.xml><?xml version="1.0" encoding="utf-8"?>
<chartsheet xmlns="http://schemas.openxmlformats.org/spreadsheetml/2006/main" xmlns:r="http://schemas.openxmlformats.org/officeDocument/2006/relationships">
  <sheetPr>
    <tabColor rgb="FFC00000"/>
  </sheetPr>
  <sheetViews>
    <sheetView zoomScale="87" workbookViewId="0" zoomToFit="1"/>
  </sheetViews>
  <pageMargins left="0.7" right="0.7" top="0.75" bottom="0.75" header="0.3" footer="0.3"/>
  <drawing r:id="rId1"/>
</chartsheet>
</file>

<file path=xl/chartsheets/sheet10.xml><?xml version="1.0" encoding="utf-8"?>
<chartsheet xmlns="http://schemas.openxmlformats.org/spreadsheetml/2006/main" xmlns:r="http://schemas.openxmlformats.org/officeDocument/2006/relationships">
  <sheetPr>
    <tabColor rgb="FFC00000"/>
  </sheetPr>
  <sheetViews>
    <sheetView zoomScale="87" workbookViewId="0" zoomToFit="1"/>
  </sheetViews>
  <pageMargins left="0.7" right="0.7" top="0.75" bottom="0.75" header="0.3" footer="0.3"/>
  <drawing r:id="rId1"/>
</chartsheet>
</file>

<file path=xl/chartsheets/sheet11.xml><?xml version="1.0" encoding="utf-8"?>
<chartsheet xmlns="http://schemas.openxmlformats.org/spreadsheetml/2006/main" xmlns:r="http://schemas.openxmlformats.org/officeDocument/2006/relationships">
  <sheetPr/>
  <sheetViews>
    <sheetView zoomScale="87" workbookViewId="0" zoomToFit="1"/>
  </sheetViews>
  <pageMargins left="0.7" right="0.7" top="0.75" bottom="0.75" header="0.3" footer="0.3"/>
  <drawing r:id="rId1"/>
</chartsheet>
</file>

<file path=xl/chartsheets/sheet12.xml><?xml version="1.0" encoding="utf-8"?>
<chartsheet xmlns="http://schemas.openxmlformats.org/spreadsheetml/2006/main" xmlns:r="http://schemas.openxmlformats.org/officeDocument/2006/relationships">
  <sheetPr/>
  <sheetViews>
    <sheetView zoomScale="87" workbookViewId="0" zoomToFit="1"/>
  </sheetViews>
  <pageMargins left="0.7" right="0.7" top="0.75" bottom="0.75" header="0.3" footer="0.3"/>
  <drawing r:id="rId1"/>
</chartsheet>
</file>

<file path=xl/chartsheets/sheet13.xml><?xml version="1.0" encoding="utf-8"?>
<chartsheet xmlns="http://schemas.openxmlformats.org/spreadsheetml/2006/main" xmlns:r="http://schemas.openxmlformats.org/officeDocument/2006/relationships">
  <sheetPr>
    <tabColor rgb="FFC00000"/>
  </sheetPr>
  <sheetViews>
    <sheetView zoomScale="87" workbookViewId="0" zoomToFit="1"/>
  </sheetViews>
  <pageMargins left="0.7" right="0.7" top="0.75" bottom="0.75" header="0.3" footer="0.3"/>
  <drawing r:id="rId1"/>
</chartsheet>
</file>

<file path=xl/chartsheets/sheet14.xml><?xml version="1.0" encoding="utf-8"?>
<chartsheet xmlns="http://schemas.openxmlformats.org/spreadsheetml/2006/main" xmlns:r="http://schemas.openxmlformats.org/officeDocument/2006/relationships">
  <sheetPr/>
  <sheetViews>
    <sheetView zoomScale="87" workbookViewId="0" zoomToFit="1"/>
  </sheetViews>
  <pageMargins left="0.7" right="0.7" top="0.75" bottom="0.75" header="0.3" footer="0.3"/>
  <drawing r:id="rId1"/>
</chartsheet>
</file>

<file path=xl/chartsheets/sheet15.xml><?xml version="1.0" encoding="utf-8"?>
<chartsheet xmlns="http://schemas.openxmlformats.org/spreadsheetml/2006/main" xmlns:r="http://schemas.openxmlformats.org/officeDocument/2006/relationships">
  <sheetPr/>
  <sheetViews>
    <sheetView zoomScale="87" workbookViewId="0" zoomToFit="1"/>
  </sheetViews>
  <pageMargins left="0.7" right="0.7" top="0.75" bottom="0.75" header="0.3" footer="0.3"/>
  <drawing r:id="rId1"/>
</chartsheet>
</file>

<file path=xl/chartsheets/sheet16.xml><?xml version="1.0" encoding="utf-8"?>
<chartsheet xmlns="http://schemas.openxmlformats.org/spreadsheetml/2006/main" xmlns:r="http://schemas.openxmlformats.org/officeDocument/2006/relationships">
  <sheetPr>
    <tabColor rgb="FFC00000"/>
  </sheetPr>
  <sheetViews>
    <sheetView zoomScale="87" workbookViewId="0" zoomToFit="1"/>
  </sheetViews>
  <pageMargins left="0.7" right="0.7" top="0.75" bottom="0.75" header="0.3" footer="0.3"/>
  <drawing r:id="rId1"/>
</chartsheet>
</file>

<file path=xl/chartsheets/sheet17.xml><?xml version="1.0" encoding="utf-8"?>
<chartsheet xmlns="http://schemas.openxmlformats.org/spreadsheetml/2006/main" xmlns:r="http://schemas.openxmlformats.org/officeDocument/2006/relationships">
  <sheetPr/>
  <sheetViews>
    <sheetView zoomScale="87" workbookViewId="0" zoomToFit="1"/>
  </sheetViews>
  <pageMargins left="0.7" right="0.7" top="0.75" bottom="0.75" header="0.3" footer="0.3"/>
  <drawing r:id="rId1"/>
</chartsheet>
</file>

<file path=xl/chartsheets/sheet18.xml><?xml version="1.0" encoding="utf-8"?>
<chartsheet xmlns="http://schemas.openxmlformats.org/spreadsheetml/2006/main" xmlns:r="http://schemas.openxmlformats.org/officeDocument/2006/relationships">
  <sheetPr/>
  <sheetViews>
    <sheetView zoomScale="87" workbookViewId="0" zoomToFit="1"/>
  </sheetViews>
  <pageMargins left="0.7" right="0.7" top="0.75" bottom="0.75" header="0.3" footer="0.3"/>
  <drawing r:id="rId1"/>
</chartsheet>
</file>

<file path=xl/chartsheets/sheet19.xml><?xml version="1.0" encoding="utf-8"?>
<chartsheet xmlns="http://schemas.openxmlformats.org/spreadsheetml/2006/main" xmlns:r="http://schemas.openxmlformats.org/officeDocument/2006/relationships">
  <sheetPr>
    <tabColor rgb="FFC00000"/>
  </sheetPr>
  <sheetViews>
    <sheetView zoomScale="87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87" workbookViewId="0" zoomToFit="1"/>
  </sheetViews>
  <pageMargins left="0.7" right="0.7" top="0.75" bottom="0.75" header="0.3" footer="0.3"/>
  <drawing r:id="rId1"/>
</chartsheet>
</file>

<file path=xl/chartsheets/sheet20.xml><?xml version="1.0" encoding="utf-8"?>
<chartsheet xmlns="http://schemas.openxmlformats.org/spreadsheetml/2006/main" xmlns:r="http://schemas.openxmlformats.org/officeDocument/2006/relationships">
  <sheetPr/>
  <sheetViews>
    <sheetView zoomScale="87" workbookViewId="0" zoomToFit="1"/>
  </sheetViews>
  <pageMargins left="0.7" right="0.7" top="0.75" bottom="0.75" header="0.3" footer="0.3"/>
  <drawing r:id="rId1"/>
</chartsheet>
</file>

<file path=xl/chartsheets/sheet21.xml><?xml version="1.0" encoding="utf-8"?>
<chartsheet xmlns="http://schemas.openxmlformats.org/spreadsheetml/2006/main" xmlns:r="http://schemas.openxmlformats.org/officeDocument/2006/relationships">
  <sheetPr/>
  <sheetViews>
    <sheetView zoomScale="87" workbookViewId="0" zoomToFit="1"/>
  </sheetViews>
  <pageMargins left="0.7" right="0.7" top="0.75" bottom="0.75" header="0.3" footer="0.3"/>
  <drawing r:id="rId1"/>
</chartsheet>
</file>

<file path=xl/chartsheets/sheet22.xml><?xml version="1.0" encoding="utf-8"?>
<chartsheet xmlns="http://schemas.openxmlformats.org/spreadsheetml/2006/main" xmlns:r="http://schemas.openxmlformats.org/officeDocument/2006/relationships">
  <sheetPr>
    <tabColor rgb="FFC00000"/>
  </sheetPr>
  <sheetViews>
    <sheetView zoomScale="87" workbookViewId="0" zoomToFit="1"/>
  </sheetViews>
  <pageMargins left="0.7" right="0.7" top="0.75" bottom="0.75" header="0.3" footer="0.3"/>
  <drawing r:id="rId1"/>
</chartsheet>
</file>

<file path=xl/chartsheets/sheet23.xml><?xml version="1.0" encoding="utf-8"?>
<chartsheet xmlns="http://schemas.openxmlformats.org/spreadsheetml/2006/main" xmlns:r="http://schemas.openxmlformats.org/officeDocument/2006/relationships">
  <sheetPr/>
  <sheetViews>
    <sheetView zoomScale="87" workbookViewId="0" zoomToFit="1"/>
  </sheetViews>
  <pageMargins left="0.7" right="0.7" top="0.75" bottom="0.75" header="0.3" footer="0.3"/>
  <drawing r:id="rId1"/>
</chartsheet>
</file>

<file path=xl/chartsheets/sheet24.xml><?xml version="1.0" encoding="utf-8"?>
<chartsheet xmlns="http://schemas.openxmlformats.org/spreadsheetml/2006/main" xmlns:r="http://schemas.openxmlformats.org/officeDocument/2006/relationships">
  <sheetPr/>
  <sheetViews>
    <sheetView zoomScale="87" workbookViewId="0" zoomToFit="1"/>
  </sheetViews>
  <pageMargins left="0.7" right="0.7" top="0.75" bottom="0.75" header="0.3" footer="0.3"/>
  <drawing r:id="rId1"/>
</chartsheet>
</file>

<file path=xl/chartsheets/sheet25.xml><?xml version="1.0" encoding="utf-8"?>
<chartsheet xmlns="http://schemas.openxmlformats.org/spreadsheetml/2006/main" xmlns:r="http://schemas.openxmlformats.org/officeDocument/2006/relationships">
  <sheetPr>
    <tabColor rgb="FFC00000"/>
  </sheetPr>
  <sheetViews>
    <sheetView tabSelected="1" zoomScale="87" workbookViewId="0" zoomToFit="1"/>
  </sheetViews>
  <pageMargins left="0.7" right="0.7" top="0.75" bottom="0.75" header="0.3" footer="0.3"/>
  <drawing r:id="rId1"/>
</chartsheet>
</file>

<file path=xl/chartsheets/sheet26.xml><?xml version="1.0" encoding="utf-8"?>
<chartsheet xmlns="http://schemas.openxmlformats.org/spreadsheetml/2006/main" xmlns:r="http://schemas.openxmlformats.org/officeDocument/2006/relationships">
  <sheetPr/>
  <sheetViews>
    <sheetView zoomScale="87" workbookViewId="0" zoomToFit="1"/>
  </sheetViews>
  <pageMargins left="0.7" right="0.7" top="0.75" bottom="0.75" header="0.3" footer="0.3"/>
  <drawing r:id="rId1"/>
</chartsheet>
</file>

<file path=xl/chartsheets/sheet27.xml><?xml version="1.0" encoding="utf-8"?>
<chartsheet xmlns="http://schemas.openxmlformats.org/spreadsheetml/2006/main" xmlns:r="http://schemas.openxmlformats.org/officeDocument/2006/relationships">
  <sheetPr/>
  <sheetViews>
    <sheetView zoomScale="87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87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>
    <tabColor rgb="FFC00000"/>
  </sheetPr>
  <sheetViews>
    <sheetView zoomScale="87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87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87" workbookViewId="0" zoomToFit="1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>
  <sheetPr>
    <tabColor rgb="FFC00000"/>
  </sheetPr>
  <sheetViews>
    <sheetView zoomScale="87" workbookViewId="0" zoomToFit="1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>
  <sheetPr/>
  <sheetViews>
    <sheetView zoomScale="87" workbookViewId="0" zoomToFit="1"/>
  </sheetViews>
  <pageMargins left="0.7" right="0.7" top="0.75" bottom="0.75" header="0.3" footer="0.3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>
  <sheetPr/>
  <sheetViews>
    <sheetView zoomScale="8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6034" cy="6087241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9306034" cy="6087241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9306034" cy="6087241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0" y="0"/>
    <xdr:ext cx="9306034" cy="6087241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9306034" cy="6087241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xdr:wsDr xmlns:xdr="http://schemas.openxmlformats.org/drawingml/2006/spreadsheetDrawing" xmlns:a="http://schemas.openxmlformats.org/drawingml/2006/main">
  <xdr:absoluteAnchor>
    <xdr:pos x="0" y="0"/>
    <xdr:ext cx="9306034" cy="6087241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0" y="0"/>
    <xdr:ext cx="9306034" cy="6087241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.xml><?xml version="1.0" encoding="utf-8"?>
<xdr:wsDr xmlns:xdr="http://schemas.openxmlformats.org/drawingml/2006/spreadsheetDrawing" xmlns:a="http://schemas.openxmlformats.org/drawingml/2006/main">
  <xdr:absoluteAnchor>
    <xdr:pos x="0" y="0"/>
    <xdr:ext cx="9306034" cy="6087241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7.xml><?xml version="1.0" encoding="utf-8"?>
<xdr:wsDr xmlns:xdr="http://schemas.openxmlformats.org/drawingml/2006/spreadsheetDrawing" xmlns:a="http://schemas.openxmlformats.org/drawingml/2006/main">
  <xdr:absoluteAnchor>
    <xdr:pos x="0" y="0"/>
    <xdr:ext cx="9306034" cy="6087241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.xml><?xml version="1.0" encoding="utf-8"?>
<xdr:wsDr xmlns:xdr="http://schemas.openxmlformats.org/drawingml/2006/spreadsheetDrawing" xmlns:a="http://schemas.openxmlformats.org/drawingml/2006/main">
  <xdr:absoluteAnchor>
    <xdr:pos x="0" y="0"/>
    <xdr:ext cx="9306034" cy="6087241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9.xml><?xml version="1.0" encoding="utf-8"?>
<xdr:wsDr xmlns:xdr="http://schemas.openxmlformats.org/drawingml/2006/spreadsheetDrawing" xmlns:a="http://schemas.openxmlformats.org/drawingml/2006/main">
  <xdr:absoluteAnchor>
    <xdr:pos x="0" y="0"/>
    <xdr:ext cx="9306034" cy="6087241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6034" cy="6087241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0.xml><?xml version="1.0" encoding="utf-8"?>
<xdr:wsDr xmlns:xdr="http://schemas.openxmlformats.org/drawingml/2006/spreadsheetDrawing" xmlns:a="http://schemas.openxmlformats.org/drawingml/2006/main">
  <xdr:absoluteAnchor>
    <xdr:pos x="0" y="0"/>
    <xdr:ext cx="9306034" cy="6087241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1.xml><?xml version="1.0" encoding="utf-8"?>
<xdr:wsDr xmlns:xdr="http://schemas.openxmlformats.org/drawingml/2006/spreadsheetDrawing" xmlns:a="http://schemas.openxmlformats.org/drawingml/2006/main">
  <xdr:absoluteAnchor>
    <xdr:pos x="0" y="0"/>
    <xdr:ext cx="9306034" cy="6087241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.xml><?xml version="1.0" encoding="utf-8"?>
<xdr:wsDr xmlns:xdr="http://schemas.openxmlformats.org/drawingml/2006/spreadsheetDrawing" xmlns:a="http://schemas.openxmlformats.org/drawingml/2006/main">
  <xdr:absoluteAnchor>
    <xdr:pos x="0" y="0"/>
    <xdr:ext cx="9306034" cy="6087241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3.xml><?xml version="1.0" encoding="utf-8"?>
<xdr:wsDr xmlns:xdr="http://schemas.openxmlformats.org/drawingml/2006/spreadsheetDrawing" xmlns:a="http://schemas.openxmlformats.org/drawingml/2006/main">
  <xdr:absoluteAnchor>
    <xdr:pos x="0" y="0"/>
    <xdr:ext cx="9306034" cy="6087241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4.xml><?xml version="1.0" encoding="utf-8"?>
<xdr:wsDr xmlns:xdr="http://schemas.openxmlformats.org/drawingml/2006/spreadsheetDrawing" xmlns:a="http://schemas.openxmlformats.org/drawingml/2006/main">
  <xdr:absoluteAnchor>
    <xdr:pos x="0" y="0"/>
    <xdr:ext cx="9306034" cy="6087241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5.xml><?xml version="1.0" encoding="utf-8"?>
<xdr:wsDr xmlns:xdr="http://schemas.openxmlformats.org/drawingml/2006/spreadsheetDrawing" xmlns:a="http://schemas.openxmlformats.org/drawingml/2006/main">
  <xdr:absoluteAnchor>
    <xdr:pos x="0" y="0"/>
    <xdr:ext cx="9306034" cy="6087241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6.xml><?xml version="1.0" encoding="utf-8"?>
<xdr:wsDr xmlns:xdr="http://schemas.openxmlformats.org/drawingml/2006/spreadsheetDrawing" xmlns:a="http://schemas.openxmlformats.org/drawingml/2006/main">
  <xdr:absoluteAnchor>
    <xdr:pos x="0" y="0"/>
    <xdr:ext cx="9306034" cy="6087241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7.xml><?xml version="1.0" encoding="utf-8"?>
<xdr:wsDr xmlns:xdr="http://schemas.openxmlformats.org/drawingml/2006/spreadsheetDrawing" xmlns:a="http://schemas.openxmlformats.org/drawingml/2006/main">
  <xdr:absoluteAnchor>
    <xdr:pos x="0" y="0"/>
    <xdr:ext cx="9306034" cy="6087241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6034" cy="6087241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06034" cy="6087241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06034" cy="6087241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306034" cy="6087241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306034" cy="6087241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306034" cy="6087241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9306034" cy="6087241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明朝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明朝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明朝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明朝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明朝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明朝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明朝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Bureau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Bureau">
    <a:maj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Bureau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明朝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明朝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明朝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明朝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明朝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明朝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明朝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>
    <tabColor theme="3"/>
  </sheetPr>
  <dimension ref="A1:AT334"/>
  <sheetViews>
    <sheetView zoomScale="80" zoomScaleNormal="80" workbookViewId="0">
      <pane xSplit="2" ySplit="1" topLeftCell="X2" activePane="bottomRight" state="frozen"/>
      <selection pane="topRight" activeCell="C1" sqref="C1"/>
      <selection pane="bottomLeft" activeCell="A2" sqref="A2"/>
      <selection pane="bottomRight" activeCell="AK1" sqref="AK1"/>
    </sheetView>
  </sheetViews>
  <sheetFormatPr baseColWidth="10" defaultRowHeight="12.75"/>
  <cols>
    <col min="1" max="2" width="11.42578125" style="7"/>
    <col min="3" max="3" width="11.42578125" style="8"/>
    <col min="4" max="4" width="11.42578125" style="1"/>
    <col min="5" max="5" width="11.42578125" style="8"/>
    <col min="6" max="6" width="14.7109375" style="8" customWidth="1"/>
    <col min="7" max="10" width="11.42578125" style="7"/>
    <col min="11" max="14" width="11.42578125" style="8"/>
    <col min="15" max="15" width="11.42578125" style="7"/>
    <col min="16" max="16" width="11.42578125" style="6"/>
    <col min="17" max="17" width="26.7109375" style="8" bestFit="1" customWidth="1"/>
    <col min="18" max="18" width="25" style="7" bestFit="1" customWidth="1"/>
    <col min="19" max="21" width="25" style="7" customWidth="1"/>
    <col min="22" max="38" width="11.42578125" style="7"/>
    <col min="39" max="39" width="15.7109375" style="7" bestFit="1" customWidth="1"/>
    <col min="40" max="40" width="19.140625" style="7" customWidth="1"/>
    <col min="41" max="42" width="11.42578125" style="7"/>
    <col min="43" max="43" width="35.5703125" style="7" bestFit="1" customWidth="1"/>
    <col min="44" max="44" width="24.85546875" style="7" bestFit="1" customWidth="1"/>
    <col min="45" max="16384" width="11.42578125" style="7"/>
  </cols>
  <sheetData>
    <row r="1" spans="1:46" ht="20.25">
      <c r="C1" s="8" t="s">
        <v>48</v>
      </c>
      <c r="D1" s="1" t="s">
        <v>45</v>
      </c>
      <c r="E1" s="8" t="s">
        <v>1</v>
      </c>
      <c r="F1" s="7" t="s">
        <v>12</v>
      </c>
      <c r="G1" s="7" t="s">
        <v>10</v>
      </c>
      <c r="H1" s="7" t="s">
        <v>11</v>
      </c>
      <c r="I1" s="7" t="s">
        <v>19</v>
      </c>
      <c r="J1" s="7" t="s">
        <v>20</v>
      </c>
      <c r="K1" s="2" t="s">
        <v>13</v>
      </c>
      <c r="L1" s="2" t="s">
        <v>14</v>
      </c>
      <c r="M1" s="8" t="s">
        <v>15</v>
      </c>
      <c r="N1" s="8" t="s">
        <v>16</v>
      </c>
      <c r="O1" s="3" t="s">
        <v>17</v>
      </c>
      <c r="P1" s="4" t="s">
        <v>18</v>
      </c>
      <c r="Q1" s="5" t="s">
        <v>43</v>
      </c>
      <c r="R1" s="1" t="s">
        <v>45</v>
      </c>
      <c r="S1" s="15" t="s">
        <v>35</v>
      </c>
      <c r="T1" s="15" t="s">
        <v>21</v>
      </c>
      <c r="U1" s="16" t="s">
        <v>22</v>
      </c>
      <c r="V1" s="7" t="s">
        <v>46</v>
      </c>
      <c r="W1" s="7" t="s">
        <v>42</v>
      </c>
      <c r="X1" s="7" t="s">
        <v>36</v>
      </c>
      <c r="Y1" s="7" t="s">
        <v>23</v>
      </c>
      <c r="Z1" s="17" t="s">
        <v>24</v>
      </c>
      <c r="AA1" s="18" t="s">
        <v>25</v>
      </c>
      <c r="AB1" s="18" t="s">
        <v>26</v>
      </c>
      <c r="AC1" s="18" t="s">
        <v>27</v>
      </c>
      <c r="AD1" s="18" t="s">
        <v>28</v>
      </c>
      <c r="AE1" s="18" t="s">
        <v>29</v>
      </c>
      <c r="AF1" s="8" t="s">
        <v>30</v>
      </c>
      <c r="AG1" s="8" t="s">
        <v>31</v>
      </c>
      <c r="AH1" s="8" t="s">
        <v>32</v>
      </c>
      <c r="AI1" s="8" t="s">
        <v>33</v>
      </c>
      <c r="AJ1" s="8" t="s">
        <v>34</v>
      </c>
      <c r="AK1" s="8" t="s">
        <v>47</v>
      </c>
      <c r="AL1" s="8" t="s">
        <v>37</v>
      </c>
      <c r="AM1" s="20" t="s">
        <v>40</v>
      </c>
      <c r="AN1" s="20" t="s">
        <v>41</v>
      </c>
      <c r="AO1" s="8" t="s">
        <v>38</v>
      </c>
      <c r="AP1" s="8" t="s">
        <v>39</v>
      </c>
      <c r="AQ1" s="8" t="s">
        <v>44</v>
      </c>
      <c r="AR1" s="8" t="str">
        <f>R1</f>
        <v>Equilibrium current account balance</v>
      </c>
      <c r="AS1" s="8" t="s">
        <v>42</v>
      </c>
      <c r="AT1" s="8" t="s">
        <v>37</v>
      </c>
    </row>
    <row r="2" spans="1:46" ht="15" hidden="1" customHeight="1">
      <c r="A2" s="7" t="s">
        <v>0</v>
      </c>
      <c r="B2" s="7">
        <v>1980</v>
      </c>
      <c r="C2" s="8">
        <v>-0.60399999999999998</v>
      </c>
      <c r="D2" s="1">
        <v>-0.53103655999999844</v>
      </c>
      <c r="E2" s="9"/>
      <c r="F2" s="9"/>
      <c r="G2" s="8">
        <f>0.35*K2</f>
        <v>0.23099999999999998</v>
      </c>
      <c r="H2" s="8">
        <f>0.2*K2</f>
        <v>0.13200000000000001</v>
      </c>
      <c r="I2" s="8">
        <f>0.35*L2</f>
        <v>0.22049999999999997</v>
      </c>
      <c r="J2" s="8">
        <f>0.2*L2</f>
        <v>0.126</v>
      </c>
      <c r="K2" s="8">
        <v>0.66</v>
      </c>
      <c r="L2" s="8">
        <v>0.63</v>
      </c>
      <c r="M2" s="8">
        <v>0.41</v>
      </c>
      <c r="N2" s="8">
        <v>0.63</v>
      </c>
      <c r="O2" s="8">
        <f>(1-M2)</f>
        <v>0.59000000000000008</v>
      </c>
      <c r="P2" s="10"/>
      <c r="Q2" s="9"/>
      <c r="S2" s="7">
        <v>22.393101667876554</v>
      </c>
      <c r="T2" s="7">
        <f>S2/100</f>
        <v>0.22393101667876553</v>
      </c>
      <c r="U2" s="7">
        <v>1.07</v>
      </c>
      <c r="V2" s="7">
        <v>-0.53300000000000003</v>
      </c>
      <c r="W2" s="7">
        <f>V2/100</f>
        <v>-5.3300000000000005E-3</v>
      </c>
      <c r="X2" s="7">
        <v>20.844816211433525</v>
      </c>
      <c r="Y2" s="7">
        <f>X2/100</f>
        <v>0.20844816211433526</v>
      </c>
      <c r="Z2" s="7">
        <v>0.88</v>
      </c>
      <c r="AA2" s="7">
        <v>1.5484180658051117E-2</v>
      </c>
      <c r="AB2" s="7">
        <v>0.11709365753192269</v>
      </c>
      <c r="AC2" s="7">
        <v>4.3935710343473199E-3</v>
      </c>
      <c r="AD2" s="7">
        <v>6.9219234820210543E-2</v>
      </c>
      <c r="AE2" s="7">
        <v>0.79380935595546831</v>
      </c>
      <c r="AF2" s="7">
        <v>-6.8710000000000004</v>
      </c>
      <c r="AG2" s="7">
        <v>-0.69</v>
      </c>
      <c r="AH2" s="7">
        <v>8.6709877583439905</v>
      </c>
      <c r="AI2" s="7">
        <v>-2.2999999999999998</v>
      </c>
      <c r="AK2" s="7">
        <f>AA2*AF2+AB2*AG2+AC2*AH2+AD2*AI2+AE2*AJ2</f>
        <v>-0.30829406843073975</v>
      </c>
      <c r="AL2" s="7">
        <f>AK2/100</f>
        <v>-3.0829406843073974E-3</v>
      </c>
      <c r="AM2" s="7">
        <f>T2*U2*W2</f>
        <v>-1.2771009812206678E-3</v>
      </c>
      <c r="AN2" s="7">
        <f>Y2*Z2*AL2</f>
        <v>-5.6551732120522146E-4</v>
      </c>
      <c r="AO2" s="7">
        <f>AM2-AN2</f>
        <v>-7.1158366001544638E-4</v>
      </c>
      <c r="AP2" s="8">
        <f>AO2*100</f>
        <v>-7.115836600154464E-2</v>
      </c>
      <c r="AQ2" s="19"/>
      <c r="AR2" s="8"/>
      <c r="AS2" s="7">
        <f>V2/100</f>
        <v>-5.3300000000000005E-3</v>
      </c>
      <c r="AT2" s="7">
        <f>AK2/100</f>
        <v>-3.0829406843073974E-3</v>
      </c>
    </row>
    <row r="3" spans="1:46" ht="15" hidden="1" customHeight="1">
      <c r="A3" s="7" t="s">
        <v>0</v>
      </c>
      <c r="B3" s="7">
        <v>1981</v>
      </c>
      <c r="C3" s="8">
        <v>-0.78600000000000003</v>
      </c>
      <c r="D3" s="1">
        <v>-0.53103655999999844</v>
      </c>
      <c r="E3" s="8">
        <v>0.16589999999999999</v>
      </c>
      <c r="F3" s="8">
        <v>1.3591032144560806</v>
      </c>
      <c r="G3" s="8">
        <f t="shared" ref="G3:G33" si="0">0.35*K3</f>
        <v>0.23099999999999998</v>
      </c>
      <c r="H3" s="8">
        <f t="shared" ref="H3:H33" si="1">0.2*K3</f>
        <v>0.13200000000000001</v>
      </c>
      <c r="I3" s="8">
        <f t="shared" ref="I3:I33" si="2">0.35*L3</f>
        <v>0.22049999999999997</v>
      </c>
      <c r="J3" s="8">
        <f t="shared" ref="J3:J33" si="3">0.2*L3</f>
        <v>0.126</v>
      </c>
      <c r="K3" s="8">
        <v>0.66</v>
      </c>
      <c r="L3" s="8">
        <v>0.63</v>
      </c>
      <c r="M3" s="8">
        <v>0.41</v>
      </c>
      <c r="N3" s="8">
        <v>0.63</v>
      </c>
      <c r="O3" s="8">
        <f t="shared" ref="O3:O31" si="4">(1-M3)</f>
        <v>0.59000000000000008</v>
      </c>
      <c r="P3" s="6">
        <f>E3*((O3*(G3+H3)+N3*(I3+J3))*F3+(O3*H3+N3*J3)*F2)</f>
        <v>9.751014243503435E-2</v>
      </c>
      <c r="Q3" s="8">
        <f>C3+P3</f>
        <v>-0.68848985756496572</v>
      </c>
      <c r="R3" s="8"/>
      <c r="S3" s="8">
        <v>23.299841891207862</v>
      </c>
      <c r="T3" s="7">
        <f t="shared" ref="T3:T66" si="5">S3/100</f>
        <v>0.23299841891207862</v>
      </c>
      <c r="U3" s="7">
        <v>1.07</v>
      </c>
      <c r="V3" s="7">
        <v>-1.3420000000000001</v>
      </c>
      <c r="W3" s="7">
        <f t="shared" ref="W3:W66" si="6">V3/100</f>
        <v>-1.3420000000000001E-2</v>
      </c>
      <c r="X3" s="7">
        <v>21.81158669697248</v>
      </c>
      <c r="Y3" s="7">
        <f t="shared" ref="Y3:Y38" si="7">X3/100</f>
        <v>0.21811586696972479</v>
      </c>
      <c r="Z3" s="7">
        <v>0.88</v>
      </c>
      <c r="AA3" s="7">
        <v>1.6157436091011598E-2</v>
      </c>
      <c r="AB3" s="7">
        <v>0.12296293144256709</v>
      </c>
      <c r="AC3" s="7">
        <v>4.5142680370750966E-3</v>
      </c>
      <c r="AD3" s="7">
        <v>8.7530203751806687E-2</v>
      </c>
      <c r="AE3" s="7">
        <v>0.76883516067753943</v>
      </c>
      <c r="AF3" s="7">
        <v>-5.6840000000000002</v>
      </c>
      <c r="AG3" s="7">
        <v>-3.5129999999999999</v>
      </c>
      <c r="AH3" s="7">
        <v>0.21664738435800149</v>
      </c>
      <c r="AI3" s="7">
        <v>-1.5409999999999999</v>
      </c>
      <c r="AK3" s="7">
        <f t="shared" ref="AK3:AK38" si="8">AA3*AF3+AB3*AG3+AC3*AH3+AD3*AI3+AE3*AJ3</f>
        <v>-0.65771368451805889</v>
      </c>
      <c r="AL3" s="7">
        <f t="shared" ref="AL3:AL38" si="9">AK3/100</f>
        <v>-6.5771368451805886E-3</v>
      </c>
      <c r="AM3" s="7">
        <f t="shared" ref="AM3:AM38" si="10">T3*U3*W3</f>
        <v>-3.3457174965261026E-3</v>
      </c>
      <c r="AN3" s="7">
        <f t="shared" ref="AN3:AN38" si="11">Y3*Z3*AL3</f>
        <v>-1.2624285565452746E-3</v>
      </c>
      <c r="AO3" s="7">
        <f t="shared" ref="AO3:AO38" si="12">AM3-AN3</f>
        <v>-2.083288939980828E-3</v>
      </c>
      <c r="AP3" s="8">
        <f t="shared" ref="AP3:AP38" si="13">AO3*100</f>
        <v>-0.2083288939980828</v>
      </c>
      <c r="AQ3" s="19">
        <f t="shared" ref="AQ3:AQ38" si="14">Q3+AP3</f>
        <v>-0.89681875156304858</v>
      </c>
      <c r="AR3" s="8"/>
      <c r="AS3" s="7">
        <f t="shared" ref="AS3:AS66" si="15">V3/100</f>
        <v>-1.3420000000000001E-2</v>
      </c>
      <c r="AT3" s="7">
        <f t="shared" ref="AT3:AT66" si="16">AK3/100</f>
        <v>-6.5771368451805886E-3</v>
      </c>
    </row>
    <row r="4" spans="1:46" hidden="1">
      <c r="A4" s="7" t="s">
        <v>0</v>
      </c>
      <c r="B4" s="7">
        <v>1982</v>
      </c>
      <c r="C4" s="8">
        <v>-2.1059999999999999</v>
      </c>
      <c r="D4" s="1">
        <v>-0.53103655999999844</v>
      </c>
      <c r="E4" s="8">
        <v>0.15920000000000001</v>
      </c>
      <c r="F4" s="8">
        <v>1.9072056267715798</v>
      </c>
      <c r="G4" s="8">
        <f t="shared" si="0"/>
        <v>0.23099999999999998</v>
      </c>
      <c r="H4" s="8">
        <f t="shared" si="1"/>
        <v>0.13200000000000001</v>
      </c>
      <c r="I4" s="8">
        <f t="shared" si="2"/>
        <v>0.22049999999999997</v>
      </c>
      <c r="J4" s="8">
        <f t="shared" si="3"/>
        <v>0.126</v>
      </c>
      <c r="K4" s="8">
        <v>0.66</v>
      </c>
      <c r="L4" s="8">
        <v>0.63</v>
      </c>
      <c r="M4" s="8">
        <v>0.41</v>
      </c>
      <c r="N4" s="8">
        <v>0.63</v>
      </c>
      <c r="O4" s="8">
        <f t="shared" si="4"/>
        <v>0.59000000000000008</v>
      </c>
      <c r="P4" s="6">
        <f>E4*((O4*(G4+H4)+N4*(I4+J4))*F4+(O4*H4+N4*J4)*F3)</f>
        <v>0.16533433465963179</v>
      </c>
      <c r="Q4" s="8">
        <f>C4+P4</f>
        <v>-1.940665665340368</v>
      </c>
      <c r="R4" s="8">
        <f t="shared" ref="R4:R70" si="17">D3</f>
        <v>-0.53103655999999844</v>
      </c>
      <c r="S4" s="8">
        <v>23.711119275042861</v>
      </c>
      <c r="T4" s="7">
        <f t="shared" si="5"/>
        <v>0.23711119275042861</v>
      </c>
      <c r="U4" s="7">
        <v>1.07</v>
      </c>
      <c r="V4" s="7">
        <v>-0.89300000000000002</v>
      </c>
      <c r="W4" s="7">
        <f t="shared" si="6"/>
        <v>-8.9300000000000004E-3</v>
      </c>
      <c r="X4" s="7">
        <v>21.249353688736495</v>
      </c>
      <c r="Y4" s="7">
        <f t="shared" si="7"/>
        <v>0.21249353688736494</v>
      </c>
      <c r="Z4" s="7">
        <v>0.88</v>
      </c>
      <c r="AA4" s="7">
        <v>1.8646457684757978E-2</v>
      </c>
      <c r="AB4" s="7">
        <v>0.12233769854579035</v>
      </c>
      <c r="AC4" s="7">
        <v>6.1969022850739911E-3</v>
      </c>
      <c r="AD4" s="7">
        <v>8.8864555371811302E-2</v>
      </c>
      <c r="AE4" s="7">
        <v>0.76395438611256639</v>
      </c>
      <c r="AF4" s="7">
        <v>-5.1289999999999996</v>
      </c>
      <c r="AG4" s="7">
        <v>-3.633</v>
      </c>
      <c r="AH4" s="7">
        <v>-2.9521732944217964</v>
      </c>
      <c r="AI4" s="7">
        <v>-6.17</v>
      </c>
      <c r="AK4" s="7">
        <f t="shared" si="8"/>
        <v>-1.1066791763601926</v>
      </c>
      <c r="AL4" s="7">
        <f t="shared" si="9"/>
        <v>-1.1066791763601926E-2</v>
      </c>
      <c r="AM4" s="7">
        <f t="shared" si="10"/>
        <v>-2.2656211578496207E-3</v>
      </c>
      <c r="AN4" s="7">
        <f t="shared" si="11"/>
        <v>-2.0694271169824844E-3</v>
      </c>
      <c r="AO4" s="7">
        <f t="shared" si="12"/>
        <v>-1.9619404086713629E-4</v>
      </c>
      <c r="AP4" s="8">
        <f t="shared" si="13"/>
        <v>-1.9619404086713629E-2</v>
      </c>
      <c r="AQ4" s="19">
        <f t="shared" si="14"/>
        <v>-1.9602850694270817</v>
      </c>
      <c r="AR4" s="8">
        <f t="shared" ref="AR4:AR65" si="18">R4</f>
        <v>-0.53103655999999844</v>
      </c>
      <c r="AS4" s="7">
        <f t="shared" si="15"/>
        <v>-8.9300000000000004E-3</v>
      </c>
      <c r="AT4" s="7">
        <f t="shared" si="16"/>
        <v>-1.1066791763601926E-2</v>
      </c>
    </row>
    <row r="5" spans="1:46" hidden="1">
      <c r="A5" s="7" t="s">
        <v>0</v>
      </c>
      <c r="B5" s="7">
        <v>1983</v>
      </c>
      <c r="C5" s="8">
        <v>-0.85699999999999998</v>
      </c>
      <c r="D5" s="1">
        <v>-0.53103655999999844</v>
      </c>
      <c r="E5" s="8">
        <v>0.1641</v>
      </c>
      <c r="F5" s="8">
        <v>1.2633864709149412</v>
      </c>
      <c r="G5" s="8">
        <f t="shared" si="0"/>
        <v>0.23099999999999998</v>
      </c>
      <c r="H5" s="8">
        <f t="shared" si="1"/>
        <v>0.13200000000000001</v>
      </c>
      <c r="I5" s="8">
        <f t="shared" si="2"/>
        <v>0.22049999999999997</v>
      </c>
      <c r="J5" s="8">
        <f t="shared" si="3"/>
        <v>0.126</v>
      </c>
      <c r="K5" s="8">
        <v>0.66</v>
      </c>
      <c r="L5" s="8">
        <v>0.63</v>
      </c>
      <c r="M5" s="8">
        <v>0.41</v>
      </c>
      <c r="N5" s="8">
        <v>0.63</v>
      </c>
      <c r="O5" s="8">
        <f t="shared" si="4"/>
        <v>0.59000000000000008</v>
      </c>
      <c r="P5" s="6">
        <f t="shared" ref="P5:P33" si="19">E5*((O5*(G5+H5)+N5*(I5+J5))*F5+(O5*H5+N5*J5)*F4)</f>
        <v>0.13887743402839492</v>
      </c>
      <c r="Q5" s="8">
        <f t="shared" ref="Q5:Q38" si="20">C5+P5</f>
        <v>-0.71812256597160506</v>
      </c>
      <c r="R5" s="8">
        <f t="shared" si="17"/>
        <v>-0.53103655999999844</v>
      </c>
      <c r="S5" s="8">
        <v>22.558730178181907</v>
      </c>
      <c r="T5" s="7">
        <f t="shared" si="5"/>
        <v>0.22558730178181907</v>
      </c>
      <c r="U5" s="7">
        <v>1.07</v>
      </c>
      <c r="V5" s="7">
        <v>-1.633</v>
      </c>
      <c r="W5" s="7">
        <f t="shared" si="6"/>
        <v>-1.6330000000000001E-2</v>
      </c>
      <c r="X5" s="7">
        <v>22.2736575083944</v>
      </c>
      <c r="Y5" s="7">
        <f t="shared" si="7"/>
        <v>0.22273657508394401</v>
      </c>
      <c r="Z5" s="7">
        <v>0.88</v>
      </c>
      <c r="AA5" s="7">
        <v>1.9026993494545136E-2</v>
      </c>
      <c r="AB5" s="7">
        <v>0.12772447904403197</v>
      </c>
      <c r="AC5" s="7">
        <v>7.9007407269078549E-3</v>
      </c>
      <c r="AD5" s="7">
        <v>9.6353124340852803E-2</v>
      </c>
      <c r="AE5" s="7">
        <v>0.74899466239366219</v>
      </c>
      <c r="AF5" s="7">
        <v>-4.8239999999999998</v>
      </c>
      <c r="AG5" s="7">
        <v>-1.907</v>
      </c>
      <c r="AH5" s="7">
        <v>-3.7394828710898262</v>
      </c>
      <c r="AI5" s="7">
        <v>-4.7320000000000002</v>
      </c>
      <c r="AK5" s="7">
        <f t="shared" si="8"/>
        <v>-0.82084446715276393</v>
      </c>
      <c r="AL5" s="7">
        <f t="shared" si="9"/>
        <v>-8.2084446715276396E-3</v>
      </c>
      <c r="AM5" s="7">
        <f t="shared" si="10"/>
        <v>-3.9417094827639033E-3</v>
      </c>
      <c r="AN5" s="7">
        <f t="shared" si="11"/>
        <v>-1.6089223505538625E-3</v>
      </c>
      <c r="AO5" s="7">
        <f t="shared" si="12"/>
        <v>-2.3327871322100409E-3</v>
      </c>
      <c r="AP5" s="8">
        <f t="shared" si="13"/>
        <v>-0.23327871322100407</v>
      </c>
      <c r="AQ5" s="19">
        <f t="shared" si="14"/>
        <v>-0.95140127919260919</v>
      </c>
      <c r="AR5" s="8">
        <f t="shared" si="18"/>
        <v>-0.53103655999999844</v>
      </c>
      <c r="AS5" s="7">
        <f t="shared" si="15"/>
        <v>-1.6330000000000001E-2</v>
      </c>
      <c r="AT5" s="7">
        <f t="shared" si="16"/>
        <v>-8.2084446715276396E-3</v>
      </c>
    </row>
    <row r="6" spans="1:46" hidden="1">
      <c r="A6" s="7" t="s">
        <v>0</v>
      </c>
      <c r="B6" s="7">
        <v>1984</v>
      </c>
      <c r="C6" s="8">
        <v>-0.14499999999999999</v>
      </c>
      <c r="D6" s="1">
        <v>0.24779630500000072</v>
      </c>
      <c r="E6" s="8">
        <v>0.17649999999999999</v>
      </c>
      <c r="F6" s="8">
        <v>0.96238045354368684</v>
      </c>
      <c r="G6" s="8">
        <f t="shared" si="0"/>
        <v>0.23099999999999998</v>
      </c>
      <c r="H6" s="8">
        <f t="shared" si="1"/>
        <v>0.13200000000000001</v>
      </c>
      <c r="I6" s="8">
        <f t="shared" si="2"/>
        <v>0.22049999999999997</v>
      </c>
      <c r="J6" s="8">
        <f t="shared" si="3"/>
        <v>0.126</v>
      </c>
      <c r="K6" s="8">
        <v>0.66</v>
      </c>
      <c r="L6" s="8">
        <v>0.63</v>
      </c>
      <c r="M6" s="8">
        <v>0.41</v>
      </c>
      <c r="N6" s="8">
        <v>0.63</v>
      </c>
      <c r="O6" s="8">
        <f t="shared" si="4"/>
        <v>0.59000000000000008</v>
      </c>
      <c r="P6" s="6">
        <f t="shared" si="19"/>
        <v>0.10852561739901126</v>
      </c>
      <c r="Q6" s="8">
        <f t="shared" si="20"/>
        <v>-3.6474382600988731E-2</v>
      </c>
      <c r="R6" s="8">
        <f t="shared" si="17"/>
        <v>-0.53103655999999844</v>
      </c>
      <c r="S6" s="8">
        <v>23.552380898699074</v>
      </c>
      <c r="T6" s="7">
        <f t="shared" si="5"/>
        <v>0.23552380898699074</v>
      </c>
      <c r="U6" s="7">
        <v>1.07</v>
      </c>
      <c r="V6" s="7">
        <v>-2.1880000000000002</v>
      </c>
      <c r="W6" s="7">
        <f t="shared" si="6"/>
        <v>-2.188E-2</v>
      </c>
      <c r="X6" s="7">
        <v>23.662435460960925</v>
      </c>
      <c r="Y6" s="7">
        <f t="shared" si="7"/>
        <v>0.23662435460960926</v>
      </c>
      <c r="Z6" s="7">
        <v>0.88</v>
      </c>
      <c r="AA6" s="7">
        <v>1.7224018585189536E-2</v>
      </c>
      <c r="AB6" s="7">
        <v>0.12896567622716704</v>
      </c>
      <c r="AC6" s="7">
        <v>5.2747217014731691E-3</v>
      </c>
      <c r="AD6" s="7">
        <v>0.1243222891937128</v>
      </c>
      <c r="AE6" s="7">
        <v>0.72421329429245751</v>
      </c>
      <c r="AF6" s="7">
        <v>-3.4670000000000001</v>
      </c>
      <c r="AG6" s="7">
        <v>-2.2650000000000001</v>
      </c>
      <c r="AH6" s="7">
        <v>-0.19943558429470037</v>
      </c>
      <c r="AI6" s="7">
        <v>-0.995</v>
      </c>
      <c r="AK6" s="7">
        <f t="shared" si="8"/>
        <v>-0.47657557404165496</v>
      </c>
      <c r="AL6" s="7">
        <f t="shared" si="9"/>
        <v>-4.7657557404165492E-3</v>
      </c>
      <c r="AM6" s="7">
        <f t="shared" si="10"/>
        <v>-5.5139892064798328E-3</v>
      </c>
      <c r="AN6" s="7">
        <f t="shared" si="11"/>
        <v>-9.9237061114673371E-4</v>
      </c>
      <c r="AO6" s="7">
        <f t="shared" si="12"/>
        <v>-4.5216185953330986E-3</v>
      </c>
      <c r="AP6" s="8">
        <f t="shared" si="13"/>
        <v>-0.45216185953330984</v>
      </c>
      <c r="AQ6" s="19">
        <f t="shared" si="14"/>
        <v>-0.48863624213429857</v>
      </c>
      <c r="AR6" s="8">
        <f t="shared" si="18"/>
        <v>-0.53103655999999844</v>
      </c>
      <c r="AS6" s="7">
        <f t="shared" si="15"/>
        <v>-2.188E-2</v>
      </c>
      <c r="AT6" s="7">
        <f t="shared" si="16"/>
        <v>-4.7657557404165492E-3</v>
      </c>
    </row>
    <row r="7" spans="1:46" hidden="1">
      <c r="A7" s="7" t="s">
        <v>0</v>
      </c>
      <c r="B7" s="7">
        <v>1985</v>
      </c>
      <c r="C7" s="8">
        <v>-6.4000000000000001E-2</v>
      </c>
      <c r="D7" s="1">
        <v>0.24779630500000072</v>
      </c>
      <c r="E7" s="8">
        <v>0.1769</v>
      </c>
      <c r="F7" s="8">
        <v>-0.32994577329619745</v>
      </c>
      <c r="G7" s="8">
        <f t="shared" si="0"/>
        <v>0.23099999999999998</v>
      </c>
      <c r="H7" s="8">
        <f t="shared" si="1"/>
        <v>0.13200000000000001</v>
      </c>
      <c r="I7" s="8">
        <f t="shared" si="2"/>
        <v>0.22049999999999997</v>
      </c>
      <c r="J7" s="8">
        <f t="shared" si="3"/>
        <v>0.126</v>
      </c>
      <c r="K7" s="8">
        <v>0.66</v>
      </c>
      <c r="L7" s="8">
        <v>0.63</v>
      </c>
      <c r="M7" s="8">
        <v>0.41</v>
      </c>
      <c r="N7" s="8">
        <v>0.63</v>
      </c>
      <c r="O7" s="8">
        <f t="shared" si="4"/>
        <v>0.59000000000000008</v>
      </c>
      <c r="P7" s="6">
        <f t="shared" si="19"/>
        <v>1.5308839806784367E-3</v>
      </c>
      <c r="Q7" s="8">
        <f t="shared" si="20"/>
        <v>-6.2469116019321563E-2</v>
      </c>
      <c r="R7" s="8">
        <f t="shared" si="17"/>
        <v>0.24779630500000072</v>
      </c>
      <c r="S7" s="8">
        <v>23.536868071252279</v>
      </c>
      <c r="T7" s="7">
        <f t="shared" si="5"/>
        <v>0.23536868071252279</v>
      </c>
      <c r="U7" s="7">
        <v>1.07</v>
      </c>
      <c r="V7" s="7">
        <v>-2.702</v>
      </c>
      <c r="W7" s="7">
        <f t="shared" si="6"/>
        <v>-2.7019999999999999E-2</v>
      </c>
      <c r="X7" s="7">
        <v>23.143184367311893</v>
      </c>
      <c r="Y7" s="7">
        <f t="shared" si="7"/>
        <v>0.23143184367311892</v>
      </c>
      <c r="Z7" s="7">
        <v>0.88</v>
      </c>
      <c r="AA7" s="7">
        <v>1.7250428959826116E-2</v>
      </c>
      <c r="AB7" s="7">
        <v>0.13006597217009697</v>
      </c>
      <c r="AC7" s="7">
        <v>1.2238714644235527E-2</v>
      </c>
      <c r="AD7" s="7">
        <v>0.13206485390506675</v>
      </c>
      <c r="AE7" s="7">
        <v>0.70838003032077468</v>
      </c>
      <c r="AF7" s="7">
        <v>-0.92300000000000004</v>
      </c>
      <c r="AG7" s="7">
        <v>-0.98199999999999998</v>
      </c>
      <c r="AH7" s="7">
        <v>2.4478269643289572</v>
      </c>
      <c r="AI7" s="7">
        <v>-0.28399999999999997</v>
      </c>
      <c r="AK7" s="7">
        <f t="shared" si="8"/>
        <v>-0.15119509339510626</v>
      </c>
      <c r="AL7" s="7">
        <f t="shared" si="9"/>
        <v>-1.5119509339510625E-3</v>
      </c>
      <c r="AM7" s="7">
        <f t="shared" si="10"/>
        <v>-6.8048380755520322E-3</v>
      </c>
      <c r="AN7" s="7">
        <f t="shared" si="11"/>
        <v>-3.0792396112507784E-4</v>
      </c>
      <c r="AO7" s="7">
        <f t="shared" si="12"/>
        <v>-6.4969141144269544E-3</v>
      </c>
      <c r="AP7" s="8">
        <f t="shared" si="13"/>
        <v>-0.64969141144269549</v>
      </c>
      <c r="AQ7" s="19">
        <f t="shared" si="14"/>
        <v>-0.71216052746201708</v>
      </c>
      <c r="AR7" s="8">
        <f t="shared" si="18"/>
        <v>0.24779630500000072</v>
      </c>
      <c r="AS7" s="7">
        <f t="shared" si="15"/>
        <v>-2.7019999999999999E-2</v>
      </c>
      <c r="AT7" s="7">
        <f t="shared" si="16"/>
        <v>-1.5119509339510625E-3</v>
      </c>
    </row>
    <row r="8" spans="1:46" hidden="1">
      <c r="A8" s="7" t="s">
        <v>0</v>
      </c>
      <c r="B8" s="7">
        <v>1986</v>
      </c>
      <c r="C8" s="8">
        <v>0.309</v>
      </c>
      <c r="D8" s="1">
        <v>0.24779630500000072</v>
      </c>
      <c r="E8" s="8">
        <v>0.1545</v>
      </c>
      <c r="F8" s="8">
        <v>-2.3905325582862957</v>
      </c>
      <c r="G8" s="8">
        <f t="shared" si="0"/>
        <v>0.23099999999999998</v>
      </c>
      <c r="H8" s="8">
        <f t="shared" si="1"/>
        <v>0.13200000000000001</v>
      </c>
      <c r="I8" s="8">
        <f t="shared" si="2"/>
        <v>0.22049999999999997</v>
      </c>
      <c r="J8" s="8">
        <f t="shared" si="3"/>
        <v>0.126</v>
      </c>
      <c r="K8" s="8">
        <v>0.66</v>
      </c>
      <c r="L8" s="8">
        <v>0.63</v>
      </c>
      <c r="M8" s="8">
        <v>0.41</v>
      </c>
      <c r="N8" s="8">
        <v>0.63</v>
      </c>
      <c r="O8" s="8">
        <f t="shared" si="4"/>
        <v>0.59000000000000008</v>
      </c>
      <c r="P8" s="6">
        <f t="shared" si="19"/>
        <v>-0.16774203047725172</v>
      </c>
      <c r="Q8" s="8">
        <f t="shared" si="20"/>
        <v>0.14125796952274827</v>
      </c>
      <c r="R8" s="8">
        <f t="shared" si="17"/>
        <v>0.24779630500000072</v>
      </c>
      <c r="S8" s="8">
        <v>20.358523648475156</v>
      </c>
      <c r="T8" s="7">
        <f t="shared" si="5"/>
        <v>0.20358523648475157</v>
      </c>
      <c r="U8" s="7">
        <v>1.07</v>
      </c>
      <c r="V8" s="7">
        <v>-2.645</v>
      </c>
      <c r="W8" s="7">
        <f t="shared" si="6"/>
        <v>-2.6450000000000001E-2</v>
      </c>
      <c r="X8" s="7">
        <v>20.217300398359608</v>
      </c>
      <c r="Y8" s="7">
        <f t="shared" si="7"/>
        <v>0.20217300398359608</v>
      </c>
      <c r="Z8" s="7">
        <v>0.88</v>
      </c>
      <c r="AA8" s="7">
        <v>1.8875626972367377E-2</v>
      </c>
      <c r="AB8" s="7">
        <v>0.12891081900169979</v>
      </c>
      <c r="AC8" s="7">
        <v>8.1601716033895492E-3</v>
      </c>
      <c r="AD8" s="7">
        <v>0.10820129755948386</v>
      </c>
      <c r="AE8" s="7">
        <v>0.73585208486305942</v>
      </c>
      <c r="AF8" s="7">
        <v>-1.97</v>
      </c>
      <c r="AG8" s="7">
        <v>-0.7</v>
      </c>
      <c r="AH8" s="7">
        <v>1.3718801184560057</v>
      </c>
      <c r="AI8" s="7">
        <v>-0.41699999999999998</v>
      </c>
      <c r="AK8" s="7">
        <f t="shared" si="8"/>
        <v>-0.16134772233317898</v>
      </c>
      <c r="AL8" s="7">
        <f t="shared" si="9"/>
        <v>-1.6134772233317898E-3</v>
      </c>
      <c r="AM8" s="7">
        <f t="shared" si="10"/>
        <v>-5.7617675703731976E-3</v>
      </c>
      <c r="AN8" s="7">
        <f t="shared" si="11"/>
        <v>-2.8705735264808756E-4</v>
      </c>
      <c r="AO8" s="7">
        <f t="shared" si="12"/>
        <v>-5.4747102177251103E-3</v>
      </c>
      <c r="AP8" s="8">
        <f t="shared" si="13"/>
        <v>-0.54747102177251106</v>
      </c>
      <c r="AQ8" s="19">
        <f t="shared" si="14"/>
        <v>-0.40621305224976278</v>
      </c>
      <c r="AR8" s="8">
        <f t="shared" si="18"/>
        <v>0.24779630500000072</v>
      </c>
      <c r="AS8" s="7">
        <f t="shared" si="15"/>
        <v>-2.6450000000000001E-2</v>
      </c>
      <c r="AT8" s="7">
        <f t="shared" si="16"/>
        <v>-1.6134772233317898E-3</v>
      </c>
    </row>
    <row r="9" spans="1:46" hidden="1">
      <c r="A9" s="7" t="s">
        <v>0</v>
      </c>
      <c r="B9" s="7">
        <v>1987</v>
      </c>
      <c r="C9" s="8">
        <v>-0.48199999999999998</v>
      </c>
      <c r="D9" s="1">
        <v>0.24779630500000072</v>
      </c>
      <c r="E9" s="8">
        <v>0.15240000000000001</v>
      </c>
      <c r="F9" s="8">
        <v>-0.66224528460310372</v>
      </c>
      <c r="G9" s="8">
        <f t="shared" si="0"/>
        <v>0.23099999999999998</v>
      </c>
      <c r="H9" s="8">
        <f t="shared" si="1"/>
        <v>0.13200000000000001</v>
      </c>
      <c r="I9" s="8">
        <f t="shared" si="2"/>
        <v>0.22049999999999997</v>
      </c>
      <c r="J9" s="8">
        <f t="shared" si="3"/>
        <v>0.126</v>
      </c>
      <c r="K9" s="8">
        <v>0.66</v>
      </c>
      <c r="L9" s="8">
        <v>0.63</v>
      </c>
      <c r="M9" s="8">
        <v>0.41</v>
      </c>
      <c r="N9" s="8">
        <v>0.63</v>
      </c>
      <c r="O9" s="8">
        <f t="shared" si="4"/>
        <v>0.59000000000000008</v>
      </c>
      <c r="P9" s="6">
        <f t="shared" si="19"/>
        <v>-0.10093955790539039</v>
      </c>
      <c r="Q9" s="8">
        <f t="shared" si="20"/>
        <v>-0.58293955790539043</v>
      </c>
      <c r="R9" s="8">
        <f t="shared" si="17"/>
        <v>0.24779630500000072</v>
      </c>
      <c r="S9" s="8">
        <v>20.541806665759506</v>
      </c>
      <c r="T9" s="7">
        <f t="shared" si="5"/>
        <v>0.20541806665759504</v>
      </c>
      <c r="U9" s="7">
        <v>1.07</v>
      </c>
      <c r="V9" s="7">
        <v>-2.468</v>
      </c>
      <c r="W9" s="7">
        <f t="shared" si="6"/>
        <v>-2.4680000000000001E-2</v>
      </c>
      <c r="X9" s="7">
        <v>19.431699632600509</v>
      </c>
      <c r="Y9" s="7">
        <f t="shared" si="7"/>
        <v>0.19431699632600508</v>
      </c>
      <c r="Z9" s="7">
        <v>0.88</v>
      </c>
      <c r="AA9" s="7">
        <v>2.0792805215349829E-2</v>
      </c>
      <c r="AB9" s="7">
        <v>0.13195789753347315</v>
      </c>
      <c r="AC9" s="7">
        <v>8.3459351203571067E-3</v>
      </c>
      <c r="AD9" s="7">
        <v>9.6841549047685188E-2</v>
      </c>
      <c r="AE9" s="7">
        <v>0.74206181308313468</v>
      </c>
      <c r="AF9" s="7">
        <v>-1.9490000000000001</v>
      </c>
      <c r="AG9" s="7">
        <v>1.86</v>
      </c>
      <c r="AH9" s="7">
        <v>3.250277158710444</v>
      </c>
      <c r="AI9" s="7">
        <v>-0.316</v>
      </c>
      <c r="AK9" s="7">
        <f t="shared" si="8"/>
        <v>0.20144118483825074</v>
      </c>
      <c r="AL9" s="7">
        <f t="shared" si="9"/>
        <v>2.0144118483825073E-3</v>
      </c>
      <c r="AM9" s="7">
        <f t="shared" si="10"/>
        <v>-5.4245981370671078E-3</v>
      </c>
      <c r="AN9" s="7">
        <f t="shared" si="11"/>
        <v>3.4446232457226021E-4</v>
      </c>
      <c r="AO9" s="7">
        <f t="shared" si="12"/>
        <v>-5.7690604616393677E-3</v>
      </c>
      <c r="AP9" s="8">
        <f t="shared" si="13"/>
        <v>-0.57690604616393681</v>
      </c>
      <c r="AQ9" s="19">
        <f t="shared" si="14"/>
        <v>-1.1598456040693272</v>
      </c>
      <c r="AR9" s="8">
        <f t="shared" si="18"/>
        <v>0.24779630500000072</v>
      </c>
      <c r="AS9" s="7">
        <f t="shared" si="15"/>
        <v>-2.4680000000000001E-2</v>
      </c>
      <c r="AT9" s="7">
        <f t="shared" si="16"/>
        <v>2.0144118483825073E-3</v>
      </c>
    </row>
    <row r="10" spans="1:46" hidden="1">
      <c r="A10" s="7" t="s">
        <v>0</v>
      </c>
      <c r="B10" s="7">
        <v>1988</v>
      </c>
      <c r="C10" s="8">
        <v>-0.46400000000000002</v>
      </c>
      <c r="D10" s="1">
        <v>0.48464024000000028</v>
      </c>
      <c r="E10" s="8">
        <v>0.1585</v>
      </c>
      <c r="F10" s="8">
        <v>1.080142553988906</v>
      </c>
      <c r="G10" s="8">
        <f t="shared" si="0"/>
        <v>0.23099999999999998</v>
      </c>
      <c r="H10" s="8">
        <f t="shared" si="1"/>
        <v>0.13200000000000001</v>
      </c>
      <c r="I10" s="8">
        <f t="shared" si="2"/>
        <v>0.22049999999999997</v>
      </c>
      <c r="J10" s="8">
        <f t="shared" si="3"/>
        <v>0.126</v>
      </c>
      <c r="K10" s="8">
        <v>0.66</v>
      </c>
      <c r="L10" s="8">
        <v>0.63</v>
      </c>
      <c r="M10" s="8">
        <v>0.41</v>
      </c>
      <c r="N10" s="8">
        <v>0.63</v>
      </c>
      <c r="O10" s="8">
        <f t="shared" si="4"/>
        <v>0.59000000000000008</v>
      </c>
      <c r="P10" s="6">
        <f t="shared" si="19"/>
        <v>5.753219625042931E-2</v>
      </c>
      <c r="Q10" s="8">
        <f t="shared" si="20"/>
        <v>-0.4064678037495707</v>
      </c>
      <c r="R10" s="8">
        <f t="shared" si="17"/>
        <v>0.24779630500000072</v>
      </c>
      <c r="S10" s="8">
        <v>20.879579619643572</v>
      </c>
      <c r="T10" s="7">
        <f t="shared" si="5"/>
        <v>0.20879579619643571</v>
      </c>
      <c r="U10" s="7">
        <v>1.07</v>
      </c>
      <c r="V10" s="7">
        <v>-0.45100000000000001</v>
      </c>
      <c r="W10" s="7">
        <f t="shared" si="6"/>
        <v>-4.5100000000000001E-3</v>
      </c>
      <c r="X10" s="7">
        <v>20.196052693868594</v>
      </c>
      <c r="Y10" s="7">
        <f t="shared" si="7"/>
        <v>0.20196052693868594</v>
      </c>
      <c r="Z10" s="7">
        <v>0.88</v>
      </c>
      <c r="AA10" s="7">
        <v>2.4409233506899143E-2</v>
      </c>
      <c r="AB10" s="7">
        <v>0.14053889649072243</v>
      </c>
      <c r="AC10" s="7">
        <v>7.9465897493184515E-3</v>
      </c>
      <c r="AD10" s="7">
        <v>9.6874803696469322E-2</v>
      </c>
      <c r="AE10" s="7">
        <v>0.73023047655659057</v>
      </c>
      <c r="AF10" s="7">
        <v>0.66500000000000004</v>
      </c>
      <c r="AG10" s="7">
        <v>4.8570000000000002</v>
      </c>
      <c r="AH10" s="7">
        <v>5.0237895280881091</v>
      </c>
      <c r="AI10" s="7">
        <v>0.68600000000000005</v>
      </c>
      <c r="AK10" s="7">
        <f t="shared" si="8"/>
        <v>0.80520767023994322</v>
      </c>
      <c r="AL10" s="7">
        <f t="shared" si="9"/>
        <v>8.052076702399432E-3</v>
      </c>
      <c r="AM10" s="7">
        <f t="shared" si="10"/>
        <v>-1.0075858737051398E-3</v>
      </c>
      <c r="AN10" s="7">
        <f t="shared" si="11"/>
        <v>1.4310574553152292E-3</v>
      </c>
      <c r="AO10" s="7">
        <f t="shared" si="12"/>
        <v>-2.438643329020369E-3</v>
      </c>
      <c r="AP10" s="8">
        <f t="shared" si="13"/>
        <v>-0.24386433290203691</v>
      </c>
      <c r="AQ10" s="19">
        <f t="shared" si="14"/>
        <v>-0.65033213665160761</v>
      </c>
      <c r="AR10" s="8">
        <f t="shared" si="18"/>
        <v>0.24779630500000072</v>
      </c>
      <c r="AS10" s="7">
        <f t="shared" si="15"/>
        <v>-4.5100000000000001E-3</v>
      </c>
      <c r="AT10" s="7">
        <f t="shared" si="16"/>
        <v>8.052076702399432E-3</v>
      </c>
    </row>
    <row r="11" spans="1:46" hidden="1">
      <c r="A11" s="7" t="s">
        <v>0</v>
      </c>
      <c r="B11" s="7">
        <v>1989</v>
      </c>
      <c r="C11" s="8">
        <v>-0.45900000000000002</v>
      </c>
      <c r="D11" s="1">
        <v>0.48464024000000028</v>
      </c>
      <c r="E11" s="8">
        <v>0.16819999999999999</v>
      </c>
      <c r="F11" s="8">
        <v>-0.30489336844738113</v>
      </c>
      <c r="G11" s="8">
        <f t="shared" si="0"/>
        <v>0.23099999999999998</v>
      </c>
      <c r="H11" s="8">
        <f t="shared" si="1"/>
        <v>0.13200000000000001</v>
      </c>
      <c r="I11" s="8">
        <f t="shared" si="2"/>
        <v>0.22049999999999997</v>
      </c>
      <c r="J11" s="8">
        <f t="shared" si="3"/>
        <v>0.126</v>
      </c>
      <c r="K11" s="8">
        <v>0.66</v>
      </c>
      <c r="L11" s="8">
        <v>0.63</v>
      </c>
      <c r="M11" s="8">
        <v>0.41</v>
      </c>
      <c r="N11" s="8">
        <v>0.63</v>
      </c>
      <c r="O11" s="8">
        <f t="shared" si="4"/>
        <v>0.59000000000000008</v>
      </c>
      <c r="P11" s="6">
        <f t="shared" si="19"/>
        <v>6.3928627538803193E-3</v>
      </c>
      <c r="Q11" s="8">
        <f t="shared" si="20"/>
        <v>-0.45260713724611967</v>
      </c>
      <c r="R11" s="8">
        <f t="shared" si="17"/>
        <v>0.48464024000000028</v>
      </c>
      <c r="S11" s="8">
        <v>22.192301204614846</v>
      </c>
      <c r="T11" s="7">
        <f t="shared" si="5"/>
        <v>0.22192301204614848</v>
      </c>
      <c r="U11" s="7">
        <v>1.07</v>
      </c>
      <c r="V11" s="7">
        <v>1.2609999999999999</v>
      </c>
      <c r="W11" s="7">
        <f t="shared" si="6"/>
        <v>1.261E-2</v>
      </c>
      <c r="X11" s="7">
        <v>21.483046660485062</v>
      </c>
      <c r="Y11" s="7">
        <f t="shared" si="7"/>
        <v>0.21483046660485061</v>
      </c>
      <c r="Z11" s="7">
        <v>0.88</v>
      </c>
      <c r="AA11" s="7">
        <v>2.6846086870765683E-2</v>
      </c>
      <c r="AB11" s="7">
        <v>0.13759056493683722</v>
      </c>
      <c r="AC11" s="7">
        <v>1.110630931899842E-2</v>
      </c>
      <c r="AD11" s="7">
        <v>9.1929688670112669E-2</v>
      </c>
      <c r="AE11" s="7">
        <v>0.73252735020328608</v>
      </c>
      <c r="AF11" s="7">
        <v>1.534</v>
      </c>
      <c r="AG11" s="7">
        <v>4.7290000000000001</v>
      </c>
      <c r="AH11" s="7">
        <v>3.9496598446830407E-2</v>
      </c>
      <c r="AI11" s="7">
        <v>1.3120000000000001</v>
      </c>
      <c r="AK11" s="7">
        <f t="shared" si="8"/>
        <v>0.81289809182064432</v>
      </c>
      <c r="AL11" s="7">
        <f t="shared" si="9"/>
        <v>8.1289809182064424E-3</v>
      </c>
      <c r="AM11" s="7">
        <f t="shared" si="10"/>
        <v>2.9943406246350675E-3</v>
      </c>
      <c r="AN11" s="7">
        <f t="shared" si="11"/>
        <v>1.5367904320385908E-3</v>
      </c>
      <c r="AO11" s="7">
        <f t="shared" si="12"/>
        <v>1.4575501925964767E-3</v>
      </c>
      <c r="AP11" s="8">
        <f t="shared" si="13"/>
        <v>0.14575501925964768</v>
      </c>
      <c r="AQ11" s="19">
        <f t="shared" si="14"/>
        <v>-0.30685211798647199</v>
      </c>
      <c r="AR11" s="8">
        <f t="shared" si="18"/>
        <v>0.48464024000000028</v>
      </c>
      <c r="AS11" s="7">
        <f t="shared" si="15"/>
        <v>1.261E-2</v>
      </c>
      <c r="AT11" s="7">
        <f t="shared" si="16"/>
        <v>8.1289809182064424E-3</v>
      </c>
    </row>
    <row r="12" spans="1:46" hidden="1">
      <c r="A12" s="7" t="s">
        <v>0</v>
      </c>
      <c r="B12" s="7">
        <v>1990</v>
      </c>
      <c r="C12" s="8">
        <v>-0.79</v>
      </c>
      <c r="D12" s="1">
        <v>0.48464024000000028</v>
      </c>
      <c r="E12" s="8">
        <v>0.1653</v>
      </c>
      <c r="F12" s="8">
        <v>-9.9626971258558183E-3</v>
      </c>
      <c r="G12" s="8">
        <f t="shared" si="0"/>
        <v>0.23099999999999998</v>
      </c>
      <c r="H12" s="8">
        <f t="shared" si="1"/>
        <v>0.13200000000000001</v>
      </c>
      <c r="I12" s="8">
        <f t="shared" si="2"/>
        <v>0.22049999999999997</v>
      </c>
      <c r="J12" s="8">
        <f t="shared" si="3"/>
        <v>0.126</v>
      </c>
      <c r="K12" s="8">
        <v>0.66</v>
      </c>
      <c r="L12" s="8">
        <v>0.63</v>
      </c>
      <c r="M12" s="8">
        <v>0.41</v>
      </c>
      <c r="N12" s="8">
        <v>0.63</v>
      </c>
      <c r="O12" s="8">
        <f t="shared" si="4"/>
        <v>0.59000000000000008</v>
      </c>
      <c r="P12" s="6">
        <f t="shared" si="19"/>
        <v>-8.6379248888841555E-3</v>
      </c>
      <c r="Q12" s="8">
        <f t="shared" si="20"/>
        <v>-0.79863792488888419</v>
      </c>
      <c r="R12" s="8">
        <f t="shared" si="17"/>
        <v>0.48464024000000028</v>
      </c>
      <c r="S12" s="8">
        <v>21.613278331272486</v>
      </c>
      <c r="T12" s="7">
        <f t="shared" si="5"/>
        <v>0.21613278331272487</v>
      </c>
      <c r="U12" s="7">
        <v>1.07</v>
      </c>
      <c r="V12" s="7">
        <v>1.7829999999999999</v>
      </c>
      <c r="W12" s="7">
        <f t="shared" si="6"/>
        <v>1.7829999999999999E-2</v>
      </c>
      <c r="X12" s="7">
        <v>20.811957374977212</v>
      </c>
      <c r="Y12" s="7">
        <f t="shared" si="7"/>
        <v>0.20811957374977211</v>
      </c>
      <c r="Z12" s="7">
        <v>0.88</v>
      </c>
      <c r="AA12" s="7">
        <v>2.6719082855386656E-2</v>
      </c>
      <c r="AB12" s="7">
        <v>0.13292581048382648</v>
      </c>
      <c r="AC12" s="7">
        <v>9.183847533049485E-3</v>
      </c>
      <c r="AD12" s="7">
        <v>8.1246735964751293E-2</v>
      </c>
      <c r="AE12" s="7">
        <v>0.74992452316298608</v>
      </c>
      <c r="AF12" s="7">
        <v>2.9460000000000002</v>
      </c>
      <c r="AG12" s="7">
        <v>0.70899999999999996</v>
      </c>
      <c r="AH12" s="7">
        <v>-5.244220179214266</v>
      </c>
      <c r="AI12" s="7">
        <v>-2.1999999999999999E-2</v>
      </c>
      <c r="AK12" s="7">
        <f t="shared" si="8"/>
        <v>0.12300927097813226</v>
      </c>
      <c r="AL12" s="7">
        <f t="shared" si="9"/>
        <v>1.2300927097813226E-3</v>
      </c>
      <c r="AM12" s="7">
        <f t="shared" si="10"/>
        <v>4.1234028533184966E-3</v>
      </c>
      <c r="AN12" s="7">
        <f t="shared" si="11"/>
        <v>2.2528560598050407E-4</v>
      </c>
      <c r="AO12" s="7">
        <f t="shared" si="12"/>
        <v>3.8981172473379925E-3</v>
      </c>
      <c r="AP12" s="8">
        <f t="shared" si="13"/>
        <v>0.38981172473379927</v>
      </c>
      <c r="AQ12" s="19">
        <f t="shared" si="14"/>
        <v>-0.40882620015508492</v>
      </c>
      <c r="AR12" s="8">
        <f t="shared" si="18"/>
        <v>0.48464024000000028</v>
      </c>
      <c r="AS12" s="7">
        <f t="shared" si="15"/>
        <v>1.7829999999999999E-2</v>
      </c>
      <c r="AT12" s="7">
        <f t="shared" si="16"/>
        <v>1.2300927097813226E-3</v>
      </c>
    </row>
    <row r="13" spans="1:46" hidden="1">
      <c r="A13" s="7" t="s">
        <v>0</v>
      </c>
      <c r="B13" s="7">
        <v>1991</v>
      </c>
      <c r="C13" s="8">
        <v>-0.495</v>
      </c>
      <c r="D13" s="1">
        <v>0.48464024000000028</v>
      </c>
      <c r="E13" s="8">
        <v>0.16769999999999999</v>
      </c>
      <c r="F13" s="8">
        <v>0.31407183826381335</v>
      </c>
      <c r="G13" s="8">
        <f t="shared" si="0"/>
        <v>0.23099999999999998</v>
      </c>
      <c r="H13" s="8">
        <f t="shared" si="1"/>
        <v>0.13200000000000001</v>
      </c>
      <c r="I13" s="8">
        <f t="shared" si="2"/>
        <v>0.22049999999999997</v>
      </c>
      <c r="J13" s="8">
        <f t="shared" si="3"/>
        <v>0.126</v>
      </c>
      <c r="K13" s="8">
        <v>0.66</v>
      </c>
      <c r="L13" s="8">
        <v>0.63</v>
      </c>
      <c r="M13" s="8">
        <v>0.41</v>
      </c>
      <c r="N13" s="8">
        <v>0.63</v>
      </c>
      <c r="O13" s="8">
        <f t="shared" si="4"/>
        <v>0.59000000000000008</v>
      </c>
      <c r="P13" s="6">
        <f t="shared" si="19"/>
        <v>2.2515124252702228E-2</v>
      </c>
      <c r="Q13" s="8">
        <f t="shared" si="20"/>
        <v>-0.47248487574729775</v>
      </c>
      <c r="R13" s="8">
        <f t="shared" si="17"/>
        <v>0.48464024000000028</v>
      </c>
      <c r="S13" s="8">
        <v>21.498534333778139</v>
      </c>
      <c r="T13" s="7">
        <f t="shared" si="5"/>
        <v>0.21498534333778138</v>
      </c>
      <c r="U13" s="7">
        <v>1.07</v>
      </c>
      <c r="V13" s="7">
        <v>0.70199999999999996</v>
      </c>
      <c r="W13" s="7">
        <f t="shared" si="6"/>
        <v>7.0199999999999993E-3</v>
      </c>
      <c r="X13" s="7">
        <v>21.168394840271549</v>
      </c>
      <c r="Y13" s="7">
        <f t="shared" si="7"/>
        <v>0.21168394840271548</v>
      </c>
      <c r="Z13" s="7">
        <v>0.88</v>
      </c>
      <c r="AA13" s="7">
        <v>2.7725766445640222E-2</v>
      </c>
      <c r="AB13" s="7">
        <v>0.11953582050234497</v>
      </c>
      <c r="AC13" s="7">
        <v>8.7868395979781334E-3</v>
      </c>
      <c r="AD13" s="7">
        <v>8.0811112461386003E-2</v>
      </c>
      <c r="AE13" s="7">
        <v>0.76314046099265076</v>
      </c>
      <c r="AF13" s="7">
        <v>2.6720000000000002</v>
      </c>
      <c r="AG13" s="7">
        <v>-2.0099999999999998</v>
      </c>
      <c r="AH13" s="7">
        <v>-6.1103345245730649</v>
      </c>
      <c r="AI13" s="7">
        <v>-2.85</v>
      </c>
      <c r="AJ13" s="7">
        <v>1.5449999999999999</v>
      </c>
      <c r="AK13" s="7">
        <f>AA13*AF13+AB13*AG13+AC13*AH13+AD13*AI13+AE13*AJ13</f>
        <v>0.72886606109432117</v>
      </c>
      <c r="AL13" s="7">
        <f t="shared" si="9"/>
        <v>7.2886606109432116E-3</v>
      </c>
      <c r="AM13" s="7">
        <f t="shared" si="10"/>
        <v>1.614840907947411E-3</v>
      </c>
      <c r="AN13" s="7">
        <f t="shared" si="11"/>
        <v>1.3577453618887907E-3</v>
      </c>
      <c r="AO13" s="7">
        <f t="shared" si="12"/>
        <v>2.5709554605862035E-4</v>
      </c>
      <c r="AP13" s="8">
        <f t="shared" si="13"/>
        <v>2.5709554605862037E-2</v>
      </c>
      <c r="AQ13" s="19">
        <f t="shared" si="14"/>
        <v>-0.4467753211414357</v>
      </c>
      <c r="AR13" s="8">
        <f t="shared" si="18"/>
        <v>0.48464024000000028</v>
      </c>
      <c r="AS13" s="7">
        <f t="shared" si="15"/>
        <v>7.0199999999999993E-3</v>
      </c>
      <c r="AT13" s="7">
        <f t="shared" si="16"/>
        <v>7.2886606109432116E-3</v>
      </c>
    </row>
    <row r="14" spans="1:46" hidden="1">
      <c r="A14" s="7" t="s">
        <v>0</v>
      </c>
      <c r="B14" s="7">
        <v>1992</v>
      </c>
      <c r="C14" s="8">
        <v>0.27900000000000003</v>
      </c>
      <c r="D14" s="1">
        <v>0.30399738000000043</v>
      </c>
      <c r="E14" s="8">
        <v>0.16550000000000001</v>
      </c>
      <c r="F14" s="8">
        <v>-0.65681259790297208</v>
      </c>
      <c r="G14" s="8">
        <f t="shared" si="0"/>
        <v>0.23099999999999998</v>
      </c>
      <c r="H14" s="8">
        <f t="shared" si="1"/>
        <v>0.13200000000000001</v>
      </c>
      <c r="I14" s="8">
        <f t="shared" si="2"/>
        <v>0.22049999999999997</v>
      </c>
      <c r="J14" s="8">
        <f t="shared" si="3"/>
        <v>0.126</v>
      </c>
      <c r="K14" s="8">
        <v>0.66</v>
      </c>
      <c r="L14" s="8">
        <v>0.63</v>
      </c>
      <c r="M14" s="8">
        <v>0.41</v>
      </c>
      <c r="N14" s="8">
        <v>0.63</v>
      </c>
      <c r="O14" s="8">
        <f t="shared" si="4"/>
        <v>0.59000000000000008</v>
      </c>
      <c r="P14" s="6">
        <f t="shared" si="19"/>
        <v>-3.8835820034445731E-2</v>
      </c>
      <c r="Q14" s="8">
        <f t="shared" si="20"/>
        <v>0.24016417996555428</v>
      </c>
      <c r="R14" s="8">
        <f t="shared" si="17"/>
        <v>0.48464024000000028</v>
      </c>
      <c r="S14" s="8">
        <v>20.507969012377281</v>
      </c>
      <c r="T14" s="7">
        <f t="shared" si="5"/>
        <v>0.20507969012377281</v>
      </c>
      <c r="U14" s="7">
        <v>1.07</v>
      </c>
      <c r="V14" s="7">
        <v>0.27700000000000002</v>
      </c>
      <c r="W14" s="7">
        <f t="shared" si="6"/>
        <v>2.7700000000000003E-3</v>
      </c>
      <c r="X14" s="7">
        <v>21.149219635815385</v>
      </c>
      <c r="Y14" s="7">
        <f t="shared" si="7"/>
        <v>0.21149219635815386</v>
      </c>
      <c r="Z14" s="7">
        <v>0.88</v>
      </c>
      <c r="AA14" s="7">
        <v>2.4896984474627046E-2</v>
      </c>
      <c r="AB14" s="7">
        <v>0.12301324484264574</v>
      </c>
      <c r="AC14" s="7">
        <v>8.2463825011561531E-3</v>
      </c>
      <c r="AD14" s="7">
        <v>8.3611307686765654E-2</v>
      </c>
      <c r="AE14" s="7">
        <v>0.7602320804948054</v>
      </c>
      <c r="AF14" s="7">
        <v>0.78200000000000003</v>
      </c>
      <c r="AG14" s="7">
        <v>-3.177</v>
      </c>
      <c r="AH14" s="7">
        <v>-3.0059381783789982</v>
      </c>
      <c r="AI14" s="7">
        <v>-2.137</v>
      </c>
      <c r="AJ14" s="7">
        <v>0.68500000000000005</v>
      </c>
      <c r="AK14" s="7">
        <f t="shared" si="8"/>
        <v>-5.4050142387345401E-2</v>
      </c>
      <c r="AL14" s="7">
        <f t="shared" si="9"/>
        <v>-5.40501423873454E-4</v>
      </c>
      <c r="AM14" s="7">
        <f t="shared" si="10"/>
        <v>6.0783569355785029E-4</v>
      </c>
      <c r="AN14" s="7">
        <f t="shared" si="11"/>
        <v>-1.0059441327734154E-4</v>
      </c>
      <c r="AO14" s="7">
        <f t="shared" si="12"/>
        <v>7.0843010683519186E-4</v>
      </c>
      <c r="AP14" s="8">
        <f t="shared" si="13"/>
        <v>7.0843010683519184E-2</v>
      </c>
      <c r="AQ14" s="19">
        <f t="shared" si="14"/>
        <v>0.31100719064907345</v>
      </c>
      <c r="AR14" s="8">
        <f t="shared" si="18"/>
        <v>0.48464024000000028</v>
      </c>
      <c r="AS14" s="7">
        <f t="shared" si="15"/>
        <v>2.7700000000000003E-3</v>
      </c>
      <c r="AT14" s="7">
        <f t="shared" si="16"/>
        <v>-5.40501423873454E-4</v>
      </c>
    </row>
    <row r="15" spans="1:46" hidden="1">
      <c r="A15" s="7" t="s">
        <v>0</v>
      </c>
      <c r="B15" s="7">
        <v>1993</v>
      </c>
      <c r="C15" s="8">
        <v>0.71099999999999997</v>
      </c>
      <c r="D15" s="1">
        <v>0.30399738000000043</v>
      </c>
      <c r="E15" s="8">
        <v>0.15640000000000001</v>
      </c>
      <c r="F15" s="8">
        <v>-0.57596602044567791</v>
      </c>
      <c r="G15" s="8">
        <f t="shared" si="0"/>
        <v>0.23099999999999998</v>
      </c>
      <c r="H15" s="8">
        <f t="shared" si="1"/>
        <v>0.13200000000000001</v>
      </c>
      <c r="I15" s="8">
        <f t="shared" si="2"/>
        <v>0.22049999999999997</v>
      </c>
      <c r="J15" s="8">
        <f t="shared" si="3"/>
        <v>0.126</v>
      </c>
      <c r="K15" s="8">
        <v>0.66</v>
      </c>
      <c r="L15" s="8">
        <v>0.63</v>
      </c>
      <c r="M15" s="8">
        <v>0.41</v>
      </c>
      <c r="N15" s="8">
        <v>0.63</v>
      </c>
      <c r="O15" s="8">
        <f t="shared" si="4"/>
        <v>0.59000000000000008</v>
      </c>
      <c r="P15" s="6">
        <f t="shared" si="19"/>
        <v>-5.5111527289480107E-2</v>
      </c>
      <c r="Q15" s="8">
        <f t="shared" si="20"/>
        <v>0.65588847271051987</v>
      </c>
      <c r="R15" s="8">
        <f t="shared" si="17"/>
        <v>0.30399738000000043</v>
      </c>
      <c r="S15" s="8">
        <v>18.961358546295553</v>
      </c>
      <c r="T15" s="7">
        <f t="shared" si="5"/>
        <v>0.18961358546295554</v>
      </c>
      <c r="U15" s="7">
        <v>1.07</v>
      </c>
      <c r="V15" s="7">
        <v>-2.1150000000000002</v>
      </c>
      <c r="W15" s="7">
        <f t="shared" si="6"/>
        <v>-2.1150000000000002E-2</v>
      </c>
      <c r="X15" s="7">
        <v>20.61016854695734</v>
      </c>
      <c r="Y15" s="7">
        <f t="shared" si="7"/>
        <v>0.20610168546957339</v>
      </c>
      <c r="Z15" s="7">
        <v>0.88</v>
      </c>
      <c r="AA15" s="7">
        <v>2.8212863190738596E-2</v>
      </c>
      <c r="AB15" s="7">
        <v>0.13109572705459932</v>
      </c>
      <c r="AC15" s="7">
        <v>1.0952955959754066E-2</v>
      </c>
      <c r="AD15" s="7">
        <v>9.8799771267500655E-2</v>
      </c>
      <c r="AE15" s="7">
        <v>0.73093868252740746</v>
      </c>
      <c r="AF15" s="7">
        <v>-1.095</v>
      </c>
      <c r="AG15" s="7">
        <v>-2.5920000000000001</v>
      </c>
      <c r="AH15" s="7">
        <v>-0.26298194919710405</v>
      </c>
      <c r="AI15" s="7">
        <v>-1.98</v>
      </c>
      <c r="AJ15" s="7">
        <v>-2.59</v>
      </c>
      <c r="AK15" s="7">
        <f t="shared" si="8"/>
        <v>-2.4623283742827828</v>
      </c>
      <c r="AL15" s="7">
        <f t="shared" si="9"/>
        <v>-2.462328374282783E-2</v>
      </c>
      <c r="AM15" s="7">
        <f t="shared" si="10"/>
        <v>-4.2910502458194163E-3</v>
      </c>
      <c r="AN15" s="7">
        <f t="shared" si="11"/>
        <v>-4.4659122474492779E-3</v>
      </c>
      <c r="AO15" s="7">
        <f t="shared" si="12"/>
        <v>1.7486200162986163E-4</v>
      </c>
      <c r="AP15" s="8">
        <f t="shared" si="13"/>
        <v>1.7486200162986163E-2</v>
      </c>
      <c r="AQ15" s="19">
        <f t="shared" si="14"/>
        <v>0.67337467287350605</v>
      </c>
      <c r="AR15" s="8">
        <f t="shared" si="18"/>
        <v>0.30399738000000043</v>
      </c>
      <c r="AS15" s="7">
        <f t="shared" si="15"/>
        <v>-2.1150000000000002E-2</v>
      </c>
      <c r="AT15" s="7">
        <f t="shared" si="16"/>
        <v>-2.462328374282783E-2</v>
      </c>
    </row>
    <row r="16" spans="1:46">
      <c r="A16" s="7" t="s">
        <v>0</v>
      </c>
      <c r="B16" s="26">
        <v>94</v>
      </c>
      <c r="C16" s="8">
        <v>0.54200000000000004</v>
      </c>
      <c r="D16" s="1">
        <v>0.30399738000000043</v>
      </c>
      <c r="E16" s="8">
        <v>0.16769999999999999</v>
      </c>
      <c r="F16" s="8">
        <v>2.9324566139147731E-2</v>
      </c>
      <c r="G16" s="8">
        <f t="shared" si="0"/>
        <v>0.23099999999999998</v>
      </c>
      <c r="H16" s="8">
        <f t="shared" si="1"/>
        <v>0.13200000000000001</v>
      </c>
      <c r="I16" s="8">
        <f t="shared" si="2"/>
        <v>0.22049999999999997</v>
      </c>
      <c r="J16" s="8">
        <f t="shared" si="3"/>
        <v>0.126</v>
      </c>
      <c r="K16" s="8">
        <v>0.66</v>
      </c>
      <c r="L16" s="8">
        <v>0.63</v>
      </c>
      <c r="M16" s="8">
        <v>0.41</v>
      </c>
      <c r="N16" s="8">
        <v>0.63</v>
      </c>
      <c r="O16" s="8">
        <f t="shared" si="4"/>
        <v>0.59000000000000008</v>
      </c>
      <c r="P16" s="6">
        <f t="shared" si="19"/>
        <v>-1.3062919033462714E-2</v>
      </c>
      <c r="Q16" s="8">
        <f t="shared" si="20"/>
        <v>0.52893708096653735</v>
      </c>
      <c r="R16" s="8">
        <f t="shared" si="17"/>
        <v>0.30399738000000043</v>
      </c>
      <c r="S16" s="8">
        <v>20.013233924364329</v>
      </c>
      <c r="T16" s="7">
        <f t="shared" si="5"/>
        <v>0.20013233924364329</v>
      </c>
      <c r="U16" s="7">
        <v>1.07</v>
      </c>
      <c r="V16" s="7">
        <v>-1.7929999999999999</v>
      </c>
      <c r="W16" s="7">
        <f t="shared" si="6"/>
        <v>-1.7929999999999998E-2</v>
      </c>
      <c r="X16" s="7">
        <v>21.461885033443053</v>
      </c>
      <c r="Y16" s="7">
        <f t="shared" si="7"/>
        <v>0.21461885033443054</v>
      </c>
      <c r="Z16" s="7">
        <v>0.88</v>
      </c>
      <c r="AA16" s="7">
        <v>2.7056336735173697E-2</v>
      </c>
      <c r="AB16" s="7">
        <v>0.13622122002409975</v>
      </c>
      <c r="AC16" s="7">
        <v>1.2912497190518754E-2</v>
      </c>
      <c r="AD16" s="7">
        <v>9.7429607112005573E-2</v>
      </c>
      <c r="AE16" s="7">
        <v>0.72638033893820231</v>
      </c>
      <c r="AF16" s="7">
        <v>-1.589</v>
      </c>
      <c r="AG16" s="7">
        <v>-1.29</v>
      </c>
      <c r="AH16" s="7">
        <v>2.0267821493700282</v>
      </c>
      <c r="AI16" s="7">
        <v>-0.73299999999999998</v>
      </c>
      <c r="AJ16" s="7">
        <v>-1.998</v>
      </c>
      <c r="AK16" s="7">
        <f t="shared" si="8"/>
        <v>-1.715270893305374</v>
      </c>
      <c r="AL16" s="7">
        <f t="shared" si="9"/>
        <v>-1.7152708933053741E-2</v>
      </c>
      <c r="AM16" s="7">
        <f t="shared" si="10"/>
        <v>-3.8395589416232207E-3</v>
      </c>
      <c r="AN16" s="7">
        <f t="shared" si="11"/>
        <v>-3.2395393107731373E-3</v>
      </c>
      <c r="AO16" s="7">
        <f t="shared" si="12"/>
        <v>-6.0001963085008336E-4</v>
      </c>
      <c r="AP16" s="8">
        <f t="shared" si="13"/>
        <v>-6.0001963085008339E-2</v>
      </c>
      <c r="AQ16" s="19">
        <f t="shared" si="14"/>
        <v>0.46893511788152903</v>
      </c>
      <c r="AR16" s="8">
        <f t="shared" si="18"/>
        <v>0.30399738000000043</v>
      </c>
      <c r="AS16" s="7">
        <f t="shared" si="15"/>
        <v>-1.7929999999999998E-2</v>
      </c>
      <c r="AT16" s="7">
        <f t="shared" si="16"/>
        <v>-1.7152708933053741E-2</v>
      </c>
    </row>
    <row r="17" spans="1:46">
      <c r="A17" s="7" t="s">
        <v>0</v>
      </c>
      <c r="B17" s="26">
        <v>95</v>
      </c>
      <c r="C17" s="8">
        <v>0.46700000000000003</v>
      </c>
      <c r="D17" s="1">
        <v>0.30399738000000043</v>
      </c>
      <c r="E17" s="8">
        <v>0.17699999999999999</v>
      </c>
      <c r="F17" s="8">
        <v>-0.90425848849732948</v>
      </c>
      <c r="G17" s="8">
        <f t="shared" si="0"/>
        <v>0.23099999999999998</v>
      </c>
      <c r="H17" s="8">
        <f t="shared" si="1"/>
        <v>0.13200000000000001</v>
      </c>
      <c r="I17" s="8">
        <f t="shared" si="2"/>
        <v>0.22049999999999997</v>
      </c>
      <c r="J17" s="8">
        <f t="shared" si="3"/>
        <v>0.126</v>
      </c>
      <c r="K17" s="8">
        <v>0.66</v>
      </c>
      <c r="L17" s="8">
        <v>0.63</v>
      </c>
      <c r="M17" s="8">
        <v>0.41</v>
      </c>
      <c r="N17" s="8">
        <v>0.63</v>
      </c>
      <c r="O17" s="8">
        <f t="shared" si="4"/>
        <v>0.59000000000000008</v>
      </c>
      <c r="P17" s="6">
        <f t="shared" si="19"/>
        <v>-6.8401396174381068E-2</v>
      </c>
      <c r="Q17" s="8">
        <f t="shared" si="20"/>
        <v>0.39859860382561896</v>
      </c>
      <c r="R17" s="8">
        <f t="shared" si="17"/>
        <v>0.30399738000000043</v>
      </c>
      <c r="S17" s="8">
        <v>20.866113127945489</v>
      </c>
      <c r="T17" s="7">
        <f t="shared" si="5"/>
        <v>0.2086611312794549</v>
      </c>
      <c r="U17" s="7">
        <v>1.07</v>
      </c>
      <c r="V17" s="7">
        <v>-1.746</v>
      </c>
      <c r="W17" s="7">
        <f t="shared" si="6"/>
        <v>-1.746E-2</v>
      </c>
      <c r="X17" s="7">
        <v>22.405909710220765</v>
      </c>
      <c r="Y17" s="7">
        <f t="shared" si="7"/>
        <v>0.22405909710220764</v>
      </c>
      <c r="Z17" s="7">
        <v>0.88</v>
      </c>
      <c r="AA17" s="7">
        <v>2.808351072701579E-2</v>
      </c>
      <c r="AB17" s="7">
        <v>0.12997147118439034</v>
      </c>
      <c r="AC17" s="7">
        <v>1.3142709060078687E-2</v>
      </c>
      <c r="AD17" s="7">
        <v>8.3808266917580435E-2</v>
      </c>
      <c r="AE17" s="7">
        <v>0.74499404211093478</v>
      </c>
      <c r="AF17" s="7">
        <v>-0.47699999999999998</v>
      </c>
      <c r="AG17" s="7">
        <v>-1.167</v>
      </c>
      <c r="AH17" s="7">
        <v>2.8366239068731764</v>
      </c>
      <c r="AI17" s="7">
        <v>-0.89</v>
      </c>
      <c r="AJ17" s="7">
        <v>-1.486</v>
      </c>
      <c r="AK17" s="7">
        <f t="shared" si="8"/>
        <v>-1.309442122901568</v>
      </c>
      <c r="AL17" s="7">
        <f t="shared" si="9"/>
        <v>-1.309442122901568E-2</v>
      </c>
      <c r="AM17" s="7">
        <f t="shared" si="10"/>
        <v>-3.8982489867890329E-3</v>
      </c>
      <c r="AN17" s="7">
        <f t="shared" si="11"/>
        <v>-2.5818532939313253E-3</v>
      </c>
      <c r="AO17" s="7">
        <f t="shared" si="12"/>
        <v>-1.3163956928577076E-3</v>
      </c>
      <c r="AP17" s="8">
        <f t="shared" si="13"/>
        <v>-0.13163956928577075</v>
      </c>
      <c r="AQ17" s="19">
        <f t="shared" si="14"/>
        <v>0.26695903453984821</v>
      </c>
      <c r="AR17" s="8">
        <f t="shared" si="18"/>
        <v>0.30399738000000043</v>
      </c>
      <c r="AS17" s="7">
        <f t="shared" si="15"/>
        <v>-1.746E-2</v>
      </c>
      <c r="AT17" s="7">
        <f t="shared" si="16"/>
        <v>-1.309442122901568E-2</v>
      </c>
    </row>
    <row r="18" spans="1:46">
      <c r="A18" s="7" t="s">
        <v>0</v>
      </c>
      <c r="B18" s="26">
        <v>96</v>
      </c>
      <c r="C18" s="8">
        <v>1.23</v>
      </c>
      <c r="D18" s="1">
        <v>0.37052416500000107</v>
      </c>
      <c r="E18" s="8">
        <v>0.1804</v>
      </c>
      <c r="F18" s="8">
        <v>-0.19055788009746452</v>
      </c>
      <c r="G18" s="8">
        <f t="shared" si="0"/>
        <v>0.23099999999999998</v>
      </c>
      <c r="H18" s="8">
        <f t="shared" si="1"/>
        <v>0.13200000000000001</v>
      </c>
      <c r="I18" s="8">
        <f t="shared" si="2"/>
        <v>0.22049999999999997</v>
      </c>
      <c r="J18" s="8">
        <f t="shared" si="3"/>
        <v>0.126</v>
      </c>
      <c r="K18" s="8">
        <v>0.66</v>
      </c>
      <c r="L18" s="8">
        <v>0.63</v>
      </c>
      <c r="M18" s="8">
        <v>0.41</v>
      </c>
      <c r="N18" s="8">
        <v>0.63</v>
      </c>
      <c r="O18" s="8">
        <f t="shared" si="4"/>
        <v>0.59000000000000008</v>
      </c>
      <c r="P18" s="6">
        <f t="shared" si="19"/>
        <v>-4.0520239954546185E-2</v>
      </c>
      <c r="Q18" s="8">
        <f t="shared" si="20"/>
        <v>1.1894797600454539</v>
      </c>
      <c r="R18" s="8">
        <f t="shared" si="17"/>
        <v>0.30399738000000043</v>
      </c>
      <c r="S18" s="8">
        <v>21.114103022359902</v>
      </c>
      <c r="T18" s="7">
        <f t="shared" si="5"/>
        <v>0.21114103022359904</v>
      </c>
      <c r="U18" s="7">
        <v>1.07</v>
      </c>
      <c r="V18" s="7">
        <v>-2.415</v>
      </c>
      <c r="W18" s="7">
        <f t="shared" si="6"/>
        <v>-2.4150000000000001E-2</v>
      </c>
      <c r="X18" s="7">
        <v>22.82243139123873</v>
      </c>
      <c r="Y18" s="7">
        <f t="shared" si="7"/>
        <v>0.22822431391238729</v>
      </c>
      <c r="Z18" s="7">
        <v>0.88</v>
      </c>
      <c r="AA18" s="7">
        <v>2.6754285287890003E-2</v>
      </c>
      <c r="AB18" s="7">
        <v>0.13395966200307868</v>
      </c>
      <c r="AC18" s="7">
        <v>1.2021424837536293E-2</v>
      </c>
      <c r="AD18" s="7">
        <v>8.7815867894521754E-2</v>
      </c>
      <c r="AE18" s="7">
        <v>0.73944875997697324</v>
      </c>
      <c r="AF18" s="7">
        <v>1.0289999999999999</v>
      </c>
      <c r="AG18" s="7">
        <v>-1.0069999999999999</v>
      </c>
      <c r="AH18" s="7">
        <v>3.100622104208083</v>
      </c>
      <c r="AI18" s="7">
        <v>-0.30199999999999999</v>
      </c>
      <c r="AJ18" s="7">
        <v>-2.0190000000000001</v>
      </c>
      <c r="AK18" s="7">
        <f t="shared" si="8"/>
        <v>-1.5895607629981749</v>
      </c>
      <c r="AL18" s="7">
        <f t="shared" si="9"/>
        <v>-1.589560762998175E-2</v>
      </c>
      <c r="AM18" s="7">
        <f t="shared" si="10"/>
        <v>-5.4559897914929108E-3</v>
      </c>
      <c r="AN18" s="7">
        <f t="shared" si="11"/>
        <v>-3.1924324481043221E-3</v>
      </c>
      <c r="AO18" s="7">
        <f t="shared" si="12"/>
        <v>-2.2635573433885886E-3</v>
      </c>
      <c r="AP18" s="8">
        <f t="shared" si="13"/>
        <v>-0.22635573433885886</v>
      </c>
      <c r="AQ18" s="19">
        <f t="shared" si="14"/>
        <v>0.96312402570659494</v>
      </c>
      <c r="AR18" s="8">
        <f t="shared" si="18"/>
        <v>0.30399738000000043</v>
      </c>
      <c r="AS18" s="7">
        <f t="shared" si="15"/>
        <v>-2.4150000000000001E-2</v>
      </c>
      <c r="AT18" s="7">
        <f t="shared" si="16"/>
        <v>-1.589560762998175E-2</v>
      </c>
    </row>
    <row r="19" spans="1:46">
      <c r="A19" s="7" t="s">
        <v>0</v>
      </c>
      <c r="B19" s="26">
        <v>97</v>
      </c>
      <c r="C19" s="8">
        <v>2.6520000000000001</v>
      </c>
      <c r="D19" s="1">
        <v>0.37052416500000107</v>
      </c>
      <c r="E19" s="8">
        <v>0.19889999999999999</v>
      </c>
      <c r="F19" s="8">
        <v>2.6563080922475972</v>
      </c>
      <c r="G19" s="8">
        <f t="shared" si="0"/>
        <v>0.23099999999999998</v>
      </c>
      <c r="H19" s="8">
        <f t="shared" si="1"/>
        <v>0.13200000000000001</v>
      </c>
      <c r="I19" s="8">
        <f t="shared" si="2"/>
        <v>0.22049999999999997</v>
      </c>
      <c r="J19" s="8">
        <f t="shared" si="3"/>
        <v>0.126</v>
      </c>
      <c r="K19" s="8">
        <v>0.66</v>
      </c>
      <c r="L19" s="8">
        <v>0.63</v>
      </c>
      <c r="M19" s="8">
        <v>0.41</v>
      </c>
      <c r="N19" s="8">
        <v>0.63</v>
      </c>
      <c r="O19" s="8">
        <f t="shared" si="4"/>
        <v>0.59000000000000008</v>
      </c>
      <c r="P19" s="6">
        <f t="shared" si="19"/>
        <v>0.22252795691636726</v>
      </c>
      <c r="Q19" s="8">
        <f t="shared" si="20"/>
        <v>2.8745279569163675</v>
      </c>
      <c r="R19" s="8">
        <f t="shared" si="17"/>
        <v>0.37052416500000107</v>
      </c>
      <c r="S19" s="8">
        <v>22.338638757473618</v>
      </c>
      <c r="T19" s="7">
        <f t="shared" si="5"/>
        <v>0.22338638757473617</v>
      </c>
      <c r="U19" s="7">
        <v>1.07</v>
      </c>
      <c r="V19" s="7">
        <v>-2.3210000000000002</v>
      </c>
      <c r="W19" s="7">
        <f t="shared" si="6"/>
        <v>-2.3210000000000001E-2</v>
      </c>
      <c r="X19" s="7">
        <v>25.242683338731851</v>
      </c>
      <c r="Y19" s="7">
        <f t="shared" si="7"/>
        <v>0.25242683338731853</v>
      </c>
      <c r="Z19" s="7">
        <v>0.88</v>
      </c>
      <c r="AA19" s="7">
        <v>2.4480714521584079E-2</v>
      </c>
      <c r="AB19" s="7">
        <v>0.14322800643467795</v>
      </c>
      <c r="AC19" s="7">
        <v>1.710805982798571E-2</v>
      </c>
      <c r="AD19" s="7">
        <v>9.4777010992549454E-2</v>
      </c>
      <c r="AE19" s="7">
        <v>0.72040620822320267</v>
      </c>
      <c r="AF19" s="7">
        <v>1.4750000000000001</v>
      </c>
      <c r="AG19" s="7">
        <v>-0.60899999999999999</v>
      </c>
      <c r="AH19" s="7">
        <v>3.1227586526381628</v>
      </c>
      <c r="AI19" s="7">
        <v>0.84099999999999997</v>
      </c>
      <c r="AJ19" s="7">
        <v>-1.5660000000000001</v>
      </c>
      <c r="AK19" s="7">
        <f t="shared" si="8"/>
        <v>-1.04614111597449</v>
      </c>
      <c r="AL19" s="7">
        <f t="shared" si="9"/>
        <v>-1.04614111597449E-2</v>
      </c>
      <c r="AM19" s="7">
        <f t="shared" si="10"/>
        <v>-5.5477339195023007E-3</v>
      </c>
      <c r="AN19" s="7">
        <f t="shared" si="11"/>
        <v>-2.3238519847991012E-3</v>
      </c>
      <c r="AO19" s="7">
        <f t="shared" si="12"/>
        <v>-3.2238819347031994E-3</v>
      </c>
      <c r="AP19" s="8">
        <f t="shared" si="13"/>
        <v>-0.32238819347031994</v>
      </c>
      <c r="AQ19" s="19">
        <f t="shared" si="14"/>
        <v>2.5521397634460476</v>
      </c>
      <c r="AR19" s="8">
        <f t="shared" si="18"/>
        <v>0.37052416500000107</v>
      </c>
      <c r="AS19" s="7">
        <f t="shared" si="15"/>
        <v>-2.3210000000000001E-2</v>
      </c>
      <c r="AT19" s="7">
        <f t="shared" si="16"/>
        <v>-1.04614111597449E-2</v>
      </c>
    </row>
    <row r="20" spans="1:46">
      <c r="A20" s="7" t="s">
        <v>0</v>
      </c>
      <c r="B20" s="26">
        <v>98</v>
      </c>
      <c r="C20" s="8">
        <v>2.6150000000000002</v>
      </c>
      <c r="D20" s="1">
        <v>0.37052416500000107</v>
      </c>
      <c r="E20" s="8">
        <v>0.20419999999999999</v>
      </c>
      <c r="F20" s="8">
        <v>0.33316019724704482</v>
      </c>
      <c r="G20" s="8">
        <f t="shared" si="0"/>
        <v>0.23099999999999998</v>
      </c>
      <c r="H20" s="8">
        <f t="shared" si="1"/>
        <v>0.13200000000000001</v>
      </c>
      <c r="I20" s="8">
        <f t="shared" si="2"/>
        <v>0.22049999999999997</v>
      </c>
      <c r="J20" s="8">
        <f t="shared" si="3"/>
        <v>0.126</v>
      </c>
      <c r="K20" s="8">
        <v>0.66</v>
      </c>
      <c r="L20" s="8">
        <v>0.63</v>
      </c>
      <c r="M20" s="8">
        <v>0.41</v>
      </c>
      <c r="N20" s="8">
        <v>0.63</v>
      </c>
      <c r="O20" s="8">
        <f t="shared" si="4"/>
        <v>0.59000000000000008</v>
      </c>
      <c r="P20" s="6">
        <f t="shared" si="19"/>
        <v>0.11472183382607516</v>
      </c>
      <c r="Q20" s="8">
        <f t="shared" si="20"/>
        <v>2.7297218338260754</v>
      </c>
      <c r="R20" s="8">
        <f t="shared" si="17"/>
        <v>0.37052416500000107</v>
      </c>
      <c r="S20" s="8">
        <v>23.209933057398718</v>
      </c>
      <c r="T20" s="7">
        <f t="shared" si="5"/>
        <v>0.23209933057398718</v>
      </c>
      <c r="U20" s="7">
        <v>1.07</v>
      </c>
      <c r="V20" s="7">
        <v>-1.2010000000000001</v>
      </c>
      <c r="W20" s="7">
        <f t="shared" si="6"/>
        <v>-1.201E-2</v>
      </c>
      <c r="X20" s="7">
        <v>25.795789740177927</v>
      </c>
      <c r="Y20" s="7">
        <f t="shared" si="7"/>
        <v>0.25795789740177927</v>
      </c>
      <c r="Z20" s="7">
        <v>0.88</v>
      </c>
      <c r="AA20" s="7">
        <v>2.2657354306805082E-2</v>
      </c>
      <c r="AB20" s="7">
        <v>0.14018301245437137</v>
      </c>
      <c r="AC20" s="7">
        <v>1.5397200642808376E-2</v>
      </c>
      <c r="AD20" s="7">
        <v>0.10506684076509083</v>
      </c>
      <c r="AE20" s="7">
        <v>0.71669559183092435</v>
      </c>
      <c r="AF20" s="7">
        <v>-1.266</v>
      </c>
      <c r="AG20" s="7">
        <v>-0.187</v>
      </c>
      <c r="AH20" s="7">
        <v>2.0800848128822729</v>
      </c>
      <c r="AI20" s="7">
        <v>1.736</v>
      </c>
      <c r="AJ20" s="7">
        <v>-0.96799999999999997</v>
      </c>
      <c r="AK20" s="7">
        <f t="shared" si="8"/>
        <v>-0.5342362479875129</v>
      </c>
      <c r="AL20" s="7">
        <f t="shared" si="9"/>
        <v>-5.342362479875129E-3</v>
      </c>
      <c r="AM20" s="7">
        <f t="shared" si="10"/>
        <v>-2.9826388674071376E-3</v>
      </c>
      <c r="AN20" s="7">
        <f t="shared" si="11"/>
        <v>-1.2127320413707343E-3</v>
      </c>
      <c r="AO20" s="7">
        <f t="shared" si="12"/>
        <v>-1.7699068260364033E-3</v>
      </c>
      <c r="AP20" s="8">
        <f t="shared" si="13"/>
        <v>-0.17699068260364031</v>
      </c>
      <c r="AQ20" s="19">
        <f t="shared" si="14"/>
        <v>2.5527311512224351</v>
      </c>
      <c r="AR20" s="8">
        <f t="shared" si="18"/>
        <v>0.37052416500000107</v>
      </c>
      <c r="AS20" s="7">
        <f t="shared" si="15"/>
        <v>-1.201E-2</v>
      </c>
      <c r="AT20" s="7">
        <f t="shared" si="16"/>
        <v>-5.342362479875129E-3</v>
      </c>
    </row>
    <row r="21" spans="1:46">
      <c r="A21" s="7" t="s">
        <v>0</v>
      </c>
      <c r="B21" s="26">
        <v>99</v>
      </c>
      <c r="C21" s="8">
        <v>3.1469999999999998</v>
      </c>
      <c r="D21" s="1">
        <v>0.37052416500000107</v>
      </c>
      <c r="E21" s="8">
        <v>0.2031</v>
      </c>
      <c r="F21" s="8">
        <v>0.65382264173131643</v>
      </c>
      <c r="G21" s="8">
        <f t="shared" si="0"/>
        <v>0.23099999999999998</v>
      </c>
      <c r="H21" s="8">
        <f t="shared" si="1"/>
        <v>0.13200000000000001</v>
      </c>
      <c r="I21" s="8">
        <f t="shared" si="2"/>
        <v>0.22049999999999997</v>
      </c>
      <c r="J21" s="8">
        <f t="shared" si="3"/>
        <v>0.126</v>
      </c>
      <c r="K21" s="8">
        <v>0.66</v>
      </c>
      <c r="L21" s="8">
        <v>0.63</v>
      </c>
      <c r="M21" s="8">
        <v>0.41</v>
      </c>
      <c r="N21" s="8">
        <v>0.63</v>
      </c>
      <c r="O21" s="8">
        <f t="shared" si="4"/>
        <v>0.59000000000000008</v>
      </c>
      <c r="P21" s="6">
        <f t="shared" si="19"/>
        <v>6.8068595637344562E-2</v>
      </c>
      <c r="Q21" s="8">
        <f t="shared" si="20"/>
        <v>3.2150685956373444</v>
      </c>
      <c r="R21" s="8">
        <f t="shared" si="17"/>
        <v>0.37052416500000107</v>
      </c>
      <c r="S21" s="8">
        <v>23.513111800585019</v>
      </c>
      <c r="T21" s="7">
        <f t="shared" si="5"/>
        <v>0.23513111800585018</v>
      </c>
      <c r="U21" s="7">
        <v>1.07</v>
      </c>
      <c r="V21" s="7">
        <v>-0.219</v>
      </c>
      <c r="W21" s="7">
        <f t="shared" si="6"/>
        <v>-2.1900000000000001E-3</v>
      </c>
      <c r="X21" s="7">
        <v>25.719893847214699</v>
      </c>
      <c r="Y21" s="7">
        <f t="shared" si="7"/>
        <v>0.25719893847214698</v>
      </c>
      <c r="Z21" s="7">
        <v>0.88</v>
      </c>
      <c r="AA21" s="7">
        <v>2.3367303695439309E-2</v>
      </c>
      <c r="AB21" s="7">
        <v>0.14071693862970738</v>
      </c>
      <c r="AC21" s="7">
        <v>1.5116286175163364E-2</v>
      </c>
      <c r="AD21" s="7">
        <v>0.10827062140229535</v>
      </c>
      <c r="AE21" s="7">
        <v>0.71252885009739464</v>
      </c>
      <c r="AF21" s="7">
        <v>-1.8540000000000001</v>
      </c>
      <c r="AG21" s="7">
        <v>0.06</v>
      </c>
      <c r="AH21" s="7">
        <v>0.89778107834079457</v>
      </c>
      <c r="AI21" s="7">
        <v>2.8239999999999998</v>
      </c>
      <c r="AJ21" s="7">
        <v>-0.436</v>
      </c>
      <c r="AK21" s="7">
        <f t="shared" si="8"/>
        <v>-2.6215192833097867E-2</v>
      </c>
      <c r="AL21" s="7">
        <f t="shared" si="9"/>
        <v>-2.6215192833097868E-4</v>
      </c>
      <c r="AM21" s="7">
        <f t="shared" si="10"/>
        <v>-5.5098274882310887E-4</v>
      </c>
      <c r="AN21" s="7">
        <f t="shared" si="11"/>
        <v>-5.933417396293558E-5</v>
      </c>
      <c r="AO21" s="7">
        <f t="shared" si="12"/>
        <v>-4.9164857486017326E-4</v>
      </c>
      <c r="AP21" s="8">
        <f t="shared" si="13"/>
        <v>-4.916485748601733E-2</v>
      </c>
      <c r="AQ21" s="19">
        <f t="shared" si="14"/>
        <v>3.1659037381513269</v>
      </c>
      <c r="AR21" s="8">
        <f t="shared" si="18"/>
        <v>0.37052416500000107</v>
      </c>
      <c r="AS21" s="7">
        <f t="shared" si="15"/>
        <v>-2.1900000000000001E-3</v>
      </c>
      <c r="AT21" s="7">
        <f t="shared" si="16"/>
        <v>-2.6215192833097868E-4</v>
      </c>
    </row>
    <row r="22" spans="1:46">
      <c r="A22" s="7" t="s">
        <v>0</v>
      </c>
      <c r="B22" s="26">
        <v>0</v>
      </c>
      <c r="C22" s="8">
        <v>1.6479999999999999</v>
      </c>
      <c r="D22" s="1">
        <v>0.52041378500000079</v>
      </c>
      <c r="E22" s="8">
        <v>0.22239999999999999</v>
      </c>
      <c r="F22" s="8">
        <v>1.7918495826004861</v>
      </c>
      <c r="G22" s="8">
        <f t="shared" si="0"/>
        <v>0.23099999999999998</v>
      </c>
      <c r="H22" s="8">
        <f t="shared" si="1"/>
        <v>0.13200000000000001</v>
      </c>
      <c r="I22" s="8">
        <f t="shared" si="2"/>
        <v>0.22049999999999997</v>
      </c>
      <c r="J22" s="8">
        <f t="shared" si="3"/>
        <v>0.126</v>
      </c>
      <c r="K22" s="8">
        <v>0.66</v>
      </c>
      <c r="L22" s="8">
        <v>0.63</v>
      </c>
      <c r="M22" s="8">
        <v>0.41</v>
      </c>
      <c r="N22" s="8">
        <v>0.63</v>
      </c>
      <c r="O22" s="8">
        <f t="shared" si="4"/>
        <v>0.59000000000000008</v>
      </c>
      <c r="P22" s="6">
        <f t="shared" si="19"/>
        <v>0.19520768095126409</v>
      </c>
      <c r="Q22" s="8">
        <f t="shared" si="20"/>
        <v>1.8432076809512641</v>
      </c>
      <c r="R22" s="8">
        <f t="shared" si="17"/>
        <v>0.37052416500000107</v>
      </c>
      <c r="S22" s="8">
        <v>27.085921189144575</v>
      </c>
      <c r="T22" s="7">
        <f t="shared" si="5"/>
        <v>0.27085921189144574</v>
      </c>
      <c r="U22" s="7">
        <v>1.07</v>
      </c>
      <c r="V22" s="7">
        <v>1.274</v>
      </c>
      <c r="W22" s="7">
        <f t="shared" si="6"/>
        <v>1.274E-2</v>
      </c>
      <c r="X22" s="7">
        <v>28.173443398417696</v>
      </c>
      <c r="Y22" s="7">
        <f t="shared" si="7"/>
        <v>0.28173443398417697</v>
      </c>
      <c r="Z22" s="7">
        <v>0.88</v>
      </c>
      <c r="AA22" s="7">
        <v>2.6015999157366625E-2</v>
      </c>
      <c r="AB22" s="7">
        <v>0.13598107765034184</v>
      </c>
      <c r="AC22" s="7">
        <v>1.3959785790679032E-2</v>
      </c>
      <c r="AD22" s="7">
        <v>0.12648321653248398</v>
      </c>
      <c r="AE22" s="7">
        <v>0.69755992086912855</v>
      </c>
      <c r="AF22" s="7">
        <v>-0.36699999999999999</v>
      </c>
      <c r="AG22" s="7">
        <v>0.67300000000000004</v>
      </c>
      <c r="AH22" s="7">
        <v>0.28678420498784901</v>
      </c>
      <c r="AI22" s="7">
        <v>3.383</v>
      </c>
      <c r="AJ22" s="7">
        <v>1.0009999999999999</v>
      </c>
      <c r="AK22" s="7">
        <f t="shared" si="8"/>
        <v>1.212121041957098</v>
      </c>
      <c r="AL22" s="7">
        <f t="shared" si="9"/>
        <v>1.2121210419570981E-2</v>
      </c>
      <c r="AM22" s="7">
        <f t="shared" si="10"/>
        <v>3.6922986046618099E-3</v>
      </c>
      <c r="AN22" s="7">
        <f t="shared" si="11"/>
        <v>3.0051668739496259E-3</v>
      </c>
      <c r="AO22" s="7">
        <f t="shared" si="12"/>
        <v>6.8713173071218402E-4</v>
      </c>
      <c r="AP22" s="8">
        <f t="shared" si="13"/>
        <v>6.8713173071218409E-2</v>
      </c>
      <c r="AQ22" s="19">
        <f t="shared" si="14"/>
        <v>1.9119208540224826</v>
      </c>
      <c r="AR22" s="8">
        <f t="shared" si="18"/>
        <v>0.37052416500000107</v>
      </c>
      <c r="AS22" s="7">
        <f t="shared" si="15"/>
        <v>1.274E-2</v>
      </c>
      <c r="AT22" s="7">
        <f t="shared" si="16"/>
        <v>1.2121210419570981E-2</v>
      </c>
    </row>
    <row r="23" spans="1:46">
      <c r="A23" s="7" t="s">
        <v>0</v>
      </c>
      <c r="B23" s="26">
        <v>1</v>
      </c>
      <c r="C23" s="8">
        <v>1.9450000000000001</v>
      </c>
      <c r="D23" s="1">
        <v>0.52041378500000079</v>
      </c>
      <c r="E23" s="8">
        <v>0.21609999999999999</v>
      </c>
      <c r="F23" s="8">
        <v>0.12661454657401511</v>
      </c>
      <c r="G23" s="8">
        <f t="shared" si="0"/>
        <v>0.23099999999999998</v>
      </c>
      <c r="H23" s="8">
        <f t="shared" si="1"/>
        <v>0.13200000000000001</v>
      </c>
      <c r="I23" s="8">
        <f t="shared" si="2"/>
        <v>0.22049999999999997</v>
      </c>
      <c r="J23" s="8">
        <f t="shared" si="3"/>
        <v>0.126</v>
      </c>
      <c r="K23" s="8">
        <v>0.66</v>
      </c>
      <c r="L23" s="8">
        <v>0.63</v>
      </c>
      <c r="M23" s="8">
        <v>0.41</v>
      </c>
      <c r="N23" s="8">
        <v>0.63</v>
      </c>
      <c r="O23" s="8">
        <f t="shared" si="4"/>
        <v>0.59000000000000008</v>
      </c>
      <c r="P23" s="6">
        <f t="shared" si="19"/>
        <v>7.2726861315203312E-2</v>
      </c>
      <c r="Q23" s="8">
        <f t="shared" si="20"/>
        <v>2.0177268613152033</v>
      </c>
      <c r="R23" s="8">
        <f t="shared" si="17"/>
        <v>0.52041378500000079</v>
      </c>
      <c r="S23" s="8">
        <v>26.522485334666122</v>
      </c>
      <c r="T23" s="7">
        <f t="shared" si="5"/>
        <v>0.26522485334666124</v>
      </c>
      <c r="U23" s="7">
        <v>1.07</v>
      </c>
      <c r="V23" s="7">
        <v>1.1100000000000001</v>
      </c>
      <c r="W23" s="7">
        <f t="shared" si="6"/>
        <v>1.11E-2</v>
      </c>
      <c r="X23" s="7">
        <v>27.794182292317444</v>
      </c>
      <c r="Y23" s="7">
        <f t="shared" si="7"/>
        <v>0.27794182292317443</v>
      </c>
      <c r="Z23" s="7">
        <v>0.88</v>
      </c>
      <c r="AA23" s="7">
        <v>2.5312290044384633E-2</v>
      </c>
      <c r="AB23" s="7">
        <v>0.1346504594143455</v>
      </c>
      <c r="AC23" s="7">
        <v>1.4325352988705397E-2</v>
      </c>
      <c r="AD23" s="7">
        <v>0.12732075889905503</v>
      </c>
      <c r="AE23" s="7">
        <v>0.69839113865350955</v>
      </c>
      <c r="AF23" s="7">
        <v>-0.89400000000000002</v>
      </c>
      <c r="AG23" s="7">
        <v>0.55200000000000005</v>
      </c>
      <c r="AH23" s="7">
        <v>-0.76730512944137941</v>
      </c>
      <c r="AI23" s="7">
        <v>1.0009999999999999</v>
      </c>
      <c r="AJ23" s="7">
        <v>1.1419999999999999</v>
      </c>
      <c r="AK23" s="7">
        <f t="shared" si="8"/>
        <v>0.96571670946800869</v>
      </c>
      <c r="AL23" s="7">
        <f t="shared" si="9"/>
        <v>9.6571670946800862E-3</v>
      </c>
      <c r="AM23" s="7">
        <f t="shared" si="10"/>
        <v>3.1500755831982957E-3</v>
      </c>
      <c r="AN23" s="7">
        <f t="shared" si="11"/>
        <v>2.36203495138079E-3</v>
      </c>
      <c r="AO23" s="7">
        <f t="shared" si="12"/>
        <v>7.880406318175057E-4</v>
      </c>
      <c r="AP23" s="8">
        <f t="shared" si="13"/>
        <v>7.8804063181750567E-2</v>
      </c>
      <c r="AQ23" s="19">
        <f t="shared" si="14"/>
        <v>2.0965309244969537</v>
      </c>
      <c r="AR23" s="8">
        <f t="shared" si="18"/>
        <v>0.52041378500000079</v>
      </c>
      <c r="AS23" s="7">
        <f t="shared" si="15"/>
        <v>1.11E-2</v>
      </c>
      <c r="AT23" s="7">
        <f t="shared" si="16"/>
        <v>9.6571670946800862E-3</v>
      </c>
    </row>
    <row r="24" spans="1:46">
      <c r="A24" s="7" t="s">
        <v>0</v>
      </c>
      <c r="B24" s="26">
        <v>2</v>
      </c>
      <c r="C24" s="8">
        <v>1.353</v>
      </c>
      <c r="D24" s="1">
        <v>0.52041378500000079</v>
      </c>
      <c r="E24" s="8">
        <v>0.2092</v>
      </c>
      <c r="F24" s="8">
        <v>-0.60637756055184133</v>
      </c>
      <c r="G24" s="8">
        <f t="shared" si="0"/>
        <v>0.23099999999999998</v>
      </c>
      <c r="H24" s="8">
        <f t="shared" si="1"/>
        <v>0.13200000000000001</v>
      </c>
      <c r="I24" s="8">
        <f t="shared" si="2"/>
        <v>0.22049999999999997</v>
      </c>
      <c r="J24" s="8">
        <f t="shared" si="3"/>
        <v>0.126</v>
      </c>
      <c r="K24" s="8">
        <v>0.66</v>
      </c>
      <c r="L24" s="8">
        <v>0.63</v>
      </c>
      <c r="M24" s="8">
        <v>0.41</v>
      </c>
      <c r="N24" s="8">
        <v>0.63</v>
      </c>
      <c r="O24" s="8">
        <f t="shared" si="4"/>
        <v>0.59000000000000008</v>
      </c>
      <c r="P24" s="6">
        <f t="shared" si="19"/>
        <v>-5.0694529772758852E-2</v>
      </c>
      <c r="Q24" s="8">
        <f t="shared" si="20"/>
        <v>1.3023054702272412</v>
      </c>
      <c r="R24" s="8">
        <f t="shared" si="17"/>
        <v>0.52041378500000079</v>
      </c>
      <c r="S24" s="8">
        <v>25.375738822863784</v>
      </c>
      <c r="T24" s="7">
        <f t="shared" si="5"/>
        <v>0.25375738822863786</v>
      </c>
      <c r="U24" s="7">
        <v>1.07</v>
      </c>
      <c r="V24" s="7">
        <v>0.28899999999999998</v>
      </c>
      <c r="W24" s="7">
        <f t="shared" si="6"/>
        <v>2.8899999999999998E-3</v>
      </c>
      <c r="X24" s="7">
        <v>27.03977208220245</v>
      </c>
      <c r="Y24" s="7">
        <f t="shared" si="7"/>
        <v>0.27039772082202451</v>
      </c>
      <c r="Z24" s="7">
        <v>0.88</v>
      </c>
      <c r="AA24" s="7">
        <v>2.5931602129038174E-2</v>
      </c>
      <c r="AB24" s="7">
        <v>0.1353362264039267</v>
      </c>
      <c r="AC24" s="7">
        <v>1.5099864455963645E-2</v>
      </c>
      <c r="AD24" s="7">
        <v>0.11821082058548391</v>
      </c>
      <c r="AE24" s="7">
        <v>0.70542148642558755</v>
      </c>
      <c r="AF24" s="7">
        <v>-1.65</v>
      </c>
      <c r="AG24" s="7">
        <v>0.433</v>
      </c>
      <c r="AH24" s="7">
        <v>-1.5447945910942937</v>
      </c>
      <c r="AI24" s="7">
        <v>-6.7000000000000004E-2</v>
      </c>
      <c r="AJ24" s="7">
        <v>7.6999999999999999E-2</v>
      </c>
      <c r="AK24" s="7">
        <f t="shared" si="8"/>
        <v>3.8884583057700484E-2</v>
      </c>
      <c r="AL24" s="7">
        <f t="shared" si="9"/>
        <v>3.8884583057700482E-4</v>
      </c>
      <c r="AM24" s="7">
        <f t="shared" si="10"/>
        <v>7.846939716194168E-4</v>
      </c>
      <c r="AN24" s="7">
        <f t="shared" si="11"/>
        <v>9.2525863178468887E-5</v>
      </c>
      <c r="AO24" s="7">
        <f t="shared" si="12"/>
        <v>6.921681084409479E-4</v>
      </c>
      <c r="AP24" s="8">
        <f t="shared" si="13"/>
        <v>6.9216810844094784E-2</v>
      </c>
      <c r="AQ24" s="19">
        <f t="shared" si="14"/>
        <v>1.3715222810713359</v>
      </c>
      <c r="AR24" s="8">
        <f t="shared" si="18"/>
        <v>0.52041378500000079</v>
      </c>
      <c r="AS24" s="7">
        <f t="shared" si="15"/>
        <v>2.8899999999999998E-3</v>
      </c>
      <c r="AT24" s="7">
        <f t="shared" si="16"/>
        <v>3.8884583057700482E-4</v>
      </c>
    </row>
    <row r="25" spans="1:46">
      <c r="A25" s="7" t="s">
        <v>0</v>
      </c>
      <c r="B25" s="26">
        <v>3</v>
      </c>
      <c r="C25" s="8">
        <v>0.81699999999999995</v>
      </c>
      <c r="D25" s="1">
        <v>0.52041378500000079</v>
      </c>
      <c r="E25" s="8">
        <v>0.19889999999999999</v>
      </c>
      <c r="F25" s="8">
        <v>-1.9223694368450086</v>
      </c>
      <c r="G25" s="8">
        <f t="shared" si="0"/>
        <v>0.23099999999999998</v>
      </c>
      <c r="H25" s="8">
        <f t="shared" si="1"/>
        <v>0.13200000000000001</v>
      </c>
      <c r="I25" s="8">
        <f t="shared" si="2"/>
        <v>0.22049999999999997</v>
      </c>
      <c r="J25" s="8">
        <f t="shared" si="3"/>
        <v>0.126</v>
      </c>
      <c r="K25" s="8">
        <v>0.66</v>
      </c>
      <c r="L25" s="8">
        <v>0.63</v>
      </c>
      <c r="M25" s="8">
        <v>0.41</v>
      </c>
      <c r="N25" s="8">
        <v>0.63</v>
      </c>
      <c r="O25" s="8">
        <f t="shared" si="4"/>
        <v>0.59000000000000008</v>
      </c>
      <c r="P25" s="6">
        <f t="shared" si="19"/>
        <v>-0.18432389865846652</v>
      </c>
      <c r="Q25" s="8">
        <f t="shared" si="20"/>
        <v>0.6326761013415334</v>
      </c>
      <c r="R25" s="8">
        <f t="shared" si="17"/>
        <v>0.52041378500000079</v>
      </c>
      <c r="S25" s="8">
        <v>24.521111639036103</v>
      </c>
      <c r="T25" s="7">
        <f t="shared" si="5"/>
        <v>0.24521111639036103</v>
      </c>
      <c r="U25" s="7">
        <v>1.07</v>
      </c>
      <c r="V25" s="7">
        <v>-0.72299999999999998</v>
      </c>
      <c r="W25" s="7">
        <f t="shared" si="6"/>
        <v>-7.2299999999999994E-3</v>
      </c>
      <c r="X25" s="7">
        <v>25.610862823508434</v>
      </c>
      <c r="Y25" s="7">
        <f t="shared" si="7"/>
        <v>0.25610862823508435</v>
      </c>
      <c r="Z25" s="7">
        <v>0.88</v>
      </c>
      <c r="AA25" s="7">
        <v>2.4747990510049878E-2</v>
      </c>
      <c r="AB25" s="7">
        <v>0.13061994513821817</v>
      </c>
      <c r="AC25" s="7">
        <v>2.033343506011915E-2</v>
      </c>
      <c r="AD25" s="7">
        <v>0.10461913534679773</v>
      </c>
      <c r="AE25" s="7">
        <v>0.71967949394481512</v>
      </c>
      <c r="AF25" s="7">
        <v>-1.2170000000000001</v>
      </c>
      <c r="AG25" s="7">
        <v>0.92</v>
      </c>
      <c r="AH25" s="7">
        <v>-1.9863512428296548</v>
      </c>
      <c r="AI25" s="7">
        <v>0.114</v>
      </c>
      <c r="AJ25" s="7">
        <v>-0.81499999999999995</v>
      </c>
      <c r="AK25" s="7">
        <f t="shared" si="8"/>
        <v>-0.52494950506172311</v>
      </c>
      <c r="AL25" s="7">
        <f t="shared" si="9"/>
        <v>-5.2494950506172307E-3</v>
      </c>
      <c r="AM25" s="7">
        <f t="shared" si="10"/>
        <v>-1.8969777175074721E-3</v>
      </c>
      <c r="AN25" s="7">
        <f t="shared" si="11"/>
        <v>-1.1831080591795905E-3</v>
      </c>
      <c r="AO25" s="7">
        <f t="shared" si="12"/>
        <v>-7.1386965832788158E-4</v>
      </c>
      <c r="AP25" s="8">
        <f t="shared" si="13"/>
        <v>-7.1386965832788155E-2</v>
      </c>
      <c r="AQ25" s="19">
        <f t="shared" si="14"/>
        <v>0.56128913550874526</v>
      </c>
      <c r="AR25" s="8">
        <f t="shared" si="18"/>
        <v>0.52041378500000079</v>
      </c>
      <c r="AS25" s="7">
        <f t="shared" si="15"/>
        <v>-7.2299999999999994E-3</v>
      </c>
      <c r="AT25" s="7">
        <f t="shared" si="16"/>
        <v>-5.2494950506172307E-3</v>
      </c>
    </row>
    <row r="26" spans="1:46">
      <c r="A26" s="7" t="s">
        <v>0</v>
      </c>
      <c r="B26" s="26">
        <v>4</v>
      </c>
      <c r="C26" s="8">
        <v>1.1259999999999999</v>
      </c>
      <c r="D26" s="1">
        <v>0.4411468598514221</v>
      </c>
      <c r="E26" s="8">
        <v>0.19919999999999999</v>
      </c>
      <c r="F26" s="8">
        <v>-0.57885240676826821</v>
      </c>
      <c r="G26" s="8">
        <f t="shared" si="0"/>
        <v>0.23099999999999998</v>
      </c>
      <c r="H26" s="8">
        <f t="shared" si="1"/>
        <v>0.13200000000000001</v>
      </c>
      <c r="I26" s="8">
        <f t="shared" si="2"/>
        <v>0.22049999999999997</v>
      </c>
      <c r="J26" s="8">
        <f t="shared" si="3"/>
        <v>0.126</v>
      </c>
      <c r="K26" s="8">
        <v>0.66</v>
      </c>
      <c r="L26" s="8">
        <v>0.63</v>
      </c>
      <c r="M26" s="8">
        <v>0.41</v>
      </c>
      <c r="N26" s="8">
        <v>0.63</v>
      </c>
      <c r="O26" s="8">
        <f t="shared" si="4"/>
        <v>0.59000000000000008</v>
      </c>
      <c r="P26" s="6">
        <f t="shared" si="19"/>
        <v>-0.11008692856727198</v>
      </c>
      <c r="Q26" s="8">
        <f t="shared" si="20"/>
        <v>1.015913071432728</v>
      </c>
      <c r="R26" s="8">
        <f t="shared" si="17"/>
        <v>0.52041378500000079</v>
      </c>
      <c r="S26" s="8">
        <v>25.287766840468564</v>
      </c>
      <c r="T26" s="7">
        <f t="shared" si="5"/>
        <v>0.25287766840468562</v>
      </c>
      <c r="U26" s="7">
        <v>1.07</v>
      </c>
      <c r="V26" s="7">
        <v>0.153</v>
      </c>
      <c r="W26" s="7">
        <f t="shared" si="6"/>
        <v>1.5299999999999999E-3</v>
      </c>
      <c r="X26" s="7">
        <v>25.909011199700714</v>
      </c>
      <c r="Y26" s="7">
        <f t="shared" si="7"/>
        <v>0.25909011199700716</v>
      </c>
      <c r="Z26" s="7">
        <v>0.88</v>
      </c>
      <c r="AA26" s="7">
        <v>2.4086113722667106E-2</v>
      </c>
      <c r="AB26" s="7">
        <v>0.1257187687583719</v>
      </c>
      <c r="AC26" s="7">
        <v>2.2275636633205073E-2</v>
      </c>
      <c r="AD26" s="7">
        <v>9.9670383726905509E-2</v>
      </c>
      <c r="AE26" s="7">
        <v>0.72824909715885044</v>
      </c>
      <c r="AF26" s="7">
        <v>-0.27800000000000002</v>
      </c>
      <c r="AG26" s="7">
        <v>0.98899999999999999</v>
      </c>
      <c r="AH26" s="7">
        <v>-2.7376141613103337</v>
      </c>
      <c r="AI26" s="7">
        <v>1.3959999999999999</v>
      </c>
      <c r="AJ26" s="7">
        <v>-0.31</v>
      </c>
      <c r="AK26" s="7">
        <f t="shared" si="8"/>
        <v>-2.9959540048620642E-2</v>
      </c>
      <c r="AL26" s="7">
        <f t="shared" si="9"/>
        <v>-2.9959540048620642E-4</v>
      </c>
      <c r="AM26" s="7">
        <f t="shared" si="10"/>
        <v>4.1398603094531085E-4</v>
      </c>
      <c r="AN26" s="7">
        <f t="shared" si="11"/>
        <v>-6.830754116186831E-5</v>
      </c>
      <c r="AO26" s="7">
        <f t="shared" si="12"/>
        <v>4.8229357210717919E-4</v>
      </c>
      <c r="AP26" s="8">
        <f t="shared" si="13"/>
        <v>4.8229357210717916E-2</v>
      </c>
      <c r="AQ26" s="19">
        <f t="shared" si="14"/>
        <v>1.064142428643446</v>
      </c>
      <c r="AR26" s="8">
        <f t="shared" si="18"/>
        <v>0.52041378500000079</v>
      </c>
      <c r="AS26" s="7">
        <f t="shared" si="15"/>
        <v>1.5299999999999999E-3</v>
      </c>
      <c r="AT26" s="7">
        <f t="shared" si="16"/>
        <v>-2.9959540048620642E-4</v>
      </c>
    </row>
    <row r="27" spans="1:46">
      <c r="A27" s="7" t="s">
        <v>0</v>
      </c>
      <c r="B27" s="26">
        <v>5</v>
      </c>
      <c r="C27" s="8">
        <v>0.47699999999999998</v>
      </c>
      <c r="D27" s="1">
        <v>0.4411468598514221</v>
      </c>
      <c r="E27" s="8">
        <v>0.20330000000000001</v>
      </c>
      <c r="F27" s="8">
        <v>0.10128924479153069</v>
      </c>
      <c r="G27" s="8">
        <f t="shared" si="0"/>
        <v>0.23099999999999998</v>
      </c>
      <c r="H27" s="8">
        <f t="shared" si="1"/>
        <v>0.13200000000000001</v>
      </c>
      <c r="I27" s="8">
        <f t="shared" si="2"/>
        <v>0.22049999999999997</v>
      </c>
      <c r="J27" s="8">
        <f t="shared" si="3"/>
        <v>0.126</v>
      </c>
      <c r="K27" s="8">
        <v>0.66</v>
      </c>
      <c r="L27" s="8">
        <v>0.63</v>
      </c>
      <c r="M27" s="8">
        <v>0.41</v>
      </c>
      <c r="N27" s="8">
        <v>0.63</v>
      </c>
      <c r="O27" s="8">
        <f t="shared" si="4"/>
        <v>0.59000000000000008</v>
      </c>
      <c r="P27" s="6">
        <f t="shared" si="19"/>
        <v>-9.6011019595124165E-3</v>
      </c>
      <c r="Q27" s="8">
        <f t="shared" si="20"/>
        <v>0.46739889804048756</v>
      </c>
      <c r="R27" s="8">
        <f t="shared" si="17"/>
        <v>0.4411468598514221</v>
      </c>
      <c r="S27" s="8">
        <v>26.783176766302969</v>
      </c>
      <c r="T27" s="7">
        <f t="shared" si="5"/>
        <v>0.26783176766302969</v>
      </c>
      <c r="U27" s="7">
        <v>1.07</v>
      </c>
      <c r="V27" s="7">
        <v>7.4999999999999997E-2</v>
      </c>
      <c r="W27" s="7">
        <f t="shared" si="6"/>
        <v>7.5000000000000002E-4</v>
      </c>
      <c r="X27" s="7">
        <v>26.368837536357674</v>
      </c>
      <c r="Y27" s="7">
        <f t="shared" si="7"/>
        <v>0.26368837536357675</v>
      </c>
      <c r="Z27" s="7">
        <v>0.88</v>
      </c>
      <c r="AA27" s="7">
        <v>2.4179888359955316E-2</v>
      </c>
      <c r="AB27" s="7">
        <v>0.12292017336172184</v>
      </c>
      <c r="AC27" s="7">
        <v>2.3642411696324202E-2</v>
      </c>
      <c r="AD27" s="7">
        <v>0.10531040222676172</v>
      </c>
      <c r="AE27" s="7">
        <v>0.723947124355237</v>
      </c>
      <c r="AF27" s="7">
        <v>-0.39500000000000002</v>
      </c>
      <c r="AG27" s="7">
        <v>1.5309999999999999</v>
      </c>
      <c r="AH27" s="7">
        <v>-2.6881153589466278</v>
      </c>
      <c r="AI27" s="7">
        <v>2.339</v>
      </c>
      <c r="AJ27" s="7">
        <v>-0.19500000000000001</v>
      </c>
      <c r="AK27" s="7">
        <f t="shared" si="8"/>
        <v>0.22023754107030971</v>
      </c>
      <c r="AL27" s="7">
        <f t="shared" si="9"/>
        <v>2.2023754107030973E-3</v>
      </c>
      <c r="AM27" s="7">
        <f t="shared" si="10"/>
        <v>2.1493499354958135E-4</v>
      </c>
      <c r="AN27" s="7">
        <f t="shared" si="11"/>
        <v>5.1105189871031103E-4</v>
      </c>
      <c r="AO27" s="7">
        <f t="shared" si="12"/>
        <v>-2.961169051607297E-4</v>
      </c>
      <c r="AP27" s="8">
        <f t="shared" si="13"/>
        <v>-2.9611690516072972E-2</v>
      </c>
      <c r="AQ27" s="19">
        <f t="shared" si="14"/>
        <v>0.43778720752441458</v>
      </c>
      <c r="AR27" s="8">
        <f t="shared" si="18"/>
        <v>0.4411468598514221</v>
      </c>
      <c r="AS27" s="7">
        <f t="shared" si="15"/>
        <v>7.5000000000000002E-4</v>
      </c>
      <c r="AT27" s="7">
        <f t="shared" si="16"/>
        <v>2.2023754107030973E-3</v>
      </c>
    </row>
    <row r="28" spans="1:46">
      <c r="A28" s="7" t="s">
        <v>0</v>
      </c>
      <c r="B28" s="26">
        <v>6</v>
      </c>
      <c r="C28" s="8">
        <v>0.45</v>
      </c>
      <c r="D28" s="1">
        <v>0.4411468598514221</v>
      </c>
      <c r="E28" s="8">
        <v>0.21310000000000001</v>
      </c>
      <c r="F28" s="8">
        <v>7.1218904659449411E-2</v>
      </c>
      <c r="G28" s="8">
        <f t="shared" si="0"/>
        <v>0.23099999999999998</v>
      </c>
      <c r="H28" s="8">
        <f t="shared" si="1"/>
        <v>0.13200000000000001</v>
      </c>
      <c r="I28" s="8">
        <f t="shared" si="2"/>
        <v>0.22049999999999997</v>
      </c>
      <c r="J28" s="8">
        <f t="shared" si="3"/>
        <v>0.126</v>
      </c>
      <c r="K28" s="8">
        <v>0.66</v>
      </c>
      <c r="L28" s="8">
        <v>0.63</v>
      </c>
      <c r="M28" s="8">
        <v>0.41</v>
      </c>
      <c r="N28" s="8">
        <v>0.63</v>
      </c>
      <c r="O28" s="8">
        <f t="shared" si="4"/>
        <v>0.59000000000000008</v>
      </c>
      <c r="P28" s="6">
        <f t="shared" si="19"/>
        <v>9.9578284840299725E-3</v>
      </c>
      <c r="Q28" s="8">
        <f t="shared" si="20"/>
        <v>0.45995782848403</v>
      </c>
      <c r="R28" s="8">
        <f t="shared" si="17"/>
        <v>0.4411468598514221</v>
      </c>
      <c r="S28" s="8">
        <v>28.011398249685556</v>
      </c>
      <c r="T28" s="7">
        <f t="shared" si="5"/>
        <v>0.28011398249685554</v>
      </c>
      <c r="U28" s="7">
        <v>1.07</v>
      </c>
      <c r="V28" s="7">
        <v>0.86399999999999999</v>
      </c>
      <c r="W28" s="7">
        <f t="shared" si="6"/>
        <v>8.6400000000000001E-3</v>
      </c>
      <c r="X28" s="7">
        <v>27.175846761421855</v>
      </c>
      <c r="Y28" s="7">
        <f t="shared" si="7"/>
        <v>0.27175846761421857</v>
      </c>
      <c r="Z28" s="7">
        <v>0.88</v>
      </c>
      <c r="AA28" s="7">
        <v>2.3486751606611688E-2</v>
      </c>
      <c r="AB28" s="7">
        <v>0.12022769610356145</v>
      </c>
      <c r="AC28" s="7">
        <v>3.0565063983649533E-2</v>
      </c>
      <c r="AD28" s="7">
        <v>0.10316910489403143</v>
      </c>
      <c r="AE28" s="7">
        <v>0.72255138341214586</v>
      </c>
      <c r="AF28" s="7">
        <v>-6.0000000000000001E-3</v>
      </c>
      <c r="AG28" s="7">
        <v>2.1030000000000002</v>
      </c>
      <c r="AH28" s="7">
        <v>-1.4659094191696138</v>
      </c>
      <c r="AI28" s="7">
        <v>2.6640000000000001</v>
      </c>
      <c r="AJ28" s="7">
        <v>1.472</v>
      </c>
      <c r="AK28" s="7">
        <f t="shared" si="8"/>
        <v>1.5463304410253746</v>
      </c>
      <c r="AL28" s="7">
        <f t="shared" si="9"/>
        <v>1.5463304410253747E-2</v>
      </c>
      <c r="AM28" s="7">
        <f t="shared" si="10"/>
        <v>2.5895977453869305E-3</v>
      </c>
      <c r="AN28" s="7">
        <f t="shared" si="11"/>
        <v>3.6980098414888165E-3</v>
      </c>
      <c r="AO28" s="7">
        <f t="shared" si="12"/>
        <v>-1.108412096101886E-3</v>
      </c>
      <c r="AP28" s="8">
        <f t="shared" si="13"/>
        <v>-0.1108412096101886</v>
      </c>
      <c r="AQ28" s="19">
        <f t="shared" si="14"/>
        <v>0.34911661887384138</v>
      </c>
      <c r="AR28" s="8">
        <f t="shared" si="18"/>
        <v>0.4411468598514221</v>
      </c>
      <c r="AS28" s="7">
        <f t="shared" si="15"/>
        <v>8.6400000000000001E-3</v>
      </c>
      <c r="AT28" s="7">
        <f t="shared" si="16"/>
        <v>1.5463304410253747E-2</v>
      </c>
    </row>
    <row r="29" spans="1:46">
      <c r="A29" s="7" t="s">
        <v>0</v>
      </c>
      <c r="B29" s="26">
        <v>7</v>
      </c>
      <c r="C29" s="8">
        <v>9.2999999999999999E-2</v>
      </c>
      <c r="D29" s="1">
        <v>0.4411468598514221</v>
      </c>
      <c r="E29" s="8">
        <v>0.21290000000000001</v>
      </c>
      <c r="F29" s="8">
        <v>-0.26907366901050106</v>
      </c>
      <c r="G29" s="8">
        <f t="shared" si="0"/>
        <v>0.23099999999999998</v>
      </c>
      <c r="H29" s="8">
        <f t="shared" si="1"/>
        <v>0.13200000000000001</v>
      </c>
      <c r="I29" s="8">
        <f t="shared" si="2"/>
        <v>0.22049999999999997</v>
      </c>
      <c r="J29" s="8">
        <f t="shared" si="3"/>
        <v>0.126</v>
      </c>
      <c r="K29" s="8">
        <v>0.66</v>
      </c>
      <c r="L29" s="8">
        <v>0.63</v>
      </c>
      <c r="M29" s="8">
        <v>0.41</v>
      </c>
      <c r="N29" s="8">
        <v>0.63</v>
      </c>
      <c r="O29" s="8">
        <f t="shared" si="4"/>
        <v>0.59000000000000008</v>
      </c>
      <c r="P29" s="6">
        <f t="shared" si="19"/>
        <v>-2.2389641129628535E-2</v>
      </c>
      <c r="Q29" s="8">
        <f t="shared" si="20"/>
        <v>7.0610358870371467E-2</v>
      </c>
      <c r="R29" s="8">
        <f t="shared" si="17"/>
        <v>0.4411468598514221</v>
      </c>
      <c r="S29" s="8">
        <v>28.419310571679681</v>
      </c>
      <c r="T29" s="7">
        <f t="shared" si="5"/>
        <v>0.28419310571679679</v>
      </c>
      <c r="U29" s="7">
        <v>1.07</v>
      </c>
      <c r="V29" s="7">
        <v>1.86</v>
      </c>
      <c r="W29" s="7">
        <f t="shared" si="6"/>
        <v>1.8600000000000002E-2</v>
      </c>
      <c r="X29" s="7">
        <v>27.128392790144268</v>
      </c>
      <c r="Y29" s="7">
        <f t="shared" si="7"/>
        <v>0.27128392790144268</v>
      </c>
      <c r="Z29" s="7">
        <v>0.88</v>
      </c>
      <c r="AA29" s="7">
        <v>2.3486751606611688E-2</v>
      </c>
      <c r="AB29" s="7">
        <v>0.12022769610356145</v>
      </c>
      <c r="AC29" s="7">
        <v>3.0565063983649533E-2</v>
      </c>
      <c r="AD29" s="7">
        <v>0.10316910489403143</v>
      </c>
      <c r="AE29" s="7">
        <v>0.72255138341214586</v>
      </c>
      <c r="AF29" s="7">
        <v>0.85799999999999998</v>
      </c>
      <c r="AG29" s="7">
        <v>2.617</v>
      </c>
      <c r="AH29" s="7">
        <v>1.2873311122074016</v>
      </c>
      <c r="AI29" s="7">
        <v>2.1890000000000001</v>
      </c>
      <c r="AJ29" s="7">
        <v>3.1070000000000002</v>
      </c>
      <c r="AK29" s="7">
        <f t="shared" si="8"/>
        <v>2.844939190268827</v>
      </c>
      <c r="AL29" s="7">
        <f t="shared" si="9"/>
        <v>2.8449391902688269E-2</v>
      </c>
      <c r="AM29" s="7">
        <f t="shared" si="10"/>
        <v>5.6560111899756913E-3</v>
      </c>
      <c r="AN29" s="7">
        <f t="shared" si="11"/>
        <v>6.7917192479565189E-3</v>
      </c>
      <c r="AO29" s="7">
        <f t="shared" si="12"/>
        <v>-1.1357080579808276E-3</v>
      </c>
      <c r="AP29" s="8">
        <f t="shared" si="13"/>
        <v>-0.11357080579808276</v>
      </c>
      <c r="AQ29" s="19">
        <f t="shared" si="14"/>
        <v>-4.2960446927711296E-2</v>
      </c>
      <c r="AR29" s="8">
        <f t="shared" si="18"/>
        <v>0.4411468598514221</v>
      </c>
      <c r="AS29" s="7">
        <f t="shared" si="15"/>
        <v>1.8600000000000002E-2</v>
      </c>
      <c r="AT29" s="7">
        <f t="shared" si="16"/>
        <v>2.8449391902688269E-2</v>
      </c>
    </row>
    <row r="30" spans="1:46">
      <c r="A30" s="7" t="s">
        <v>0</v>
      </c>
      <c r="B30" s="26">
        <v>8</v>
      </c>
      <c r="C30" s="8">
        <v>-0.94099999999999995</v>
      </c>
      <c r="D30" s="1">
        <v>0.22881488962362551</v>
      </c>
      <c r="E30" s="8">
        <v>0.23269999999999999</v>
      </c>
      <c r="F30" s="8">
        <v>-0.79887591514890377</v>
      </c>
      <c r="G30" s="8">
        <f t="shared" si="0"/>
        <v>0.23099999999999998</v>
      </c>
      <c r="H30" s="8">
        <f t="shared" si="1"/>
        <v>0.13200000000000001</v>
      </c>
      <c r="I30" s="8">
        <f t="shared" si="2"/>
        <v>0.22049999999999997</v>
      </c>
      <c r="J30" s="8">
        <f t="shared" si="3"/>
        <v>0.126</v>
      </c>
      <c r="K30" s="8">
        <v>0.66</v>
      </c>
      <c r="L30" s="8">
        <v>0.63</v>
      </c>
      <c r="M30" s="8">
        <v>0.41</v>
      </c>
      <c r="N30" s="8">
        <v>0.63</v>
      </c>
      <c r="O30" s="8">
        <f t="shared" si="4"/>
        <v>0.59000000000000008</v>
      </c>
      <c r="P30" s="6">
        <f t="shared" si="19"/>
        <v>-9.0241152575846625E-2</v>
      </c>
      <c r="Q30" s="8">
        <f t="shared" si="20"/>
        <v>-1.0312411525758465</v>
      </c>
      <c r="R30" s="8">
        <f t="shared" si="17"/>
        <v>0.4411468598514221</v>
      </c>
      <c r="S30" s="8">
        <v>29.137610541874388</v>
      </c>
      <c r="T30" s="7">
        <f t="shared" si="5"/>
        <v>0.29137610541874387</v>
      </c>
      <c r="U30" s="7">
        <v>1.07</v>
      </c>
      <c r="V30" s="7">
        <v>1.02</v>
      </c>
      <c r="W30" s="7">
        <f t="shared" si="6"/>
        <v>1.0200000000000001E-2</v>
      </c>
      <c r="X30" s="7">
        <v>27.386226419821131</v>
      </c>
      <c r="Y30" s="7">
        <f t="shared" si="7"/>
        <v>0.2738622641982113</v>
      </c>
      <c r="Z30" s="7">
        <v>0.88</v>
      </c>
      <c r="AA30" s="7">
        <v>2.3486751606611688E-2</v>
      </c>
      <c r="AB30" s="7">
        <v>0.12022769610356145</v>
      </c>
      <c r="AC30" s="7">
        <v>3.0565063983649533E-2</v>
      </c>
      <c r="AD30" s="7">
        <v>0.10316910489403143</v>
      </c>
      <c r="AE30" s="7">
        <v>0.72255138341214586</v>
      </c>
      <c r="AF30" s="7">
        <v>-0.91900000000000004</v>
      </c>
      <c r="AG30" s="7">
        <v>0.69599999999999995</v>
      </c>
      <c r="AH30" s="7">
        <v>0.31443595316346157</v>
      </c>
      <c r="AI30" s="7">
        <v>-0.33900000000000002</v>
      </c>
      <c r="AJ30" s="7">
        <v>2.3239999999999998</v>
      </c>
      <c r="AK30" s="7">
        <f t="shared" si="8"/>
        <v>1.715939995279554</v>
      </c>
      <c r="AL30" s="7">
        <f t="shared" si="9"/>
        <v>1.7159399952795539E-2</v>
      </c>
      <c r="AM30" s="7">
        <f t="shared" si="10"/>
        <v>3.1800788145401708E-3</v>
      </c>
      <c r="AN30" s="7">
        <f t="shared" si="11"/>
        <v>4.135394668552634E-3</v>
      </c>
      <c r="AO30" s="7">
        <f t="shared" si="12"/>
        <v>-9.5531585401246316E-4</v>
      </c>
      <c r="AP30" s="8">
        <f t="shared" si="13"/>
        <v>-9.5531585401246316E-2</v>
      </c>
      <c r="AQ30" s="19">
        <f t="shared" si="14"/>
        <v>-1.1267727379770929</v>
      </c>
      <c r="AR30" s="8">
        <f t="shared" si="18"/>
        <v>0.4411468598514221</v>
      </c>
      <c r="AS30" s="7">
        <f t="shared" si="15"/>
        <v>1.0200000000000001E-2</v>
      </c>
      <c r="AT30" s="7">
        <f t="shared" si="16"/>
        <v>1.7159399952795539E-2</v>
      </c>
    </row>
    <row r="31" spans="1:46">
      <c r="A31" s="7" t="s">
        <v>0</v>
      </c>
      <c r="B31" s="26">
        <v>9</v>
      </c>
      <c r="C31" s="8">
        <v>-0.83199999999999996</v>
      </c>
      <c r="D31" s="1">
        <v>0.22881488962362551</v>
      </c>
      <c r="E31" s="8">
        <v>0.23269999999999999</v>
      </c>
      <c r="F31" s="8">
        <v>-5.7370578977929132E-2</v>
      </c>
      <c r="G31" s="8">
        <f t="shared" si="0"/>
        <v>0.23099999999999998</v>
      </c>
      <c r="H31" s="8">
        <f t="shared" si="1"/>
        <v>0.13200000000000001</v>
      </c>
      <c r="I31" s="8">
        <f t="shared" si="2"/>
        <v>0.22049999999999997</v>
      </c>
      <c r="J31" s="8">
        <f t="shared" si="3"/>
        <v>0.126</v>
      </c>
      <c r="K31" s="8">
        <v>0.66</v>
      </c>
      <c r="L31" s="8">
        <v>0.63</v>
      </c>
      <c r="M31" s="8">
        <v>0.41</v>
      </c>
      <c r="N31" s="8">
        <v>0.63</v>
      </c>
      <c r="O31" s="8">
        <f t="shared" si="4"/>
        <v>0.59000000000000008</v>
      </c>
      <c r="P31" s="6">
        <f t="shared" si="19"/>
        <v>-3.5007851969827364E-2</v>
      </c>
      <c r="Q31" s="8">
        <f t="shared" si="20"/>
        <v>-0.86700785196982733</v>
      </c>
      <c r="R31" s="8">
        <f t="shared" si="17"/>
        <v>0.22881488962362551</v>
      </c>
      <c r="S31" s="8">
        <v>25.49621792898154</v>
      </c>
      <c r="T31" s="7">
        <f t="shared" si="5"/>
        <v>0.2549621792898154</v>
      </c>
      <c r="U31" s="7">
        <v>1.07</v>
      </c>
      <c r="V31" s="7">
        <v>-2.6880000000000002</v>
      </c>
      <c r="W31" s="7">
        <f t="shared" si="6"/>
        <v>-2.6880000000000001E-2</v>
      </c>
      <c r="X31" s="7">
        <v>24.071630109483312</v>
      </c>
      <c r="Y31" s="7">
        <f t="shared" si="7"/>
        <v>0.24071630109483311</v>
      </c>
      <c r="Z31" s="7">
        <v>0.88</v>
      </c>
      <c r="AA31" s="7">
        <v>2.3486751606611688E-2</v>
      </c>
      <c r="AB31" s="7">
        <v>0.12022769610356145</v>
      </c>
      <c r="AC31" s="7">
        <v>2.5821589191679699E-2</v>
      </c>
      <c r="AD31" s="7">
        <v>0.10316910489403143</v>
      </c>
      <c r="AE31" s="7">
        <v>0.72255138341214586</v>
      </c>
      <c r="AF31" s="7">
        <v>-6.6760000000000002</v>
      </c>
      <c r="AG31" s="7">
        <v>-3.0680000000000001</v>
      </c>
      <c r="AH31" s="7">
        <v>-0.53899230622307925</v>
      </c>
      <c r="AI31" s="7">
        <v>-4.9630000000000001</v>
      </c>
      <c r="AJ31" s="7">
        <v>-2.8610000000000002</v>
      </c>
      <c r="AK31" s="7">
        <f t="shared" si="8"/>
        <v>-3.1188215388114617</v>
      </c>
      <c r="AL31" s="7">
        <f t="shared" si="9"/>
        <v>-3.1188215388114619E-2</v>
      </c>
      <c r="AM31" s="7">
        <f t="shared" si="10"/>
        <v>-7.3331202158619553E-3</v>
      </c>
      <c r="AN31" s="7">
        <f t="shared" si="11"/>
        <v>-6.6066104244587968E-3</v>
      </c>
      <c r="AO31" s="7">
        <f t="shared" si="12"/>
        <v>-7.2650979140315847E-4</v>
      </c>
      <c r="AP31" s="8">
        <f t="shared" si="13"/>
        <v>-7.2650979140315847E-2</v>
      </c>
      <c r="AQ31" s="19">
        <f t="shared" si="14"/>
        <v>-0.93965883111014314</v>
      </c>
      <c r="AR31" s="8">
        <f t="shared" si="18"/>
        <v>0.22881488962362551</v>
      </c>
      <c r="AS31" s="7">
        <f t="shared" si="15"/>
        <v>-2.6880000000000001E-2</v>
      </c>
      <c r="AT31" s="7">
        <f t="shared" si="16"/>
        <v>-3.1188215388114619E-2</v>
      </c>
    </row>
    <row r="32" spans="1:46">
      <c r="A32" s="7" t="s">
        <v>0</v>
      </c>
      <c r="B32" s="26">
        <v>10</v>
      </c>
      <c r="C32" s="8">
        <v>-0.83599999999999997</v>
      </c>
      <c r="D32" s="1">
        <v>0.22881488962362551</v>
      </c>
      <c r="E32" s="8">
        <v>0.23269999999999999</v>
      </c>
      <c r="F32" s="8">
        <v>0.64504820279088348</v>
      </c>
      <c r="G32" s="8">
        <f t="shared" si="0"/>
        <v>0.23099999999999998</v>
      </c>
      <c r="H32" s="8">
        <f t="shared" si="1"/>
        <v>0.13200000000000001</v>
      </c>
      <c r="I32" s="8">
        <f t="shared" si="2"/>
        <v>0.22049999999999997</v>
      </c>
      <c r="J32" s="8">
        <f t="shared" si="3"/>
        <v>0.126</v>
      </c>
      <c r="K32" s="8">
        <v>0.66</v>
      </c>
      <c r="L32" s="8">
        <v>0.63</v>
      </c>
      <c r="M32" s="8">
        <v>0.41</v>
      </c>
      <c r="N32" s="8">
        <v>0.63</v>
      </c>
      <c r="O32" s="8">
        <f>(1-M32)</f>
        <v>0.59000000000000008</v>
      </c>
      <c r="P32" s="6">
        <f t="shared" si="19"/>
        <v>6.2814729386253459E-2</v>
      </c>
      <c r="Q32" s="8">
        <f t="shared" si="20"/>
        <v>-0.77318527061374653</v>
      </c>
      <c r="R32" s="8">
        <f t="shared" si="17"/>
        <v>0.22881488962362551</v>
      </c>
      <c r="S32" s="8">
        <v>27.925209196384653</v>
      </c>
      <c r="T32" s="7">
        <f t="shared" si="5"/>
        <v>0.27925209196384654</v>
      </c>
      <c r="U32" s="7">
        <v>1.07</v>
      </c>
      <c r="V32" s="7">
        <v>-1.78</v>
      </c>
      <c r="W32" s="7">
        <f t="shared" si="6"/>
        <v>-1.78E-2</v>
      </c>
      <c r="X32" s="7">
        <v>26.043229833058206</v>
      </c>
      <c r="Y32" s="7">
        <f t="shared" si="7"/>
        <v>0.26043229833058207</v>
      </c>
      <c r="Z32" s="7">
        <v>0.88</v>
      </c>
      <c r="AA32" s="7">
        <v>2.3486751606611688E-2</v>
      </c>
      <c r="AB32" s="7">
        <v>0.12022769610356145</v>
      </c>
      <c r="AC32" s="7">
        <v>2.6622849606474101E-2</v>
      </c>
      <c r="AD32" s="7">
        <v>0.10316910489403143</v>
      </c>
      <c r="AE32" s="7">
        <v>0.72255138341214586</v>
      </c>
      <c r="AF32" s="7">
        <v>-2.6349999999999998</v>
      </c>
      <c r="AG32" s="7">
        <v>-2.532</v>
      </c>
      <c r="AH32" s="7">
        <v>0.3997777420292411</v>
      </c>
      <c r="AI32" s="7">
        <v>-3.7330000000000001</v>
      </c>
      <c r="AJ32" s="7">
        <v>-1.63</v>
      </c>
      <c r="AK32" s="7">
        <f t="shared" si="8"/>
        <v>-1.918549917846796</v>
      </c>
      <c r="AL32" s="7">
        <f t="shared" si="9"/>
        <v>-1.9185499178467961E-2</v>
      </c>
      <c r="AM32" s="7">
        <f t="shared" si="10"/>
        <v>-5.3186353435434215E-3</v>
      </c>
      <c r="AN32" s="7">
        <f t="shared" si="11"/>
        <v>-4.3969408081877565E-3</v>
      </c>
      <c r="AO32" s="7">
        <f t="shared" si="12"/>
        <v>-9.2169453535566499E-4</v>
      </c>
      <c r="AP32" s="8">
        <f t="shared" si="13"/>
        <v>-9.2169453535566492E-2</v>
      </c>
      <c r="AQ32" s="19">
        <f t="shared" si="14"/>
        <v>-0.86535472414931303</v>
      </c>
      <c r="AR32" s="8">
        <f t="shared" si="18"/>
        <v>0.22881488962362551</v>
      </c>
      <c r="AS32" s="7">
        <f t="shared" si="15"/>
        <v>-1.78E-2</v>
      </c>
      <c r="AT32" s="7">
        <f t="shared" si="16"/>
        <v>-1.9185499178467961E-2</v>
      </c>
    </row>
    <row r="33" spans="1:46">
      <c r="A33" s="7" t="s">
        <v>0</v>
      </c>
      <c r="B33" s="26">
        <v>11</v>
      </c>
      <c r="C33" s="8">
        <v>-0.98899999999999999</v>
      </c>
      <c r="D33" s="1">
        <v>0.22881488962362551</v>
      </c>
      <c r="E33" s="8">
        <v>0.23269999999999999</v>
      </c>
      <c r="F33" s="8">
        <v>2.0209796688153148E-2</v>
      </c>
      <c r="G33" s="8">
        <f t="shared" si="0"/>
        <v>0.23099999999999998</v>
      </c>
      <c r="H33" s="8">
        <f t="shared" si="1"/>
        <v>0.13200000000000001</v>
      </c>
      <c r="I33" s="8">
        <f t="shared" si="2"/>
        <v>0.22049999999999997</v>
      </c>
      <c r="J33" s="8">
        <f t="shared" si="3"/>
        <v>0.126</v>
      </c>
      <c r="K33" s="8">
        <v>0.66</v>
      </c>
      <c r="L33" s="8">
        <v>0.63</v>
      </c>
      <c r="M33" s="8">
        <v>0.41</v>
      </c>
      <c r="N33" s="8">
        <v>0.63</v>
      </c>
      <c r="O33" s="8">
        <f>(1-M33)</f>
        <v>0.59000000000000008</v>
      </c>
      <c r="P33" s="6">
        <f t="shared" si="19"/>
        <v>2.5638958159254613E-2</v>
      </c>
      <c r="Q33" s="8">
        <f t="shared" si="20"/>
        <v>-0.96336104184074534</v>
      </c>
      <c r="R33" s="8">
        <f t="shared" si="17"/>
        <v>0.22881488962362551</v>
      </c>
      <c r="S33" s="8">
        <v>30.365505680615207</v>
      </c>
      <c r="T33" s="7">
        <f t="shared" si="5"/>
        <v>0.30365505680615207</v>
      </c>
      <c r="U33" s="7">
        <v>1.07</v>
      </c>
      <c r="V33" s="7">
        <v>-0.79900000000000004</v>
      </c>
      <c r="W33" s="7">
        <f t="shared" si="6"/>
        <v>-7.9900000000000006E-3</v>
      </c>
      <c r="X33" s="7">
        <v>27.803498691778305</v>
      </c>
      <c r="Y33" s="7">
        <f t="shared" si="7"/>
        <v>0.27803498691778306</v>
      </c>
      <c r="Z33" s="7">
        <v>0.88</v>
      </c>
      <c r="AA33" s="7">
        <v>2.3486751606611688E-2</v>
      </c>
      <c r="AB33" s="7">
        <v>0.12022769610356145</v>
      </c>
      <c r="AC33" s="7">
        <v>2.7424110021268499E-2</v>
      </c>
      <c r="AD33" s="7">
        <v>0.10316910489403143</v>
      </c>
      <c r="AE33" s="7">
        <v>0.72255138341214586</v>
      </c>
      <c r="AF33" s="7">
        <v>-3.3290000000000002</v>
      </c>
      <c r="AG33" s="7">
        <v>-2.0070000000000001</v>
      </c>
      <c r="AH33" s="7">
        <v>0.84662960200765891</v>
      </c>
      <c r="AI33" s="7">
        <v>-3.4129999999999998</v>
      </c>
      <c r="AJ33" s="7">
        <v>-0.72799999999999998</v>
      </c>
      <c r="AK33" s="7">
        <f t="shared" si="8"/>
        <v>-1.1743998809529088</v>
      </c>
      <c r="AL33" s="7">
        <f t="shared" si="9"/>
        <v>-1.1743998809529088E-2</v>
      </c>
      <c r="AM33" s="7">
        <f t="shared" si="10"/>
        <v>-2.596038177152836E-3</v>
      </c>
      <c r="AN33" s="7">
        <f t="shared" si="11"/>
        <v>-2.8734134487254943E-3</v>
      </c>
      <c r="AO33" s="7">
        <f t="shared" si="12"/>
        <v>2.773752715726583E-4</v>
      </c>
      <c r="AP33" s="8">
        <f t="shared" si="13"/>
        <v>2.773752715726583E-2</v>
      </c>
      <c r="AQ33" s="19">
        <f t="shared" si="14"/>
        <v>-0.93562351468347948</v>
      </c>
      <c r="AR33" s="8">
        <f t="shared" si="18"/>
        <v>0.22881488962362551</v>
      </c>
      <c r="AS33" s="7">
        <f t="shared" si="15"/>
        <v>-7.9900000000000006E-3</v>
      </c>
      <c r="AT33" s="7">
        <f t="shared" si="16"/>
        <v>-1.1743998809529088E-2</v>
      </c>
    </row>
    <row r="34" spans="1:46" s="12" customFormat="1">
      <c r="A34" s="12" t="s">
        <v>0</v>
      </c>
      <c r="B34" s="27">
        <v>12</v>
      </c>
      <c r="C34" s="13">
        <v>-1.194</v>
      </c>
      <c r="D34" s="14">
        <v>-0.25699853556943331</v>
      </c>
      <c r="E34" s="8">
        <v>0.23269999999999999</v>
      </c>
      <c r="F34" s="13">
        <v>1.0229315057819419</v>
      </c>
      <c r="G34" s="8">
        <f>0.35*K34</f>
        <v>0.23099999999999998</v>
      </c>
      <c r="H34" s="8">
        <f>0.2*K34</f>
        <v>0.13200000000000001</v>
      </c>
      <c r="I34" s="8">
        <f>0.35*L34</f>
        <v>0.22049999999999997</v>
      </c>
      <c r="J34" s="8">
        <f>0.2*L34</f>
        <v>0.126</v>
      </c>
      <c r="K34" s="8">
        <v>0.66</v>
      </c>
      <c r="L34" s="8">
        <v>0.63</v>
      </c>
      <c r="M34" s="8">
        <v>0.41</v>
      </c>
      <c r="N34" s="8">
        <v>0.63</v>
      </c>
      <c r="O34" s="8">
        <f>(1-M34)</f>
        <v>0.59000000000000008</v>
      </c>
      <c r="P34" s="6">
        <f>E34*((O34*(G34+H34)+N34*(I34+J34))*F34+(O34*H34+N34*J34)*F33)</f>
        <v>0.10368187396223122</v>
      </c>
      <c r="Q34" s="8">
        <f t="shared" si="20"/>
        <v>-1.0903181260377688</v>
      </c>
      <c r="R34" s="8">
        <f t="shared" si="17"/>
        <v>0.22881488962362551</v>
      </c>
      <c r="S34" s="8">
        <v>30.678571240324899</v>
      </c>
      <c r="T34" s="7">
        <f t="shared" si="5"/>
        <v>0.30678571240324898</v>
      </c>
      <c r="U34" s="7">
        <v>1.07</v>
      </c>
      <c r="V34" s="12">
        <v>-1.5429999999999999</v>
      </c>
      <c r="W34" s="7">
        <f t="shared" si="6"/>
        <v>-1.5429999999999999E-2</v>
      </c>
      <c r="X34" s="12">
        <v>28.521813631417263</v>
      </c>
      <c r="Y34" s="7">
        <f t="shared" si="7"/>
        <v>0.28521813631417264</v>
      </c>
      <c r="Z34" s="7">
        <v>0.88</v>
      </c>
      <c r="AA34" s="7">
        <v>2.3486751606611688E-2</v>
      </c>
      <c r="AB34" s="7">
        <v>0.12022769610356145</v>
      </c>
      <c r="AC34" s="7">
        <v>2.8225370436062901E-2</v>
      </c>
      <c r="AD34" s="7">
        <v>0.10316910489403143</v>
      </c>
      <c r="AE34" s="7">
        <v>0.72255138341214586</v>
      </c>
      <c r="AF34" s="12">
        <v>-1.996</v>
      </c>
      <c r="AG34" s="12">
        <v>-2.2970000000000002</v>
      </c>
      <c r="AH34" s="12">
        <v>0.21976138211020313</v>
      </c>
      <c r="AI34" s="12">
        <v>-2.74</v>
      </c>
      <c r="AJ34" s="12">
        <v>-2.0409999999999999</v>
      </c>
      <c r="AK34" s="7">
        <f t="shared" si="8"/>
        <v>-2.0742504486929119</v>
      </c>
      <c r="AL34" s="7">
        <f t="shared" si="9"/>
        <v>-2.0742504486929117E-2</v>
      </c>
      <c r="AM34" s="7">
        <f t="shared" si="10"/>
        <v>-5.0650627903488805E-3</v>
      </c>
      <c r="AN34" s="7">
        <f t="shared" si="11"/>
        <v>-5.2062018555802522E-3</v>
      </c>
      <c r="AO34" s="7">
        <f t="shared" si="12"/>
        <v>1.4113906523137171E-4</v>
      </c>
      <c r="AP34" s="8">
        <f t="shared" si="13"/>
        <v>1.4113906523137171E-2</v>
      </c>
      <c r="AQ34" s="19">
        <f t="shared" si="14"/>
        <v>-1.0762042195146315</v>
      </c>
      <c r="AR34" s="8">
        <f t="shared" si="18"/>
        <v>0.22881488962362551</v>
      </c>
      <c r="AS34" s="7">
        <f t="shared" si="15"/>
        <v>-1.5429999999999999E-2</v>
      </c>
      <c r="AT34" s="7">
        <f t="shared" si="16"/>
        <v>-2.0742504486929117E-2</v>
      </c>
    </row>
    <row r="35" spans="1:46" s="12" customFormat="1">
      <c r="A35" s="12" t="s">
        <v>0</v>
      </c>
      <c r="B35" s="27">
        <v>13</v>
      </c>
      <c r="C35" s="13">
        <v>-0.80600000000000005</v>
      </c>
      <c r="D35" s="14">
        <v>-0.25699853556943331</v>
      </c>
      <c r="E35" s="8">
        <v>0.23269999999999999</v>
      </c>
      <c r="F35" s="13">
        <v>-0.25511572553301548</v>
      </c>
      <c r="G35" s="8">
        <f>0.35*K35</f>
        <v>0.23099999999999998</v>
      </c>
      <c r="H35" s="8">
        <f>0.2*K35</f>
        <v>0.13200000000000001</v>
      </c>
      <c r="I35" s="8">
        <f>0.35*L35</f>
        <v>0.22049999999999997</v>
      </c>
      <c r="J35" s="8">
        <f>0.2*L35</f>
        <v>0.126</v>
      </c>
      <c r="K35" s="8">
        <v>0.66</v>
      </c>
      <c r="L35" s="8">
        <v>0.63</v>
      </c>
      <c r="M35" s="8">
        <v>0.41</v>
      </c>
      <c r="N35" s="8">
        <v>0.63</v>
      </c>
      <c r="O35" s="8">
        <f>(1-M35)</f>
        <v>0.59000000000000008</v>
      </c>
      <c r="P35" s="6">
        <f>E35*((O35*(G35+H35)+N35*(I35+J35))*F35+(O35*H35+N35*J35)*F34)</f>
        <v>1.1760096345188421E-2</v>
      </c>
      <c r="Q35" s="8">
        <f t="shared" si="20"/>
        <v>-0.79423990365481167</v>
      </c>
      <c r="R35" s="8">
        <f t="shared" si="17"/>
        <v>-0.25699853556943331</v>
      </c>
      <c r="S35" s="8">
        <v>30.490730200032523</v>
      </c>
      <c r="T35" s="7">
        <f t="shared" si="5"/>
        <v>0.30490730200032523</v>
      </c>
      <c r="U35" s="7">
        <v>1.07</v>
      </c>
      <c r="V35" s="12">
        <v>-1.8169999999999999</v>
      </c>
      <c r="W35" s="7">
        <f t="shared" si="6"/>
        <v>-1.8169999999999999E-2</v>
      </c>
      <c r="X35" s="12">
        <v>28.608073916348658</v>
      </c>
      <c r="Y35" s="7">
        <f t="shared" si="7"/>
        <v>0.28608073916348659</v>
      </c>
      <c r="Z35" s="7">
        <v>0.88</v>
      </c>
      <c r="AA35" s="7">
        <v>2.3486751606611688E-2</v>
      </c>
      <c r="AB35" s="7">
        <v>0.12022769610356145</v>
      </c>
      <c r="AC35" s="7">
        <v>2.9026630850857299E-2</v>
      </c>
      <c r="AD35" s="7">
        <v>0.10316910489403143</v>
      </c>
      <c r="AE35" s="7">
        <v>0.72255138341214586</v>
      </c>
      <c r="AF35" s="12">
        <v>-1.06</v>
      </c>
      <c r="AG35" s="12">
        <v>-1.698</v>
      </c>
      <c r="AH35" s="12">
        <v>0.1112880459828612</v>
      </c>
      <c r="AI35" s="12">
        <v>-2.883</v>
      </c>
      <c r="AJ35" s="12">
        <v>-2.7909999999999999</v>
      </c>
      <c r="AK35" s="7">
        <f t="shared" si="8"/>
        <v>-2.5398897081707901</v>
      </c>
      <c r="AL35" s="7">
        <f t="shared" si="9"/>
        <v>-2.5398897081707901E-2</v>
      </c>
      <c r="AM35" s="7">
        <f t="shared" si="10"/>
        <v>-5.9279772747601236E-3</v>
      </c>
      <c r="AN35" s="7">
        <f t="shared" si="11"/>
        <v>-6.3941990209436406E-3</v>
      </c>
      <c r="AO35" s="7">
        <f t="shared" si="12"/>
        <v>4.6622174618351706E-4</v>
      </c>
      <c r="AP35" s="8">
        <f t="shared" si="13"/>
        <v>4.6622174618351706E-2</v>
      </c>
      <c r="AQ35" s="19">
        <f t="shared" si="14"/>
        <v>-0.74761772903645995</v>
      </c>
      <c r="AR35" s="8">
        <f t="shared" si="18"/>
        <v>-0.25699853556943331</v>
      </c>
      <c r="AS35" s="7">
        <f t="shared" si="15"/>
        <v>-1.8169999999999999E-2</v>
      </c>
      <c r="AT35" s="7">
        <f t="shared" si="16"/>
        <v>-2.5398897081707901E-2</v>
      </c>
    </row>
    <row r="36" spans="1:46" s="12" customFormat="1">
      <c r="A36" s="12" t="s">
        <v>0</v>
      </c>
      <c r="B36" s="27">
        <v>14</v>
      </c>
      <c r="C36" s="13">
        <v>-0.92600000000000005</v>
      </c>
      <c r="D36" s="14">
        <v>-0.25699853556943331</v>
      </c>
      <c r="E36" s="8">
        <v>0.23269999999999999</v>
      </c>
      <c r="F36" s="13">
        <v>0.14349497619952425</v>
      </c>
      <c r="G36" s="8">
        <f t="shared" ref="G36:G38" si="21">0.35*K36</f>
        <v>0.23099999999999998</v>
      </c>
      <c r="H36" s="8">
        <f t="shared" ref="H36:H38" si="22">0.2*K36</f>
        <v>0.13200000000000001</v>
      </c>
      <c r="I36" s="8">
        <f t="shared" ref="I36:I38" si="23">0.35*L36</f>
        <v>0.22049999999999997</v>
      </c>
      <c r="J36" s="8">
        <f t="shared" ref="J36:J38" si="24">0.2*L36</f>
        <v>0.126</v>
      </c>
      <c r="K36" s="8">
        <v>0.66</v>
      </c>
      <c r="L36" s="8">
        <v>0.63</v>
      </c>
      <c r="M36" s="8">
        <v>0.41</v>
      </c>
      <c r="N36" s="8">
        <v>0.63</v>
      </c>
      <c r="O36" s="8">
        <f t="shared" ref="O36:O38" si="25">(1-M36)</f>
        <v>0.59000000000000008</v>
      </c>
      <c r="P36" s="6">
        <f t="shared" ref="P36:P38" si="26">E36*((O36*(G36+H36)+N36*(I36+J36))*F36+(O36*H36+N36*J36)*F35)</f>
        <v>5.1047529043941773E-3</v>
      </c>
      <c r="Q36" s="8">
        <f t="shared" si="20"/>
        <v>-0.92089524709560588</v>
      </c>
      <c r="R36" s="8">
        <f t="shared" si="17"/>
        <v>-0.25699853556943331</v>
      </c>
      <c r="S36" s="8">
        <v>31.043321551887054</v>
      </c>
      <c r="T36" s="7">
        <f t="shared" si="5"/>
        <v>0.31043321551887054</v>
      </c>
      <c r="U36" s="7">
        <v>1.07</v>
      </c>
      <c r="V36" s="12">
        <v>-2.5</v>
      </c>
      <c r="W36" s="7">
        <f t="shared" si="6"/>
        <v>-2.5000000000000001E-2</v>
      </c>
      <c r="X36" s="12">
        <v>29.049182418899584</v>
      </c>
      <c r="Y36" s="7">
        <f t="shared" si="7"/>
        <v>0.29049182418899583</v>
      </c>
      <c r="Z36" s="7">
        <v>0.88</v>
      </c>
      <c r="AA36" s="7">
        <v>2.3486751606611688E-2</v>
      </c>
      <c r="AB36" s="7">
        <v>0.12022769610356145</v>
      </c>
      <c r="AC36" s="7">
        <v>2.9827891265651701E-2</v>
      </c>
      <c r="AD36" s="7">
        <v>0.10316910489403143</v>
      </c>
      <c r="AE36" s="7">
        <v>0.72255138341214586</v>
      </c>
      <c r="AF36" s="12">
        <v>-1.5620000000000001</v>
      </c>
      <c r="AG36" s="12">
        <v>-0.66100000000000003</v>
      </c>
      <c r="AH36" s="12">
        <v>0.10653370177846029</v>
      </c>
      <c r="AI36" s="12">
        <v>-2.2240000000000002</v>
      </c>
      <c r="AJ36" s="12">
        <v>-2.641</v>
      </c>
      <c r="AK36" s="7">
        <f t="shared" si="8"/>
        <v>-2.2506854303370094</v>
      </c>
      <c r="AL36" s="7">
        <f t="shared" si="9"/>
        <v>-2.2506854303370093E-2</v>
      </c>
      <c r="AM36" s="7">
        <f t="shared" si="10"/>
        <v>-8.3040885151297872E-3</v>
      </c>
      <c r="AN36" s="7">
        <f t="shared" si="11"/>
        <v>-5.7534903037408979E-3</v>
      </c>
      <c r="AO36" s="7">
        <f t="shared" si="12"/>
        <v>-2.5505982113888893E-3</v>
      </c>
      <c r="AP36" s="8">
        <f t="shared" si="13"/>
        <v>-0.25505982113888892</v>
      </c>
      <c r="AQ36" s="19">
        <f t="shared" si="14"/>
        <v>-1.1759550682344948</v>
      </c>
      <c r="AR36" s="8">
        <f t="shared" si="18"/>
        <v>-0.25699853556943331</v>
      </c>
      <c r="AS36" s="7">
        <f t="shared" si="15"/>
        <v>-2.5000000000000001E-2</v>
      </c>
      <c r="AT36" s="7">
        <f t="shared" si="16"/>
        <v>-2.2506854303370093E-2</v>
      </c>
    </row>
    <row r="37" spans="1:46" s="12" customFormat="1">
      <c r="A37" s="12" t="s">
        <v>0</v>
      </c>
      <c r="B37" s="27">
        <v>15</v>
      </c>
      <c r="C37" s="13">
        <v>-0.126</v>
      </c>
      <c r="D37" s="14">
        <v>-0.25699853556943331</v>
      </c>
      <c r="E37" s="8">
        <v>0.23269999999999999</v>
      </c>
      <c r="F37" s="13">
        <v>1.6257532120395495</v>
      </c>
      <c r="G37" s="8">
        <f t="shared" si="21"/>
        <v>0.23099999999999998</v>
      </c>
      <c r="H37" s="8">
        <f t="shared" si="22"/>
        <v>0.13200000000000001</v>
      </c>
      <c r="I37" s="8">
        <f t="shared" si="23"/>
        <v>0.22049999999999997</v>
      </c>
      <c r="J37" s="8">
        <f t="shared" si="24"/>
        <v>0.126</v>
      </c>
      <c r="K37" s="8">
        <v>0.66</v>
      </c>
      <c r="L37" s="8">
        <v>0.63</v>
      </c>
      <c r="M37" s="8">
        <v>0.41</v>
      </c>
      <c r="N37" s="8">
        <v>0.63</v>
      </c>
      <c r="O37" s="8">
        <f t="shared" si="25"/>
        <v>0.59000000000000008</v>
      </c>
      <c r="P37" s="6">
        <f t="shared" si="26"/>
        <v>0.16885814597798371</v>
      </c>
      <c r="Q37" s="8">
        <f t="shared" si="20"/>
        <v>4.2858145977983708E-2</v>
      </c>
      <c r="R37" s="8">
        <f t="shared" si="17"/>
        <v>-0.25699853556943331</v>
      </c>
      <c r="S37" s="8">
        <v>31.367937165207859</v>
      </c>
      <c r="T37" s="7">
        <f t="shared" si="5"/>
        <v>0.3136793716520786</v>
      </c>
      <c r="U37" s="7">
        <v>1.07</v>
      </c>
      <c r="V37" s="12">
        <v>-2.2229999999999999</v>
      </c>
      <c r="W37" s="7">
        <f t="shared" si="6"/>
        <v>-2.223E-2</v>
      </c>
      <c r="X37" s="12">
        <v>29.992338449124418</v>
      </c>
      <c r="Y37" s="7">
        <f t="shared" si="7"/>
        <v>0.29992338449124417</v>
      </c>
      <c r="Z37" s="7">
        <v>0.88</v>
      </c>
      <c r="AA37" s="7">
        <v>2.3486751606611688E-2</v>
      </c>
      <c r="AB37" s="7">
        <v>0.12022769610356145</v>
      </c>
      <c r="AC37" s="7">
        <v>3.0629151680446099E-2</v>
      </c>
      <c r="AD37" s="7">
        <v>0.10316910489403143</v>
      </c>
      <c r="AE37" s="7">
        <v>0.72255138341214586</v>
      </c>
      <c r="AF37" s="12">
        <v>-1.5920000000000001</v>
      </c>
      <c r="AG37" s="12">
        <v>-0.26900000000000002</v>
      </c>
      <c r="AH37" s="12">
        <v>0.1657342189163194</v>
      </c>
      <c r="AI37" s="12">
        <v>-1.623</v>
      </c>
      <c r="AJ37" s="12">
        <v>-2.008</v>
      </c>
      <c r="AK37" s="7">
        <f t="shared" si="8"/>
        <v>-1.6829824954143575</v>
      </c>
      <c r="AL37" s="7">
        <f t="shared" si="9"/>
        <v>-1.6829824954143577E-2</v>
      </c>
      <c r="AM37" s="7">
        <f t="shared" si="10"/>
        <v>-7.461208902053507E-3</v>
      </c>
      <c r="AN37" s="7">
        <f t="shared" si="11"/>
        <v>-4.4419390933649076E-3</v>
      </c>
      <c r="AO37" s="7">
        <f t="shared" si="12"/>
        <v>-3.0192698086885994E-3</v>
      </c>
      <c r="AP37" s="8">
        <f t="shared" si="13"/>
        <v>-0.30192698086885994</v>
      </c>
      <c r="AQ37" s="19">
        <f t="shared" si="14"/>
        <v>-0.25906883489087623</v>
      </c>
      <c r="AR37" s="8">
        <f t="shared" si="18"/>
        <v>-0.25699853556943331</v>
      </c>
      <c r="AS37" s="7">
        <f t="shared" si="15"/>
        <v>-2.223E-2</v>
      </c>
      <c r="AT37" s="7">
        <f t="shared" si="16"/>
        <v>-1.6829824954143577E-2</v>
      </c>
    </row>
    <row r="38" spans="1:46" s="12" customFormat="1">
      <c r="A38" s="12" t="s">
        <v>0</v>
      </c>
      <c r="B38" s="27">
        <v>16</v>
      </c>
      <c r="C38" s="13">
        <v>0.61499999999999999</v>
      </c>
      <c r="D38" s="14">
        <v>-0.25699853556943331</v>
      </c>
      <c r="E38" s="8">
        <v>0.23269999999999999</v>
      </c>
      <c r="F38" s="13">
        <v>3.9375853631833796E-2</v>
      </c>
      <c r="G38" s="8">
        <f t="shared" si="21"/>
        <v>0.23099999999999998</v>
      </c>
      <c r="H38" s="8">
        <f t="shared" si="22"/>
        <v>0.13200000000000001</v>
      </c>
      <c r="I38" s="8">
        <f t="shared" si="23"/>
        <v>0.22049999999999997</v>
      </c>
      <c r="J38" s="8">
        <f t="shared" si="24"/>
        <v>0.126</v>
      </c>
      <c r="K38" s="8">
        <v>0.66</v>
      </c>
      <c r="L38" s="8">
        <v>0.63</v>
      </c>
      <c r="M38" s="8">
        <v>0.41</v>
      </c>
      <c r="N38" s="8">
        <v>0.63</v>
      </c>
      <c r="O38" s="8">
        <f t="shared" si="25"/>
        <v>0.59000000000000008</v>
      </c>
      <c r="P38" s="6">
        <f t="shared" si="26"/>
        <v>6.3456040090631854E-2</v>
      </c>
      <c r="Q38" s="8">
        <f t="shared" si="20"/>
        <v>0.67845604009063187</v>
      </c>
      <c r="R38" s="8">
        <f t="shared" si="17"/>
        <v>-0.25699853556943331</v>
      </c>
      <c r="S38" s="23">
        <v>31.367937165207859</v>
      </c>
      <c r="T38" s="24">
        <f t="shared" si="5"/>
        <v>0.3136793716520786</v>
      </c>
      <c r="U38" s="7">
        <v>1.07</v>
      </c>
      <c r="V38" s="12">
        <v>-1.984</v>
      </c>
      <c r="W38" s="7">
        <f t="shared" si="6"/>
        <v>-1.984E-2</v>
      </c>
      <c r="X38" s="22">
        <v>29.992338449124418</v>
      </c>
      <c r="Y38" s="21">
        <f t="shared" si="7"/>
        <v>0.29992338449124417</v>
      </c>
      <c r="Z38" s="7">
        <v>0.88</v>
      </c>
      <c r="AA38" s="7">
        <v>2.3486751606611688E-2</v>
      </c>
      <c r="AB38" s="7">
        <v>0.12022769610356145</v>
      </c>
      <c r="AC38" s="7">
        <v>3.1430412095240501E-2</v>
      </c>
      <c r="AD38" s="7">
        <v>0.10316910489403143</v>
      </c>
      <c r="AE38" s="7">
        <v>0.72255138341214586</v>
      </c>
      <c r="AF38" s="12">
        <v>-1.5760000000000001</v>
      </c>
      <c r="AG38" s="12">
        <v>-0.216</v>
      </c>
      <c r="AH38" s="12">
        <v>0.24140120267458987</v>
      </c>
      <c r="AI38" s="12">
        <v>-1.1379999999999999</v>
      </c>
      <c r="AJ38" s="12">
        <v>-1.528</v>
      </c>
      <c r="AK38" s="7">
        <f t="shared" si="8"/>
        <v>-1.2768619188332069</v>
      </c>
      <c r="AL38" s="7">
        <f t="shared" si="9"/>
        <v>-1.2768619188332069E-2</v>
      </c>
      <c r="AM38" s="7">
        <f t="shared" si="10"/>
        <v>-6.659036644927647E-3</v>
      </c>
      <c r="AN38" s="7">
        <f t="shared" si="11"/>
        <v>-3.3700545843750695E-3</v>
      </c>
      <c r="AO38" s="7">
        <f t="shared" si="12"/>
        <v>-3.2889820605525775E-3</v>
      </c>
      <c r="AP38" s="8">
        <f t="shared" si="13"/>
        <v>-0.32889820605525777</v>
      </c>
      <c r="AQ38" s="19">
        <f t="shared" si="14"/>
        <v>0.3495578340353741</v>
      </c>
      <c r="AR38" s="8">
        <f t="shared" si="18"/>
        <v>-0.25699853556943331</v>
      </c>
      <c r="AS38" s="7">
        <f t="shared" si="15"/>
        <v>-1.984E-2</v>
      </c>
      <c r="AT38" s="7">
        <f t="shared" si="16"/>
        <v>-1.2768619188332069E-2</v>
      </c>
    </row>
    <row r="39" spans="1:46" ht="15" hidden="1" customHeight="1">
      <c r="A39" s="7" t="s">
        <v>2</v>
      </c>
      <c r="B39" s="7">
        <v>1980</v>
      </c>
      <c r="C39" s="8">
        <v>-1.7250000000000001</v>
      </c>
      <c r="D39" s="1">
        <v>-1.1407812399999984</v>
      </c>
      <c r="E39" s="9"/>
      <c r="F39" s="9"/>
      <c r="G39" s="8">
        <f t="shared" ref="G39:G69" si="27">0.35*K39</f>
        <v>0.32899999999999996</v>
      </c>
      <c r="H39" s="8">
        <f t="shared" ref="H39:H69" si="28">0.2*K39</f>
        <v>0.188</v>
      </c>
      <c r="I39" s="8">
        <f t="shared" ref="I39:I69" si="29">0.35*L39</f>
        <v>0.28699999999999998</v>
      </c>
      <c r="J39" s="8">
        <f t="shared" ref="J39:J70" si="30">0.2*L39</f>
        <v>0.16400000000000001</v>
      </c>
      <c r="K39" s="8">
        <v>0.94</v>
      </c>
      <c r="L39" s="8">
        <v>0.82</v>
      </c>
      <c r="M39" s="8">
        <v>0.14000000000000001</v>
      </c>
      <c r="N39" s="8">
        <v>0.55000000000000004</v>
      </c>
      <c r="O39" s="8">
        <f t="shared" ref="O39:O68" si="31">(1-M39)</f>
        <v>0.86</v>
      </c>
      <c r="P39" s="10"/>
      <c r="Q39" s="9"/>
      <c r="R39" s="8"/>
      <c r="S39" s="8">
        <v>23.321571107466497</v>
      </c>
      <c r="T39" s="24">
        <f t="shared" si="5"/>
        <v>0.23321571107466496</v>
      </c>
      <c r="U39" s="8">
        <v>0.86</v>
      </c>
      <c r="V39" s="7">
        <v>2.6850000000000001</v>
      </c>
      <c r="W39" s="7">
        <f t="shared" si="6"/>
        <v>2.6849999999999999E-2</v>
      </c>
      <c r="X39" s="7">
        <v>18.67232193965382</v>
      </c>
      <c r="Y39" s="7">
        <f>X39/100</f>
        <v>0.18672321939653819</v>
      </c>
      <c r="Z39" s="7">
        <v>0.99</v>
      </c>
      <c r="AA39" s="7">
        <v>1.8746957704956838E-2</v>
      </c>
      <c r="AB39" s="7">
        <v>0.10981116400695944</v>
      </c>
      <c r="AC39" s="7">
        <v>9.777002787454362E-3</v>
      </c>
      <c r="AD39" s="7">
        <v>9.3566234819237454E-2</v>
      </c>
      <c r="AE39" s="7">
        <v>0.768098640681392</v>
      </c>
      <c r="AF39" s="7">
        <v>-6.8710000000000004</v>
      </c>
      <c r="AG39" s="7">
        <v>-0.69</v>
      </c>
      <c r="AH39" s="7">
        <v>8.6709877583439905</v>
      </c>
      <c r="AI39" s="7">
        <v>-2.2999999999999998</v>
      </c>
      <c r="AK39" s="7">
        <f>AA39*AF39+AB39*AG39+AC39*AH39+AD39*AI39+AE39*AJ39</f>
        <v>-0.33500611815649473</v>
      </c>
      <c r="AL39" s="7">
        <f>AK39/100</f>
        <v>-3.3500611815649472E-3</v>
      </c>
      <c r="AM39" s="7">
        <f>T39*U39*W39</f>
        <v>5.3851839844250883E-3</v>
      </c>
      <c r="AN39" s="7">
        <f>Y39*Z39*AL39</f>
        <v>-6.1927886690720576E-4</v>
      </c>
      <c r="AO39" s="7">
        <f>AM39-AN39</f>
        <v>6.0044628513322941E-3</v>
      </c>
      <c r="AP39" s="8">
        <f>AO39*100</f>
        <v>0.6004462851332294</v>
      </c>
      <c r="AQ39" s="19"/>
      <c r="AR39" s="8"/>
      <c r="AS39" s="7">
        <f t="shared" si="15"/>
        <v>2.6849999999999999E-2</v>
      </c>
      <c r="AT39" s="7">
        <f t="shared" si="16"/>
        <v>-3.3500611815649472E-3</v>
      </c>
    </row>
    <row r="40" spans="1:46" ht="15" hidden="1" customHeight="1">
      <c r="A40" s="7" t="s">
        <v>2</v>
      </c>
      <c r="B40" s="7">
        <v>1981</v>
      </c>
      <c r="C40" s="8">
        <v>-0.66700000000000004</v>
      </c>
      <c r="D40" s="1">
        <v>-1.1407812399999984</v>
      </c>
      <c r="E40" s="8">
        <v>0.26300000000000001</v>
      </c>
      <c r="F40" s="8">
        <v>2.7494322542862353</v>
      </c>
      <c r="G40" s="8">
        <f t="shared" si="27"/>
        <v>0.32899999999999996</v>
      </c>
      <c r="H40" s="8">
        <f t="shared" si="28"/>
        <v>0.188</v>
      </c>
      <c r="I40" s="8">
        <f t="shared" si="29"/>
        <v>0.28699999999999998</v>
      </c>
      <c r="J40" s="8">
        <f t="shared" si="30"/>
        <v>0.16400000000000001</v>
      </c>
      <c r="K40" s="8">
        <v>0.94</v>
      </c>
      <c r="L40" s="8">
        <v>0.82</v>
      </c>
      <c r="M40" s="8">
        <v>0.14000000000000001</v>
      </c>
      <c r="N40" s="8">
        <v>0.55000000000000004</v>
      </c>
      <c r="O40" s="8">
        <f t="shared" si="31"/>
        <v>0.86</v>
      </c>
      <c r="P40" s="6">
        <f t="shared" ref="P40:P70" si="32">E40*((O40*(G40+H40)+N40*(I40+J40))*F40+(O40*H40+N40*J40)*F39)</f>
        <v>0.50087015000860535</v>
      </c>
      <c r="Q40" s="8">
        <f t="shared" ref="Q40:Q70" si="33">C40+P40</f>
        <v>-0.16612984999139468</v>
      </c>
      <c r="R40" s="8"/>
      <c r="S40" s="8">
        <v>24.140125805610101</v>
      </c>
      <c r="T40" s="24">
        <f t="shared" si="5"/>
        <v>0.24140125805610102</v>
      </c>
      <c r="U40" s="8">
        <v>0.86</v>
      </c>
      <c r="V40" s="7">
        <v>0.84699999999999998</v>
      </c>
      <c r="W40" s="7">
        <f t="shared" si="6"/>
        <v>8.4700000000000001E-3</v>
      </c>
      <c r="X40" s="7">
        <v>20.190086669762028</v>
      </c>
      <c r="Y40" s="7">
        <f t="shared" ref="Y40:Y103" si="34">X40/100</f>
        <v>0.20190086669762028</v>
      </c>
      <c r="Z40" s="7">
        <v>0.99</v>
      </c>
      <c r="AA40" s="7">
        <v>2.1105936185189501E-2</v>
      </c>
      <c r="AB40" s="7">
        <v>0.11426337444202048</v>
      </c>
      <c r="AC40" s="7">
        <v>9.4080580069981837E-3</v>
      </c>
      <c r="AD40" s="7">
        <v>0.10159101298645734</v>
      </c>
      <c r="AE40" s="7">
        <v>0.75363161837933446</v>
      </c>
      <c r="AF40" s="7">
        <v>-5.6840000000000002</v>
      </c>
      <c r="AG40" s="7">
        <v>-3.5129999999999999</v>
      </c>
      <c r="AH40" s="7">
        <v>0.21664738435800149</v>
      </c>
      <c r="AI40" s="7">
        <v>-1.5409999999999999</v>
      </c>
      <c r="AK40" s="7">
        <f t="shared" ref="AK40:AK49" si="35">AA40*AF40+AB40*AG40+AC40*AH40+AD40*AI40+AE40*AJ40</f>
        <v>-0.67588689554446124</v>
      </c>
      <c r="AL40" s="7">
        <f t="shared" ref="AL40:AL75" si="36">AK40/100</f>
        <v>-6.7588689554446127E-3</v>
      </c>
      <c r="AM40" s="7">
        <f t="shared" ref="AM40:AM75" si="37">T40*U40*W40</f>
        <v>1.758415043932251E-3</v>
      </c>
      <c r="AN40" s="7">
        <f t="shared" ref="AN40:AN75" si="38">Y40*Z40*AL40</f>
        <v>-1.3509752849999077E-3</v>
      </c>
      <c r="AO40" s="7">
        <f t="shared" ref="AO40:AO75" si="39">AM40-AN40</f>
        <v>3.1093903289321585E-3</v>
      </c>
      <c r="AP40" s="8">
        <f t="shared" ref="AP40:AP75" si="40">AO40*100</f>
        <v>0.31093903289321584</v>
      </c>
      <c r="AQ40" s="19">
        <f t="shared" ref="AQ40:AQ75" si="41">Q40+AP40</f>
        <v>0.14480918290182115</v>
      </c>
      <c r="AR40" s="8"/>
      <c r="AS40" s="7">
        <f t="shared" si="15"/>
        <v>8.4700000000000001E-3</v>
      </c>
      <c r="AT40" s="7">
        <f t="shared" si="16"/>
        <v>-6.7588689554446127E-3</v>
      </c>
    </row>
    <row r="41" spans="1:46" hidden="1">
      <c r="A41" s="7" t="s">
        <v>2</v>
      </c>
      <c r="B41" s="7">
        <v>1982</v>
      </c>
      <c r="C41" s="8">
        <v>0.67800000000000005</v>
      </c>
      <c r="D41" s="1">
        <v>-1.1407812399999984</v>
      </c>
      <c r="E41" s="8">
        <v>0.26850000000000002</v>
      </c>
      <c r="F41" s="8">
        <v>-0.40600974634470921</v>
      </c>
      <c r="G41" s="8">
        <f t="shared" si="27"/>
        <v>0.32899999999999996</v>
      </c>
      <c r="H41" s="8">
        <f t="shared" si="28"/>
        <v>0.188</v>
      </c>
      <c r="I41" s="8">
        <f t="shared" si="29"/>
        <v>0.28699999999999998</v>
      </c>
      <c r="J41" s="8">
        <f t="shared" si="30"/>
        <v>0.16400000000000001</v>
      </c>
      <c r="K41" s="8">
        <v>0.94</v>
      </c>
      <c r="L41" s="8">
        <v>0.82</v>
      </c>
      <c r="M41" s="8">
        <v>0.14000000000000001</v>
      </c>
      <c r="N41" s="8">
        <v>0.55000000000000004</v>
      </c>
      <c r="O41" s="8">
        <f t="shared" si="31"/>
        <v>0.86</v>
      </c>
      <c r="P41" s="6">
        <f t="shared" si="32"/>
        <v>0.1104330364686238</v>
      </c>
      <c r="Q41" s="8">
        <f t="shared" si="33"/>
        <v>0.78843303646862384</v>
      </c>
      <c r="R41" s="8">
        <f t="shared" si="17"/>
        <v>-1.1407812399999984</v>
      </c>
      <c r="S41" s="8">
        <v>23.607667945119104</v>
      </c>
      <c r="T41" s="24">
        <f t="shared" si="5"/>
        <v>0.23607667945119104</v>
      </c>
      <c r="U41" s="8">
        <v>0.86</v>
      </c>
      <c r="V41" s="7">
        <v>-1.875</v>
      </c>
      <c r="W41" s="7">
        <f t="shared" si="6"/>
        <v>-1.8749999999999999E-2</v>
      </c>
      <c r="X41" s="7">
        <v>20.927277379108556</v>
      </c>
      <c r="Y41" s="7">
        <f t="shared" si="34"/>
        <v>0.20927277379108555</v>
      </c>
      <c r="Z41" s="7">
        <v>0.99</v>
      </c>
      <c r="AA41" s="7">
        <v>2.0590784385560425E-2</v>
      </c>
      <c r="AB41" s="7">
        <v>0.12469035788611356</v>
      </c>
      <c r="AC41" s="7">
        <v>7.9267917440043363E-3</v>
      </c>
      <c r="AD41" s="7">
        <v>0.10599984211070226</v>
      </c>
      <c r="AE41" s="7">
        <v>0.74079222387361932</v>
      </c>
      <c r="AF41" s="7">
        <v>-5.1289999999999996</v>
      </c>
      <c r="AG41" s="7">
        <v>-3.633</v>
      </c>
      <c r="AH41" s="7">
        <v>-2.9521732944217964</v>
      </c>
      <c r="AI41" s="7">
        <v>-6.17</v>
      </c>
      <c r="AK41" s="7">
        <f t="shared" si="35"/>
        <v>-1.2360304920339158</v>
      </c>
      <c r="AL41" s="7">
        <f t="shared" si="36"/>
        <v>-1.2360304920339158E-2</v>
      </c>
      <c r="AM41" s="7">
        <f t="shared" si="37"/>
        <v>-3.8067364561504553E-3</v>
      </c>
      <c r="AN41" s="7">
        <f t="shared" si="38"/>
        <v>-2.5608085426271484E-3</v>
      </c>
      <c r="AO41" s="7">
        <f t="shared" si="39"/>
        <v>-1.2459279135233069E-3</v>
      </c>
      <c r="AP41" s="8">
        <f t="shared" si="40"/>
        <v>-0.12459279135233069</v>
      </c>
      <c r="AQ41" s="19">
        <f t="shared" si="41"/>
        <v>0.66384024511629314</v>
      </c>
      <c r="AR41" s="8">
        <f t="shared" si="18"/>
        <v>-1.1407812399999984</v>
      </c>
      <c r="AS41" s="7">
        <f t="shared" si="15"/>
        <v>-1.8749999999999999E-2</v>
      </c>
      <c r="AT41" s="7">
        <f t="shared" si="16"/>
        <v>-1.2360304920339158E-2</v>
      </c>
    </row>
    <row r="42" spans="1:46" hidden="1">
      <c r="A42" s="7" t="s">
        <v>2</v>
      </c>
      <c r="B42" s="7">
        <v>1983</v>
      </c>
      <c r="C42" s="8">
        <v>0.60899999999999999</v>
      </c>
      <c r="D42" s="1">
        <v>-1.1407812399999984</v>
      </c>
      <c r="E42" s="8">
        <v>0.26369999999999999</v>
      </c>
      <c r="F42" s="8">
        <v>-0.22389725995871218</v>
      </c>
      <c r="G42" s="8">
        <f t="shared" si="27"/>
        <v>0.32899999999999996</v>
      </c>
      <c r="H42" s="8">
        <f t="shared" si="28"/>
        <v>0.188</v>
      </c>
      <c r="I42" s="8">
        <f t="shared" si="29"/>
        <v>0.28699999999999998</v>
      </c>
      <c r="J42" s="8">
        <f t="shared" si="30"/>
        <v>0.16400000000000001</v>
      </c>
      <c r="K42" s="8">
        <v>0.94</v>
      </c>
      <c r="L42" s="8">
        <v>0.82</v>
      </c>
      <c r="M42" s="8">
        <v>0.14000000000000001</v>
      </c>
      <c r="N42" s="8">
        <v>0.55000000000000004</v>
      </c>
      <c r="O42" s="8">
        <f t="shared" si="31"/>
        <v>0.86</v>
      </c>
      <c r="P42" s="6">
        <f t="shared" si="32"/>
        <v>-6.7863893795745839E-2</v>
      </c>
      <c r="Q42" s="8">
        <f t="shared" si="33"/>
        <v>0.54113610620425412</v>
      </c>
      <c r="R42" s="8">
        <f t="shared" si="17"/>
        <v>-1.1407812399999984</v>
      </c>
      <c r="S42" s="8">
        <v>23.373086533275334</v>
      </c>
      <c r="T42" s="24">
        <f t="shared" si="5"/>
        <v>0.23373086533275333</v>
      </c>
      <c r="U42" s="8">
        <v>0.86</v>
      </c>
      <c r="V42" s="7">
        <v>-2.3650000000000002</v>
      </c>
      <c r="W42" s="7">
        <f t="shared" si="6"/>
        <v>-2.3650000000000001E-2</v>
      </c>
      <c r="X42" s="7">
        <v>20.347087445712006</v>
      </c>
      <c r="Y42" s="7">
        <f t="shared" si="34"/>
        <v>0.20347087445712006</v>
      </c>
      <c r="Z42" s="7">
        <v>0.99</v>
      </c>
      <c r="AA42" s="7">
        <v>2.1726801297174705E-2</v>
      </c>
      <c r="AB42" s="7">
        <v>0.14052770172083592</v>
      </c>
      <c r="AC42" s="7">
        <v>1.0402334205155371E-2</v>
      </c>
      <c r="AD42" s="7">
        <v>0.11472930639367028</v>
      </c>
      <c r="AE42" s="7">
        <v>0.71261385638316377</v>
      </c>
      <c r="AF42" s="7">
        <v>-4.8239999999999998</v>
      </c>
      <c r="AG42" s="7">
        <v>-1.907</v>
      </c>
      <c r="AH42" s="7">
        <v>-3.7394828710898262</v>
      </c>
      <c r="AI42" s="7">
        <v>-4.7320000000000002</v>
      </c>
      <c r="AK42" s="7">
        <f t="shared" si="35"/>
        <v>-0.95459484507358305</v>
      </c>
      <c r="AL42" s="7">
        <f t="shared" si="36"/>
        <v>-9.5459484507358309E-3</v>
      </c>
      <c r="AM42" s="7">
        <f t="shared" si="37"/>
        <v>-4.7538520700028701E-3</v>
      </c>
      <c r="AN42" s="7">
        <f t="shared" si="38"/>
        <v>-1.9228992540058717E-3</v>
      </c>
      <c r="AO42" s="7">
        <f t="shared" si="39"/>
        <v>-2.8309528159969986E-3</v>
      </c>
      <c r="AP42" s="8">
        <f t="shared" si="40"/>
        <v>-0.28309528159969988</v>
      </c>
      <c r="AQ42" s="19">
        <f t="shared" si="41"/>
        <v>0.25804082460455424</v>
      </c>
      <c r="AR42" s="8">
        <f t="shared" si="18"/>
        <v>-1.1407812399999984</v>
      </c>
      <c r="AS42" s="7">
        <f t="shared" si="15"/>
        <v>-2.3650000000000001E-2</v>
      </c>
      <c r="AT42" s="7">
        <f t="shared" si="16"/>
        <v>-9.5459484507358309E-3</v>
      </c>
    </row>
    <row r="43" spans="1:46" hidden="1">
      <c r="A43" s="7" t="s">
        <v>2</v>
      </c>
      <c r="B43" s="7">
        <v>1984</v>
      </c>
      <c r="C43" s="8">
        <v>1.472</v>
      </c>
      <c r="D43" s="1">
        <v>0.3681460600000015</v>
      </c>
      <c r="E43" s="8">
        <v>0.28310000000000002</v>
      </c>
      <c r="F43" s="8">
        <v>2.0709692835407809</v>
      </c>
      <c r="G43" s="8">
        <f t="shared" si="27"/>
        <v>0.32899999999999996</v>
      </c>
      <c r="H43" s="8">
        <f t="shared" si="28"/>
        <v>0.188</v>
      </c>
      <c r="I43" s="8">
        <f t="shared" si="29"/>
        <v>0.28699999999999998</v>
      </c>
      <c r="J43" s="8">
        <f t="shared" si="30"/>
        <v>0.16400000000000001</v>
      </c>
      <c r="K43" s="8">
        <v>0.94</v>
      </c>
      <c r="L43" s="8">
        <v>0.82</v>
      </c>
      <c r="M43" s="8">
        <v>0.14000000000000001</v>
      </c>
      <c r="N43" s="8">
        <v>0.55000000000000004</v>
      </c>
      <c r="O43" s="8">
        <f t="shared" si="31"/>
        <v>0.86</v>
      </c>
      <c r="P43" s="6">
        <f t="shared" si="32"/>
        <v>0.39014097396225633</v>
      </c>
      <c r="Q43" s="8">
        <f t="shared" si="33"/>
        <v>1.8621409739622563</v>
      </c>
      <c r="R43" s="8">
        <f t="shared" si="17"/>
        <v>-1.1407812399999984</v>
      </c>
      <c r="S43" s="8">
        <v>24.610716046942876</v>
      </c>
      <c r="T43" s="24">
        <f t="shared" si="5"/>
        <v>0.24610716046942877</v>
      </c>
      <c r="U43" s="8">
        <v>0.86</v>
      </c>
      <c r="V43" s="7">
        <v>-1.776</v>
      </c>
      <c r="W43" s="7">
        <f t="shared" si="6"/>
        <v>-1.7760000000000001E-2</v>
      </c>
      <c r="X43" s="7">
        <v>21.785185132733758</v>
      </c>
      <c r="Y43" s="7">
        <f t="shared" si="34"/>
        <v>0.21785185132733759</v>
      </c>
      <c r="Z43" s="7">
        <v>0.99</v>
      </c>
      <c r="AA43" s="7">
        <v>2.2979953688035459E-2</v>
      </c>
      <c r="AB43" s="7">
        <v>0.13811059453759258</v>
      </c>
      <c r="AC43" s="7">
        <v>9.6214483066461715E-3</v>
      </c>
      <c r="AD43" s="7">
        <v>0.14603744195473931</v>
      </c>
      <c r="AE43" s="7">
        <v>0.68325056151298647</v>
      </c>
      <c r="AF43" s="7">
        <v>-3.4670000000000001</v>
      </c>
      <c r="AG43" s="7">
        <v>-2.2650000000000001</v>
      </c>
      <c r="AH43" s="7">
        <v>-0.19943558429470037</v>
      </c>
      <c r="AI43" s="7">
        <v>-0.995</v>
      </c>
      <c r="AK43" s="7">
        <f t="shared" si="35"/>
        <v>-0.53971810997382896</v>
      </c>
      <c r="AL43" s="7">
        <f t="shared" si="36"/>
        <v>-5.3971810997382897E-3</v>
      </c>
      <c r="AM43" s="7">
        <f t="shared" si="37"/>
        <v>-3.7589423261458676E-3</v>
      </c>
      <c r="AN43" s="7">
        <f t="shared" si="38"/>
        <v>-1.1640280355816332E-3</v>
      </c>
      <c r="AO43" s="7">
        <f t="shared" si="39"/>
        <v>-2.5949142905642344E-3</v>
      </c>
      <c r="AP43" s="8">
        <f t="shared" si="40"/>
        <v>-0.25949142905642342</v>
      </c>
      <c r="AQ43" s="19">
        <f t="shared" si="41"/>
        <v>1.6026495449058329</v>
      </c>
      <c r="AR43" s="8">
        <f t="shared" si="18"/>
        <v>-1.1407812399999984</v>
      </c>
      <c r="AS43" s="7">
        <f t="shared" si="15"/>
        <v>-1.7760000000000001E-2</v>
      </c>
      <c r="AT43" s="7">
        <f t="shared" si="16"/>
        <v>-5.3971810997382897E-3</v>
      </c>
    </row>
    <row r="44" spans="1:46" hidden="1">
      <c r="A44" s="7" t="s">
        <v>2</v>
      </c>
      <c r="B44" s="7">
        <v>1985</v>
      </c>
      <c r="C44" s="8">
        <v>2.6509999999999998</v>
      </c>
      <c r="D44" s="1">
        <v>0.3681460600000015</v>
      </c>
      <c r="E44" s="8">
        <v>0.30109999999999998</v>
      </c>
      <c r="F44" s="8">
        <v>1.5799268214775508</v>
      </c>
      <c r="G44" s="8">
        <f t="shared" si="27"/>
        <v>0.32899999999999996</v>
      </c>
      <c r="H44" s="8">
        <f t="shared" si="28"/>
        <v>0.188</v>
      </c>
      <c r="I44" s="8">
        <f t="shared" si="29"/>
        <v>0.28699999999999998</v>
      </c>
      <c r="J44" s="8">
        <f t="shared" si="30"/>
        <v>0.16400000000000001</v>
      </c>
      <c r="K44" s="8">
        <v>0.94</v>
      </c>
      <c r="L44" s="8">
        <v>0.82</v>
      </c>
      <c r="M44" s="8">
        <v>0.14000000000000001</v>
      </c>
      <c r="N44" s="8">
        <v>0.55000000000000004</v>
      </c>
      <c r="O44" s="8">
        <f t="shared" si="31"/>
        <v>0.86</v>
      </c>
      <c r="P44" s="6">
        <f t="shared" si="32"/>
        <v>0.48657870039136025</v>
      </c>
      <c r="Q44" s="8">
        <f t="shared" si="33"/>
        <v>3.13757870039136</v>
      </c>
      <c r="R44" s="8">
        <f t="shared" si="17"/>
        <v>0.3681460600000015</v>
      </c>
      <c r="S44" s="8">
        <v>25.071729019778001</v>
      </c>
      <c r="T44" s="24">
        <f t="shared" si="5"/>
        <v>0.25071729019778</v>
      </c>
      <c r="U44" s="8">
        <v>0.86</v>
      </c>
      <c r="V44" s="7">
        <v>-1.952</v>
      </c>
      <c r="W44" s="7">
        <f t="shared" si="6"/>
        <v>-1.9519999999999999E-2</v>
      </c>
      <c r="X44" s="7">
        <v>23.001950074740265</v>
      </c>
      <c r="Y44" s="7">
        <f t="shared" si="34"/>
        <v>0.23001950074740266</v>
      </c>
      <c r="Z44" s="7">
        <v>0.99</v>
      </c>
      <c r="AA44" s="7">
        <v>2.2446075422293293E-2</v>
      </c>
      <c r="AB44" s="7">
        <v>0.13793027431787847</v>
      </c>
      <c r="AC44" s="7">
        <v>1.8860111027404938E-2</v>
      </c>
      <c r="AD44" s="7">
        <v>0.15430704581360213</v>
      </c>
      <c r="AE44" s="7">
        <v>0.66645649341882129</v>
      </c>
      <c r="AF44" s="7">
        <v>-0.92300000000000004</v>
      </c>
      <c r="AG44" s="7">
        <v>-0.98199999999999998</v>
      </c>
      <c r="AH44" s="7">
        <v>2.4478269643289572</v>
      </c>
      <c r="AI44" s="7">
        <v>-0.28399999999999997</v>
      </c>
      <c r="AK44" s="7">
        <f t="shared" si="35"/>
        <v>-0.15382216968287665</v>
      </c>
      <c r="AL44" s="7">
        <f t="shared" si="36"/>
        <v>-1.5382216968287666E-3</v>
      </c>
      <c r="AM44" s="7">
        <f t="shared" si="37"/>
        <v>-4.2088412940081725E-3</v>
      </c>
      <c r="AN44" s="7">
        <f t="shared" si="38"/>
        <v>-3.5028277687594172E-4</v>
      </c>
      <c r="AO44" s="7">
        <f t="shared" si="39"/>
        <v>-3.8585585171322309E-3</v>
      </c>
      <c r="AP44" s="8">
        <f t="shared" si="40"/>
        <v>-0.38585585171322312</v>
      </c>
      <c r="AQ44" s="19">
        <f t="shared" si="41"/>
        <v>2.7517228486781367</v>
      </c>
      <c r="AR44" s="8">
        <f t="shared" si="18"/>
        <v>0.3681460600000015</v>
      </c>
      <c r="AS44" s="7">
        <f t="shared" si="15"/>
        <v>-1.9519999999999999E-2</v>
      </c>
      <c r="AT44" s="7">
        <f t="shared" si="16"/>
        <v>-1.5382216968287666E-3</v>
      </c>
    </row>
    <row r="45" spans="1:46" hidden="1">
      <c r="A45" s="7" t="s">
        <v>2</v>
      </c>
      <c r="B45" s="7">
        <v>1986</v>
      </c>
      <c r="C45" s="8">
        <v>4.2140000000000004</v>
      </c>
      <c r="D45" s="1">
        <v>0.3681460600000015</v>
      </c>
      <c r="E45" s="8">
        <v>0.27879999999999999</v>
      </c>
      <c r="F45" s="8">
        <v>-3.3962328677189402</v>
      </c>
      <c r="G45" s="8">
        <f t="shared" si="27"/>
        <v>0.32899999999999996</v>
      </c>
      <c r="H45" s="8">
        <f t="shared" si="28"/>
        <v>0.188</v>
      </c>
      <c r="I45" s="8">
        <f t="shared" si="29"/>
        <v>0.28699999999999998</v>
      </c>
      <c r="J45" s="8">
        <f t="shared" si="30"/>
        <v>0.16400000000000001</v>
      </c>
      <c r="K45" s="8">
        <v>0.94</v>
      </c>
      <c r="L45" s="8">
        <v>0.82</v>
      </c>
      <c r="M45" s="8">
        <v>0.14000000000000001</v>
      </c>
      <c r="N45" s="8">
        <v>0.55000000000000004</v>
      </c>
      <c r="O45" s="8">
        <f t="shared" si="31"/>
        <v>0.86</v>
      </c>
      <c r="P45" s="6">
        <f t="shared" si="32"/>
        <v>-0.54491924276972459</v>
      </c>
      <c r="Q45" s="8">
        <f t="shared" si="33"/>
        <v>3.6690807572302759</v>
      </c>
      <c r="R45" s="8">
        <f t="shared" si="17"/>
        <v>0.3681460600000015</v>
      </c>
      <c r="S45" s="8">
        <v>21.740199235191803</v>
      </c>
      <c r="T45" s="24">
        <f t="shared" si="5"/>
        <v>0.21740199235191804</v>
      </c>
      <c r="U45" s="8">
        <v>0.86</v>
      </c>
      <c r="V45" s="7">
        <v>-2.0710000000000002</v>
      </c>
      <c r="W45" s="7">
        <f t="shared" si="6"/>
        <v>-2.0710000000000003E-2</v>
      </c>
      <c r="X45" s="7">
        <v>21.34555376471517</v>
      </c>
      <c r="Y45" s="7">
        <f t="shared" si="34"/>
        <v>0.21345553764715169</v>
      </c>
      <c r="Z45" s="7">
        <v>0.99</v>
      </c>
      <c r="AA45" s="7">
        <v>2.5007965323789946E-2</v>
      </c>
      <c r="AB45" s="7">
        <v>0.12970021124643805</v>
      </c>
      <c r="AC45" s="7">
        <v>1.7723699223286121E-2</v>
      </c>
      <c r="AD45" s="7">
        <v>0.14567221195620553</v>
      </c>
      <c r="AE45" s="7">
        <v>0.68189591225028046</v>
      </c>
      <c r="AF45" s="7">
        <v>-1.97</v>
      </c>
      <c r="AG45" s="7">
        <v>-0.7</v>
      </c>
      <c r="AH45" s="7">
        <v>1.3718801184560057</v>
      </c>
      <c r="AI45" s="7">
        <v>-0.41699999999999998</v>
      </c>
      <c r="AK45" s="7">
        <f t="shared" si="35"/>
        <v>-0.17648636135619014</v>
      </c>
      <c r="AL45" s="7">
        <f t="shared" si="36"/>
        <v>-1.7648636135619014E-3</v>
      </c>
      <c r="AM45" s="7">
        <f t="shared" si="37"/>
        <v>-3.8720599249830717E-3</v>
      </c>
      <c r="AN45" s="7">
        <f t="shared" si="38"/>
        <v>-3.729527123916831E-4</v>
      </c>
      <c r="AO45" s="7">
        <f t="shared" si="39"/>
        <v>-3.4991072125913885E-3</v>
      </c>
      <c r="AP45" s="8">
        <f t="shared" si="40"/>
        <v>-0.34991072125913886</v>
      </c>
      <c r="AQ45" s="19">
        <f t="shared" si="41"/>
        <v>3.3191700359711369</v>
      </c>
      <c r="AR45" s="8">
        <f t="shared" si="18"/>
        <v>0.3681460600000015</v>
      </c>
      <c r="AS45" s="7">
        <f t="shared" si="15"/>
        <v>-2.0710000000000003E-2</v>
      </c>
      <c r="AT45" s="7">
        <f t="shared" si="16"/>
        <v>-1.7648636135619014E-3</v>
      </c>
    </row>
    <row r="46" spans="1:46" hidden="1">
      <c r="A46" s="7" t="s">
        <v>2</v>
      </c>
      <c r="B46" s="7">
        <v>1987</v>
      </c>
      <c r="C46" s="8">
        <v>3.8540000000000001</v>
      </c>
      <c r="D46" s="1">
        <v>0.3681460600000015</v>
      </c>
      <c r="E46" s="8">
        <v>0.27250000000000002</v>
      </c>
      <c r="F46" s="8">
        <v>-1.804822474802803</v>
      </c>
      <c r="G46" s="8">
        <f t="shared" si="27"/>
        <v>0.32899999999999996</v>
      </c>
      <c r="H46" s="8">
        <f t="shared" si="28"/>
        <v>0.188</v>
      </c>
      <c r="I46" s="8">
        <f t="shared" si="29"/>
        <v>0.28699999999999998</v>
      </c>
      <c r="J46" s="8">
        <f t="shared" si="30"/>
        <v>0.16400000000000001</v>
      </c>
      <c r="K46" s="8">
        <v>0.94</v>
      </c>
      <c r="L46" s="8">
        <v>0.82</v>
      </c>
      <c r="M46" s="8">
        <v>0.14000000000000001</v>
      </c>
      <c r="N46" s="8">
        <v>0.55000000000000004</v>
      </c>
      <c r="O46" s="8">
        <f t="shared" si="31"/>
        <v>0.86</v>
      </c>
      <c r="P46" s="6">
        <f t="shared" si="32"/>
        <v>-0.57377314374838684</v>
      </c>
      <c r="Q46" s="8">
        <f t="shared" si="33"/>
        <v>3.2802268562516135</v>
      </c>
      <c r="R46" s="8">
        <f t="shared" si="17"/>
        <v>0.3681460600000015</v>
      </c>
      <c r="S46" s="8">
        <v>21.086659069287496</v>
      </c>
      <c r="T46" s="24">
        <f t="shared" si="5"/>
        <v>0.21086659069287494</v>
      </c>
      <c r="U46" s="8">
        <v>0.86</v>
      </c>
      <c r="V46" s="7">
        <v>-3.2320000000000002</v>
      </c>
      <c r="W46" s="7">
        <f t="shared" si="6"/>
        <v>-3.2320000000000002E-2</v>
      </c>
      <c r="X46" s="7">
        <v>20.739788516604367</v>
      </c>
      <c r="Y46" s="7">
        <f t="shared" si="34"/>
        <v>0.20739788516604368</v>
      </c>
      <c r="Z46" s="7">
        <v>0.99</v>
      </c>
      <c r="AA46" s="7">
        <v>2.8618939893138361E-2</v>
      </c>
      <c r="AB46" s="7">
        <v>0.13276664281739728</v>
      </c>
      <c r="AC46" s="7">
        <v>1.3873682996121649E-2</v>
      </c>
      <c r="AD46" s="7">
        <v>0.12944523050752019</v>
      </c>
      <c r="AE46" s="7">
        <v>0.69529550378582261</v>
      </c>
      <c r="AF46" s="7">
        <v>-1.9490000000000001</v>
      </c>
      <c r="AG46" s="7">
        <v>1.86</v>
      </c>
      <c r="AH46" s="7">
        <v>3.250277158710444</v>
      </c>
      <c r="AI46" s="7">
        <v>-0.316</v>
      </c>
      <c r="AK46" s="7">
        <f t="shared" si="35"/>
        <v>0.19535626389773958</v>
      </c>
      <c r="AL46" s="7">
        <f t="shared" si="36"/>
        <v>1.953562638977396E-3</v>
      </c>
      <c r="AM46" s="7">
        <f t="shared" si="37"/>
        <v>-5.8610790616265979E-3</v>
      </c>
      <c r="AN46" s="7">
        <f t="shared" si="38"/>
        <v>4.0111311226467415E-4</v>
      </c>
      <c r="AO46" s="7">
        <f t="shared" si="39"/>
        <v>-6.2621921738912718E-3</v>
      </c>
      <c r="AP46" s="8">
        <f t="shared" si="40"/>
        <v>-0.62621921738912723</v>
      </c>
      <c r="AQ46" s="19">
        <f t="shared" si="41"/>
        <v>2.6540076388624865</v>
      </c>
      <c r="AR46" s="8">
        <f t="shared" si="18"/>
        <v>0.3681460600000015</v>
      </c>
      <c r="AS46" s="7">
        <f t="shared" si="15"/>
        <v>-3.2320000000000002E-2</v>
      </c>
      <c r="AT46" s="7">
        <f t="shared" si="16"/>
        <v>1.953562638977396E-3</v>
      </c>
    </row>
    <row r="47" spans="1:46" hidden="1">
      <c r="A47" s="7" t="s">
        <v>2</v>
      </c>
      <c r="B47" s="7">
        <v>1988</v>
      </c>
      <c r="C47" s="8">
        <v>4.1479999999999997</v>
      </c>
      <c r="D47" s="1">
        <v>0.77668314000000005</v>
      </c>
      <c r="E47" s="8">
        <v>0.27779999999999999</v>
      </c>
      <c r="F47" s="8">
        <v>1.0295205976129824</v>
      </c>
      <c r="G47" s="8">
        <f t="shared" si="27"/>
        <v>0.32899999999999996</v>
      </c>
      <c r="H47" s="8">
        <f t="shared" si="28"/>
        <v>0.188</v>
      </c>
      <c r="I47" s="8">
        <f t="shared" si="29"/>
        <v>0.28699999999999998</v>
      </c>
      <c r="J47" s="8">
        <f t="shared" si="30"/>
        <v>0.16400000000000001</v>
      </c>
      <c r="K47" s="8">
        <v>0.94</v>
      </c>
      <c r="L47" s="8">
        <v>0.82</v>
      </c>
      <c r="M47" s="8">
        <v>0.14000000000000001</v>
      </c>
      <c r="N47" s="8">
        <v>0.55000000000000004</v>
      </c>
      <c r="O47" s="8">
        <f t="shared" si="31"/>
        <v>0.86</v>
      </c>
      <c r="P47" s="6">
        <f t="shared" si="32"/>
        <v>7.181667470640167E-2</v>
      </c>
      <c r="Q47" s="8">
        <f t="shared" si="33"/>
        <v>4.2198166747064016</v>
      </c>
      <c r="R47" s="8">
        <f t="shared" si="17"/>
        <v>0.3681460600000015</v>
      </c>
      <c r="S47" s="8">
        <v>21.518299169420253</v>
      </c>
      <c r="T47" s="24">
        <f t="shared" si="5"/>
        <v>0.21518299169420252</v>
      </c>
      <c r="U47" s="8">
        <v>0.86</v>
      </c>
      <c r="V47" s="7">
        <v>-2.3450000000000002</v>
      </c>
      <c r="W47" s="7">
        <f t="shared" si="6"/>
        <v>-2.3450000000000002E-2</v>
      </c>
      <c r="X47" s="7">
        <v>21.147961391521179</v>
      </c>
      <c r="Y47" s="7">
        <f t="shared" si="34"/>
        <v>0.21147961391521178</v>
      </c>
      <c r="Z47" s="7">
        <v>0.99</v>
      </c>
      <c r="AA47" s="7">
        <v>3.3704247716522168E-2</v>
      </c>
      <c r="AB47" s="7">
        <v>0.14230213703986172</v>
      </c>
      <c r="AC47" s="7">
        <v>1.2516144303486314E-2</v>
      </c>
      <c r="AD47" s="7">
        <v>0.11206368341494691</v>
      </c>
      <c r="AE47" s="7">
        <v>0.69941378752518291</v>
      </c>
      <c r="AF47" s="7">
        <v>0.66500000000000004</v>
      </c>
      <c r="AG47" s="7">
        <v>4.8570000000000002</v>
      </c>
      <c r="AH47" s="7">
        <v>5.0237895280881091</v>
      </c>
      <c r="AI47" s="7">
        <v>0.68600000000000005</v>
      </c>
      <c r="AK47" s="7">
        <f t="shared" si="35"/>
        <v>0.85332896584064344</v>
      </c>
      <c r="AL47" s="7">
        <f t="shared" si="36"/>
        <v>8.5332896584064347E-3</v>
      </c>
      <c r="AM47" s="7">
        <f t="shared" si="37"/>
        <v>-4.3395953934969823E-3</v>
      </c>
      <c r="AN47" s="7">
        <f t="shared" si="38"/>
        <v>1.7865706343625977E-3</v>
      </c>
      <c r="AO47" s="7">
        <f t="shared" si="39"/>
        <v>-6.1261660278595798E-3</v>
      </c>
      <c r="AP47" s="8">
        <f t="shared" si="40"/>
        <v>-0.61261660278595798</v>
      </c>
      <c r="AQ47" s="19">
        <f t="shared" si="41"/>
        <v>3.6072000719204436</v>
      </c>
      <c r="AR47" s="8">
        <f t="shared" si="18"/>
        <v>0.3681460600000015</v>
      </c>
      <c r="AS47" s="7">
        <f t="shared" si="15"/>
        <v>-2.3450000000000002E-2</v>
      </c>
      <c r="AT47" s="7">
        <f t="shared" si="16"/>
        <v>8.5332896584064347E-3</v>
      </c>
    </row>
    <row r="48" spans="1:46" hidden="1">
      <c r="A48" s="7" t="s">
        <v>2</v>
      </c>
      <c r="B48" s="7">
        <v>1989</v>
      </c>
      <c r="C48" s="8">
        <v>4.556</v>
      </c>
      <c r="D48" s="1">
        <v>0.77668314000000005</v>
      </c>
      <c r="E48" s="8">
        <v>0.28620000000000001</v>
      </c>
      <c r="F48" s="8">
        <v>1.1774843204481182</v>
      </c>
      <c r="G48" s="8">
        <f t="shared" si="27"/>
        <v>0.32899999999999996</v>
      </c>
      <c r="H48" s="8">
        <f t="shared" si="28"/>
        <v>0.188</v>
      </c>
      <c r="I48" s="8">
        <f t="shared" si="29"/>
        <v>0.28699999999999998</v>
      </c>
      <c r="J48" s="8">
        <f t="shared" si="30"/>
        <v>0.16400000000000001</v>
      </c>
      <c r="K48" s="8">
        <v>0.94</v>
      </c>
      <c r="L48" s="8">
        <v>0.82</v>
      </c>
      <c r="M48" s="8">
        <v>0.14000000000000001</v>
      </c>
      <c r="N48" s="8">
        <v>0.55000000000000004</v>
      </c>
      <c r="O48" s="8">
        <f t="shared" si="31"/>
        <v>0.86</v>
      </c>
      <c r="P48" s="6">
        <f t="shared" si="32"/>
        <v>0.30764316648073936</v>
      </c>
      <c r="Q48" s="8">
        <f t="shared" si="33"/>
        <v>4.8636431664807391</v>
      </c>
      <c r="R48" s="8">
        <f t="shared" si="17"/>
        <v>0.77668314000000005</v>
      </c>
      <c r="S48" s="8">
        <v>23.003813595769966</v>
      </c>
      <c r="T48" s="24">
        <f t="shared" si="5"/>
        <v>0.23003813595769965</v>
      </c>
      <c r="U48" s="8">
        <v>0.86</v>
      </c>
      <c r="V48" s="7">
        <v>-1.32</v>
      </c>
      <c r="W48" s="7">
        <f t="shared" si="6"/>
        <v>-1.32E-2</v>
      </c>
      <c r="X48" s="7">
        <v>22.360811732815129</v>
      </c>
      <c r="Y48" s="7">
        <f t="shared" si="34"/>
        <v>0.22360811732815131</v>
      </c>
      <c r="Z48" s="7">
        <v>0.99</v>
      </c>
      <c r="AA48" s="7">
        <v>3.5159345127389545E-2</v>
      </c>
      <c r="AB48" s="7">
        <v>0.14218074164014557</v>
      </c>
      <c r="AC48" s="7">
        <v>1.0498228990919397E-2</v>
      </c>
      <c r="AD48" s="7">
        <v>0.10150415731080462</v>
      </c>
      <c r="AE48" s="7">
        <v>0.7106575269307408</v>
      </c>
      <c r="AF48" s="7">
        <v>1.534</v>
      </c>
      <c r="AG48" s="7">
        <v>4.7290000000000001</v>
      </c>
      <c r="AH48" s="7">
        <v>3.9496598446830407E-2</v>
      </c>
      <c r="AI48" s="7">
        <v>1.3120000000000001</v>
      </c>
      <c r="AK48" s="7">
        <f t="shared" si="35"/>
        <v>0.85989526136829675</v>
      </c>
      <c r="AL48" s="7">
        <f t="shared" si="36"/>
        <v>8.5989526136829673E-3</v>
      </c>
      <c r="AM48" s="7">
        <f t="shared" si="37"/>
        <v>-2.6113929193918063E-3</v>
      </c>
      <c r="AN48" s="7">
        <f t="shared" si="38"/>
        <v>1.9035676488902379E-3</v>
      </c>
      <c r="AO48" s="7">
        <f t="shared" si="39"/>
        <v>-4.514960568282044E-3</v>
      </c>
      <c r="AP48" s="8">
        <f t="shared" si="40"/>
        <v>-0.45149605682820437</v>
      </c>
      <c r="AQ48" s="19">
        <f t="shared" si="41"/>
        <v>4.4121471096525351</v>
      </c>
      <c r="AR48" s="8">
        <f t="shared" si="18"/>
        <v>0.77668314000000005</v>
      </c>
      <c r="AS48" s="7">
        <f t="shared" si="15"/>
        <v>-1.32E-2</v>
      </c>
      <c r="AT48" s="7">
        <f t="shared" si="16"/>
        <v>8.5989526136829673E-3</v>
      </c>
    </row>
    <row r="49" spans="1:46" hidden="1">
      <c r="A49" s="7" t="s">
        <v>2</v>
      </c>
      <c r="B49" s="7">
        <v>1990</v>
      </c>
      <c r="C49" s="8">
        <v>2.9289999999999998</v>
      </c>
      <c r="D49" s="1">
        <v>0.77668314000000005</v>
      </c>
      <c r="E49" s="8">
        <v>0.254</v>
      </c>
      <c r="F49" s="8">
        <v>-0.91805645950247194</v>
      </c>
      <c r="G49" s="8">
        <f t="shared" si="27"/>
        <v>0.32899999999999996</v>
      </c>
      <c r="H49" s="8">
        <f t="shared" si="28"/>
        <v>0.188</v>
      </c>
      <c r="I49" s="8">
        <f t="shared" si="29"/>
        <v>0.28699999999999998</v>
      </c>
      <c r="J49" s="8">
        <f t="shared" si="30"/>
        <v>0.16400000000000001</v>
      </c>
      <c r="K49" s="8">
        <v>0.94</v>
      </c>
      <c r="L49" s="8">
        <v>0.82</v>
      </c>
      <c r="M49" s="8">
        <v>0.14000000000000001</v>
      </c>
      <c r="N49" s="8">
        <v>0.55000000000000004</v>
      </c>
      <c r="O49" s="8">
        <f t="shared" si="31"/>
        <v>0.86</v>
      </c>
      <c r="P49" s="6">
        <f t="shared" si="32"/>
        <v>-8.6188655960952695E-2</v>
      </c>
      <c r="Q49" s="8">
        <f t="shared" si="33"/>
        <v>2.8428113440390472</v>
      </c>
      <c r="R49" s="8">
        <f t="shared" si="17"/>
        <v>0.77668314000000005</v>
      </c>
      <c r="S49" s="8">
        <v>23.115692084980768</v>
      </c>
      <c r="T49" s="24">
        <f t="shared" si="5"/>
        <v>0.23115692084980768</v>
      </c>
      <c r="U49" s="8">
        <v>0.86</v>
      </c>
      <c r="V49" s="7">
        <v>1.496</v>
      </c>
      <c r="W49" s="7">
        <f t="shared" si="6"/>
        <v>1.4959999999999999E-2</v>
      </c>
      <c r="X49" s="7">
        <v>22.898499761662165</v>
      </c>
      <c r="Y49" s="7">
        <f t="shared" si="34"/>
        <v>0.22898499761662167</v>
      </c>
      <c r="Z49" s="7">
        <v>0.99</v>
      </c>
      <c r="AA49" s="7">
        <v>3.7982301342791777E-2</v>
      </c>
      <c r="AB49" s="7">
        <v>0.13027488452474822</v>
      </c>
      <c r="AC49" s="7">
        <v>8.7853475855337298E-3</v>
      </c>
      <c r="AD49" s="7">
        <v>0.10023771834305051</v>
      </c>
      <c r="AE49" s="7">
        <v>0.72271974820387574</v>
      </c>
      <c r="AF49" s="7">
        <v>2.9460000000000002</v>
      </c>
      <c r="AG49" s="7">
        <v>0.70899999999999996</v>
      </c>
      <c r="AH49" s="7">
        <v>-5.244220179214266</v>
      </c>
      <c r="AI49" s="7">
        <v>-2.1999999999999999E-2</v>
      </c>
      <c r="AK49" s="7">
        <f t="shared" si="35"/>
        <v>0.15598322599089662</v>
      </c>
      <c r="AL49" s="7">
        <f t="shared" si="36"/>
        <v>1.5598322599089662E-3</v>
      </c>
      <c r="AM49" s="7">
        <f t="shared" si="37"/>
        <v>2.9739724808852857E-3</v>
      </c>
      <c r="AN49" s="7">
        <f t="shared" si="38"/>
        <v>3.536064044544084E-4</v>
      </c>
      <c r="AO49" s="7">
        <f t="shared" si="39"/>
        <v>2.6203660764308771E-3</v>
      </c>
      <c r="AP49" s="8">
        <f t="shared" si="40"/>
        <v>0.26203660764308773</v>
      </c>
      <c r="AQ49" s="19">
        <f t="shared" si="41"/>
        <v>3.1048479516821348</v>
      </c>
      <c r="AR49" s="8">
        <f t="shared" si="18"/>
        <v>0.77668314000000005</v>
      </c>
      <c r="AS49" s="7">
        <f t="shared" si="15"/>
        <v>1.4959999999999999E-2</v>
      </c>
      <c r="AT49" s="7">
        <f t="shared" si="16"/>
        <v>1.5598322599089662E-3</v>
      </c>
    </row>
    <row r="50" spans="1:46" hidden="1">
      <c r="A50" s="7" t="s">
        <v>2</v>
      </c>
      <c r="B50" s="7">
        <v>1991</v>
      </c>
      <c r="C50" s="8">
        <v>-1.3360000000000001</v>
      </c>
      <c r="D50" s="1">
        <v>0.77668314000000005</v>
      </c>
      <c r="E50" s="8">
        <v>0.21790000000000001</v>
      </c>
      <c r="F50" s="8">
        <v>-8.0303308193474532E-3</v>
      </c>
      <c r="G50" s="8">
        <f t="shared" si="27"/>
        <v>0.32899999999999996</v>
      </c>
      <c r="H50" s="8">
        <f t="shared" si="28"/>
        <v>0.188</v>
      </c>
      <c r="I50" s="8">
        <f t="shared" si="29"/>
        <v>0.28699999999999998</v>
      </c>
      <c r="J50" s="8">
        <f t="shared" si="30"/>
        <v>0.16400000000000001</v>
      </c>
      <c r="K50" s="8">
        <v>0.94</v>
      </c>
      <c r="L50" s="8">
        <v>0.82</v>
      </c>
      <c r="M50" s="8">
        <v>0.14000000000000001</v>
      </c>
      <c r="N50" s="8">
        <v>0.55000000000000004</v>
      </c>
      <c r="O50" s="8">
        <f t="shared" si="31"/>
        <v>0.86</v>
      </c>
      <c r="P50" s="6">
        <f t="shared" si="32"/>
        <v>-5.159924955542336E-2</v>
      </c>
      <c r="Q50" s="8">
        <f t="shared" si="33"/>
        <v>-1.3875992495554235</v>
      </c>
      <c r="R50" s="8">
        <f t="shared" si="17"/>
        <v>0.77668314000000005</v>
      </c>
      <c r="S50" s="8">
        <v>24.244714520825422</v>
      </c>
      <c r="T50" s="24">
        <f t="shared" si="5"/>
        <v>0.24244714520825422</v>
      </c>
      <c r="U50" s="8">
        <v>0.86</v>
      </c>
      <c r="V50" s="7">
        <v>2.8039999999999998</v>
      </c>
      <c r="W50" s="7">
        <f t="shared" si="6"/>
        <v>2.8039999999999999E-2</v>
      </c>
      <c r="X50" s="7">
        <v>23.729839220154449</v>
      </c>
      <c r="Y50" s="7">
        <f t="shared" si="34"/>
        <v>0.2372983922015445</v>
      </c>
      <c r="Z50" s="7">
        <v>0.99</v>
      </c>
      <c r="AA50" s="7">
        <v>3.6217124128903912E-2</v>
      </c>
      <c r="AB50" s="7">
        <v>0.11629551663722418</v>
      </c>
      <c r="AC50" s="7">
        <v>9.2076507207867128E-3</v>
      </c>
      <c r="AD50" s="7">
        <v>9.3141611639060581E-2</v>
      </c>
      <c r="AE50" s="7">
        <v>0.74513809687402466</v>
      </c>
      <c r="AF50" s="7">
        <v>2.6720000000000002</v>
      </c>
      <c r="AG50" s="7">
        <v>-2.0099999999999998</v>
      </c>
      <c r="AH50" s="7">
        <v>-6.1103345245730649</v>
      </c>
      <c r="AI50" s="7">
        <v>-2.85</v>
      </c>
      <c r="AJ50" s="7">
        <v>1.5449999999999999</v>
      </c>
      <c r="AK50" s="7">
        <f>AA50*AF50+AB50*AG50+AC50*AH50+AD50*AI50+AE50*AJ50</f>
        <v>0.69254110764122301</v>
      </c>
      <c r="AL50" s="7">
        <f t="shared" si="36"/>
        <v>6.9254110764122301E-3</v>
      </c>
      <c r="AM50" s="7">
        <f t="shared" si="37"/>
        <v>5.8464674384099257E-3</v>
      </c>
      <c r="AN50" s="7">
        <f t="shared" si="38"/>
        <v>1.6269550246297158E-3</v>
      </c>
      <c r="AO50" s="7">
        <f t="shared" si="39"/>
        <v>4.2195124137802097E-3</v>
      </c>
      <c r="AP50" s="8">
        <f t="shared" si="40"/>
        <v>0.42195124137802098</v>
      </c>
      <c r="AQ50" s="19">
        <f t="shared" si="41"/>
        <v>-0.96564800817740248</v>
      </c>
      <c r="AR50" s="8">
        <f t="shared" si="18"/>
        <v>0.77668314000000005</v>
      </c>
      <c r="AS50" s="7">
        <f t="shared" si="15"/>
        <v>2.8039999999999999E-2</v>
      </c>
      <c r="AT50" s="7">
        <f t="shared" si="16"/>
        <v>6.9254110764122301E-3</v>
      </c>
    </row>
    <row r="51" spans="1:46" hidden="1">
      <c r="A51" s="7" t="s">
        <v>2</v>
      </c>
      <c r="B51" s="7">
        <v>1992</v>
      </c>
      <c r="C51" s="8">
        <v>-1.1000000000000001</v>
      </c>
      <c r="D51" s="1">
        <v>0.48343246000000017</v>
      </c>
      <c r="E51" s="8">
        <v>0.20519999999999999</v>
      </c>
      <c r="F51" s="8">
        <v>-1.630881692844488</v>
      </c>
      <c r="G51" s="8">
        <f t="shared" si="27"/>
        <v>0.32899999999999996</v>
      </c>
      <c r="H51" s="8">
        <f t="shared" si="28"/>
        <v>0.188</v>
      </c>
      <c r="I51" s="8">
        <f t="shared" si="29"/>
        <v>0.28699999999999998</v>
      </c>
      <c r="J51" s="8">
        <f t="shared" si="30"/>
        <v>0.16400000000000001</v>
      </c>
      <c r="K51" s="8">
        <v>0.94</v>
      </c>
      <c r="L51" s="8">
        <v>0.82</v>
      </c>
      <c r="M51" s="8">
        <v>0.14000000000000001</v>
      </c>
      <c r="N51" s="8">
        <v>0.55000000000000004</v>
      </c>
      <c r="O51" s="8">
        <f t="shared" si="31"/>
        <v>0.86</v>
      </c>
      <c r="P51" s="6">
        <f t="shared" si="32"/>
        <v>-0.23222186499180242</v>
      </c>
      <c r="Q51" s="8">
        <f t="shared" si="33"/>
        <v>-1.3322218649918025</v>
      </c>
      <c r="R51" s="8">
        <f t="shared" si="17"/>
        <v>0.77668314000000005</v>
      </c>
      <c r="S51" s="8">
        <v>22.786317627350588</v>
      </c>
      <c r="T51" s="24">
        <f t="shared" si="5"/>
        <v>0.22786317627350589</v>
      </c>
      <c r="U51" s="8">
        <v>0.86</v>
      </c>
      <c r="V51" s="7">
        <v>2.36</v>
      </c>
      <c r="W51" s="7">
        <f t="shared" si="6"/>
        <v>2.3599999999999999E-2</v>
      </c>
      <c r="X51" s="7">
        <v>22.263702427860228</v>
      </c>
      <c r="Y51" s="7">
        <f t="shared" si="34"/>
        <v>0.22263702427860227</v>
      </c>
      <c r="Z51" s="7">
        <v>0.99</v>
      </c>
      <c r="AA51" s="7">
        <v>3.2744572462653616E-2</v>
      </c>
      <c r="AB51" s="7">
        <v>0.11680998131581034</v>
      </c>
      <c r="AC51" s="7">
        <v>1.2787280412550752E-2</v>
      </c>
      <c r="AD51" s="7">
        <v>9.4957619408092789E-2</v>
      </c>
      <c r="AE51" s="7">
        <v>0.74270054640089245</v>
      </c>
      <c r="AF51" s="7">
        <v>0.78200000000000003</v>
      </c>
      <c r="AG51" s="7">
        <v>-3.177</v>
      </c>
      <c r="AH51" s="7">
        <v>-3.0059381783789982</v>
      </c>
      <c r="AI51" s="7">
        <v>-2.137</v>
      </c>
      <c r="AJ51" s="7">
        <v>0.68500000000000005</v>
      </c>
      <c r="AK51" s="7">
        <f t="shared" ref="AK51:AK75" si="42">AA51*AF51+AB51*AG51+AC51*AH51+AD51*AI51+AE51*AJ51</f>
        <v>-7.8111387754741579E-2</v>
      </c>
      <c r="AL51" s="7">
        <f t="shared" si="36"/>
        <v>-7.8111387754741576E-4</v>
      </c>
      <c r="AM51" s="7">
        <f t="shared" si="37"/>
        <v>4.6247110256470757E-3</v>
      </c>
      <c r="AN51" s="7">
        <f t="shared" si="38"/>
        <v>-1.721658206266784E-4</v>
      </c>
      <c r="AO51" s="7">
        <f t="shared" si="39"/>
        <v>4.7968768462737545E-3</v>
      </c>
      <c r="AP51" s="8">
        <f t="shared" si="40"/>
        <v>0.47968768462737543</v>
      </c>
      <c r="AQ51" s="19">
        <f t="shared" si="41"/>
        <v>-0.85253418036442707</v>
      </c>
      <c r="AR51" s="8">
        <f t="shared" si="18"/>
        <v>0.77668314000000005</v>
      </c>
      <c r="AS51" s="7">
        <f t="shared" si="15"/>
        <v>2.3599999999999999E-2</v>
      </c>
      <c r="AT51" s="7">
        <f t="shared" si="16"/>
        <v>-7.8111387754741576E-4</v>
      </c>
    </row>
    <row r="52" spans="1:46" hidden="1">
      <c r="A52" s="7" t="s">
        <v>2</v>
      </c>
      <c r="B52" s="7">
        <v>1993</v>
      </c>
      <c r="C52" s="8">
        <v>-0.94899999999999995</v>
      </c>
      <c r="D52" s="1">
        <v>0.48343246000000017</v>
      </c>
      <c r="E52" s="8">
        <v>0.19089999999999999</v>
      </c>
      <c r="F52" s="8">
        <v>-1.7306492492612229</v>
      </c>
      <c r="G52" s="8">
        <f t="shared" si="27"/>
        <v>0.32899999999999996</v>
      </c>
      <c r="H52" s="8">
        <f t="shared" si="28"/>
        <v>0.188</v>
      </c>
      <c r="I52" s="8">
        <f t="shared" si="29"/>
        <v>0.28699999999999998</v>
      </c>
      <c r="J52" s="8">
        <f t="shared" si="30"/>
        <v>0.16400000000000001</v>
      </c>
      <c r="K52" s="8">
        <v>0.94</v>
      </c>
      <c r="L52" s="8">
        <v>0.82</v>
      </c>
      <c r="M52" s="8">
        <v>0.14000000000000001</v>
      </c>
      <c r="N52" s="8">
        <v>0.55000000000000004</v>
      </c>
      <c r="O52" s="8">
        <f t="shared" si="31"/>
        <v>0.86</v>
      </c>
      <c r="P52" s="6">
        <f t="shared" si="32"/>
        <v>-0.30726410605974519</v>
      </c>
      <c r="Q52" s="8">
        <f t="shared" si="33"/>
        <v>-1.2562641060597453</v>
      </c>
      <c r="R52" s="8">
        <f t="shared" si="17"/>
        <v>0.48343246000000017</v>
      </c>
      <c r="S52" s="8">
        <v>20.289897343513196</v>
      </c>
      <c r="T52" s="24">
        <f t="shared" si="5"/>
        <v>0.20289897343513197</v>
      </c>
      <c r="U52" s="8">
        <v>0.86</v>
      </c>
      <c r="V52" s="7">
        <v>-0.85399999999999998</v>
      </c>
      <c r="W52" s="7">
        <f t="shared" si="6"/>
        <v>-8.539999999999999E-3</v>
      </c>
      <c r="X52" s="7">
        <v>20.354407938005775</v>
      </c>
      <c r="Y52" s="7">
        <f t="shared" si="34"/>
        <v>0.20354407938005775</v>
      </c>
      <c r="Z52" s="7">
        <v>0.99</v>
      </c>
      <c r="AA52" s="7">
        <v>3.5830686889837766E-2</v>
      </c>
      <c r="AB52" s="7">
        <v>0.12592319636913549</v>
      </c>
      <c r="AC52" s="7">
        <v>2.3383090296528616E-2</v>
      </c>
      <c r="AD52" s="7">
        <v>0.11349934772508836</v>
      </c>
      <c r="AE52" s="7">
        <v>0.70136367871940974</v>
      </c>
      <c r="AF52" s="7">
        <v>-1.095</v>
      </c>
      <c r="AG52" s="7">
        <v>-2.5920000000000001</v>
      </c>
      <c r="AH52" s="7">
        <v>-0.26298194919710405</v>
      </c>
      <c r="AI52" s="7">
        <v>-1.98</v>
      </c>
      <c r="AJ52" s="7">
        <v>-2.59</v>
      </c>
      <c r="AK52" s="7">
        <f t="shared" si="42"/>
        <v>-2.4130374941765504</v>
      </c>
      <c r="AL52" s="7">
        <f t="shared" si="36"/>
        <v>-2.4130374941765505E-2</v>
      </c>
      <c r="AM52" s="7">
        <f t="shared" si="37"/>
        <v>-1.4901712204969829E-3</v>
      </c>
      <c r="AN52" s="7">
        <f t="shared" si="38"/>
        <v>-4.8624790030911014E-3</v>
      </c>
      <c r="AO52" s="7">
        <f t="shared" si="39"/>
        <v>3.3723077825941186E-3</v>
      </c>
      <c r="AP52" s="8">
        <f t="shared" si="40"/>
        <v>0.33723077825941183</v>
      </c>
      <c r="AQ52" s="19">
        <f t="shared" si="41"/>
        <v>-0.91903332780033342</v>
      </c>
      <c r="AR52" s="8">
        <f t="shared" si="18"/>
        <v>0.48343246000000017</v>
      </c>
      <c r="AS52" s="7">
        <f t="shared" si="15"/>
        <v>-8.539999999999999E-3</v>
      </c>
      <c r="AT52" s="7">
        <f t="shared" si="16"/>
        <v>-2.4130374941765505E-2</v>
      </c>
    </row>
    <row r="53" spans="1:46">
      <c r="A53" s="7" t="s">
        <v>2</v>
      </c>
      <c r="B53" s="26">
        <v>94</v>
      </c>
      <c r="C53" s="8">
        <v>-1.419</v>
      </c>
      <c r="D53" s="1">
        <v>0.48343246000000017</v>
      </c>
      <c r="E53" s="8">
        <v>0.20130000000000001</v>
      </c>
      <c r="F53" s="8">
        <v>-0.45956547153134625</v>
      </c>
      <c r="G53" s="8">
        <f t="shared" si="27"/>
        <v>0.32899999999999996</v>
      </c>
      <c r="H53" s="8">
        <f t="shared" si="28"/>
        <v>0.188</v>
      </c>
      <c r="I53" s="8">
        <f t="shared" si="29"/>
        <v>0.28699999999999998</v>
      </c>
      <c r="J53" s="8">
        <f t="shared" si="30"/>
        <v>0.16400000000000001</v>
      </c>
      <c r="K53" s="8">
        <v>0.94</v>
      </c>
      <c r="L53" s="8">
        <v>0.82</v>
      </c>
      <c r="M53" s="8">
        <v>0.14000000000000001</v>
      </c>
      <c r="N53" s="8">
        <v>0.55000000000000004</v>
      </c>
      <c r="O53" s="8">
        <f t="shared" si="31"/>
        <v>0.86</v>
      </c>
      <c r="P53" s="6">
        <f t="shared" si="32"/>
        <v>-0.15182914570639727</v>
      </c>
      <c r="Q53" s="8">
        <f t="shared" si="33"/>
        <v>-1.5708291457063974</v>
      </c>
      <c r="R53" s="8">
        <f t="shared" si="17"/>
        <v>0.48343246000000017</v>
      </c>
      <c r="S53" s="8">
        <v>20.937938796584149</v>
      </c>
      <c r="T53" s="24">
        <f t="shared" si="5"/>
        <v>0.20937938796584149</v>
      </c>
      <c r="U53" s="8">
        <v>0.86</v>
      </c>
      <c r="V53" s="7">
        <v>-0.45700000000000002</v>
      </c>
      <c r="W53" s="7">
        <f t="shared" si="6"/>
        <v>-4.5700000000000003E-3</v>
      </c>
      <c r="X53" s="7">
        <v>21.135011391637391</v>
      </c>
      <c r="Y53" s="7">
        <f t="shared" si="34"/>
        <v>0.21135011391637393</v>
      </c>
      <c r="Z53" s="7">
        <v>0.99</v>
      </c>
      <c r="AA53" s="7">
        <v>3.7562542477620496E-2</v>
      </c>
      <c r="AB53" s="7">
        <v>0.1284868013229572</v>
      </c>
      <c r="AC53" s="7">
        <v>2.2862201058517953E-2</v>
      </c>
      <c r="AD53" s="7">
        <v>0.11658237079543182</v>
      </c>
      <c r="AE53" s="7">
        <v>0.69450608434547256</v>
      </c>
      <c r="AF53" s="7">
        <v>-1.589</v>
      </c>
      <c r="AG53" s="7">
        <v>-1.29</v>
      </c>
      <c r="AH53" s="7">
        <v>2.0267821493700282</v>
      </c>
      <c r="AI53" s="7">
        <v>-0.73299999999999998</v>
      </c>
      <c r="AJ53" s="7">
        <v>-1.998</v>
      </c>
      <c r="AK53" s="7">
        <f t="shared" si="42"/>
        <v>-1.6521761870181466</v>
      </c>
      <c r="AL53" s="7">
        <f t="shared" si="36"/>
        <v>-1.6521761870181464E-2</v>
      </c>
      <c r="AM53" s="7">
        <f t="shared" si="37"/>
        <v>-8.2290287058335023E-4</v>
      </c>
      <c r="AN53" s="7">
        <f t="shared" si="38"/>
        <v>-3.4569574908284348E-3</v>
      </c>
      <c r="AO53" s="7">
        <f t="shared" si="39"/>
        <v>2.6340546202450847E-3</v>
      </c>
      <c r="AP53" s="8">
        <f t="shared" si="40"/>
        <v>0.26340546202450849</v>
      </c>
      <c r="AQ53" s="19">
        <f t="shared" si="41"/>
        <v>-1.3074236836818889</v>
      </c>
      <c r="AR53" s="8">
        <f t="shared" si="18"/>
        <v>0.48343246000000017</v>
      </c>
      <c r="AS53" s="7">
        <f t="shared" si="15"/>
        <v>-4.5700000000000003E-3</v>
      </c>
      <c r="AT53" s="7">
        <f t="shared" si="16"/>
        <v>-1.6521761870181464E-2</v>
      </c>
    </row>
    <row r="54" spans="1:46">
      <c r="A54" s="7" t="s">
        <v>2</v>
      </c>
      <c r="B54" s="26">
        <v>95</v>
      </c>
      <c r="C54" s="8">
        <v>-1.1719999999999999</v>
      </c>
      <c r="D54" s="1">
        <v>0.48343246000000017</v>
      </c>
      <c r="E54" s="8">
        <v>0.21049999999999999</v>
      </c>
      <c r="F54" s="8">
        <v>-1.7104014115074788</v>
      </c>
      <c r="G54" s="8">
        <f t="shared" si="27"/>
        <v>0.32899999999999996</v>
      </c>
      <c r="H54" s="8">
        <f t="shared" si="28"/>
        <v>0.188</v>
      </c>
      <c r="I54" s="8">
        <f t="shared" si="29"/>
        <v>0.28699999999999998</v>
      </c>
      <c r="J54" s="8">
        <f t="shared" si="30"/>
        <v>0.16400000000000001</v>
      </c>
      <c r="K54" s="8">
        <v>0.94</v>
      </c>
      <c r="L54" s="8">
        <v>0.82</v>
      </c>
      <c r="M54" s="8">
        <v>0.14000000000000001</v>
      </c>
      <c r="N54" s="8">
        <v>0.55000000000000004</v>
      </c>
      <c r="O54" s="8">
        <f t="shared" si="31"/>
        <v>0.86</v>
      </c>
      <c r="P54" s="6">
        <f t="shared" si="32"/>
        <v>-0.27375505985076121</v>
      </c>
      <c r="Q54" s="8">
        <f t="shared" si="33"/>
        <v>-1.4457550598507611</v>
      </c>
      <c r="R54" s="8">
        <f t="shared" si="17"/>
        <v>0.48343246000000017</v>
      </c>
      <c r="S54" s="8">
        <v>21.538275193798452</v>
      </c>
      <c r="T54" s="24">
        <f t="shared" si="5"/>
        <v>0.21538275193798451</v>
      </c>
      <c r="U54" s="8">
        <v>0.86</v>
      </c>
      <c r="V54" s="7">
        <v>-0.48799999999999999</v>
      </c>
      <c r="W54" s="7">
        <f t="shared" si="6"/>
        <v>-4.8799999999999998E-3</v>
      </c>
      <c r="X54" s="7">
        <v>22.0064459049545</v>
      </c>
      <c r="Y54" s="7">
        <f t="shared" si="34"/>
        <v>0.220064459049545</v>
      </c>
      <c r="Z54" s="7">
        <v>0.99</v>
      </c>
      <c r="AA54" s="7">
        <v>3.7616969910952376E-2</v>
      </c>
      <c r="AB54" s="7">
        <v>0.12996870486531648</v>
      </c>
      <c r="AC54" s="7">
        <v>2.2247261846799902E-2</v>
      </c>
      <c r="AD54" s="7">
        <v>0.10931799496340558</v>
      </c>
      <c r="AE54" s="7">
        <v>0.70084906841352557</v>
      </c>
      <c r="AF54" s="7">
        <v>-0.47699999999999998</v>
      </c>
      <c r="AG54" s="7">
        <v>-1.167</v>
      </c>
      <c r="AH54" s="7">
        <v>2.8366239068731764</v>
      </c>
      <c r="AI54" s="7">
        <v>-0.89</v>
      </c>
      <c r="AJ54" s="7">
        <v>-1.486</v>
      </c>
      <c r="AK54" s="7">
        <f t="shared" si="42"/>
        <v>-1.2452643895881785</v>
      </c>
      <c r="AL54" s="7">
        <f t="shared" si="36"/>
        <v>-1.2452643895881785E-2</v>
      </c>
      <c r="AM54" s="7">
        <f t="shared" si="37"/>
        <v>-9.0391833333333335E-4</v>
      </c>
      <c r="AN54" s="7">
        <f t="shared" si="38"/>
        <v>-2.7129804992570049E-3</v>
      </c>
      <c r="AO54" s="7">
        <f t="shared" si="39"/>
        <v>1.8090621659236717E-3</v>
      </c>
      <c r="AP54" s="8">
        <f t="shared" si="40"/>
        <v>0.18090621659236716</v>
      </c>
      <c r="AQ54" s="19">
        <f t="shared" si="41"/>
        <v>-1.264848843258394</v>
      </c>
      <c r="AR54" s="8">
        <f t="shared" si="18"/>
        <v>0.48343246000000017</v>
      </c>
      <c r="AS54" s="7">
        <f t="shared" si="15"/>
        <v>-4.8799999999999998E-3</v>
      </c>
      <c r="AT54" s="7">
        <f t="shared" si="16"/>
        <v>-1.2452643895881785E-2</v>
      </c>
    </row>
    <row r="55" spans="1:46">
      <c r="A55" s="7" t="s">
        <v>2</v>
      </c>
      <c r="B55" s="26">
        <v>96</v>
      </c>
      <c r="C55" s="8">
        <v>-0.57499999999999996</v>
      </c>
      <c r="D55" s="1">
        <v>0.11253208500000222</v>
      </c>
      <c r="E55" s="8">
        <v>0.21779999999999999</v>
      </c>
      <c r="F55" s="8">
        <v>1.2111460809077461</v>
      </c>
      <c r="G55" s="8">
        <f t="shared" si="27"/>
        <v>0.32899999999999996</v>
      </c>
      <c r="H55" s="8">
        <f t="shared" si="28"/>
        <v>0.188</v>
      </c>
      <c r="I55" s="8">
        <f t="shared" si="29"/>
        <v>0.28699999999999998</v>
      </c>
      <c r="J55" s="8">
        <f t="shared" si="30"/>
        <v>0.16400000000000001</v>
      </c>
      <c r="K55" s="8">
        <v>0.94</v>
      </c>
      <c r="L55" s="8">
        <v>0.82</v>
      </c>
      <c r="M55" s="8">
        <v>0.14000000000000001</v>
      </c>
      <c r="N55" s="8">
        <v>0.55000000000000004</v>
      </c>
      <c r="O55" s="8">
        <f t="shared" si="31"/>
        <v>0.86</v>
      </c>
      <c r="P55" s="6">
        <f t="shared" si="32"/>
        <v>8.888606360668011E-2</v>
      </c>
      <c r="Q55" s="8">
        <f t="shared" si="33"/>
        <v>-0.48611393639331985</v>
      </c>
      <c r="R55" s="8">
        <f t="shared" si="17"/>
        <v>0.48343246000000017</v>
      </c>
      <c r="S55" s="8">
        <v>22.088126583329874</v>
      </c>
      <c r="T55" s="24">
        <f t="shared" si="5"/>
        <v>0.22088126583329873</v>
      </c>
      <c r="U55" s="8">
        <v>0.86</v>
      </c>
      <c r="V55" s="7">
        <v>-1.2649999999999999</v>
      </c>
      <c r="W55" s="7">
        <f t="shared" si="6"/>
        <v>-1.265E-2</v>
      </c>
      <c r="X55" s="7">
        <v>22.908602932015448</v>
      </c>
      <c r="Y55" s="7">
        <f t="shared" si="34"/>
        <v>0.22908602932015448</v>
      </c>
      <c r="Z55" s="7">
        <v>0.99</v>
      </c>
      <c r="AA55" s="7">
        <v>3.9615529770935902E-2</v>
      </c>
      <c r="AB55" s="7">
        <v>0.12889124455786785</v>
      </c>
      <c r="AC55" s="7">
        <v>2.132838783911933E-2</v>
      </c>
      <c r="AD55" s="7">
        <v>0.11372358856546384</v>
      </c>
      <c r="AE55" s="7">
        <v>0.69644124926661299</v>
      </c>
      <c r="AF55" s="7">
        <v>1.0289999999999999</v>
      </c>
      <c r="AG55" s="7">
        <v>-1.0069999999999999</v>
      </c>
      <c r="AH55" s="7">
        <v>3.100622104208083</v>
      </c>
      <c r="AI55" s="7">
        <v>-0.30199999999999999</v>
      </c>
      <c r="AJ55" s="7">
        <v>-2.0190000000000001</v>
      </c>
      <c r="AK55" s="7">
        <f t="shared" si="42"/>
        <v>-1.4633572383704454</v>
      </c>
      <c r="AL55" s="7">
        <f t="shared" si="36"/>
        <v>-1.4633572383704455E-2</v>
      </c>
      <c r="AM55" s="7">
        <f t="shared" si="37"/>
        <v>-2.4029672910004566E-3</v>
      </c>
      <c r="AN55" s="7">
        <f t="shared" si="38"/>
        <v>-3.3188235222304024E-3</v>
      </c>
      <c r="AO55" s="7">
        <f t="shared" si="39"/>
        <v>9.1585623122994583E-4</v>
      </c>
      <c r="AP55" s="8">
        <f t="shared" si="40"/>
        <v>9.1585623122994578E-2</v>
      </c>
      <c r="AQ55" s="19">
        <f t="shared" si="41"/>
        <v>-0.39452831327032528</v>
      </c>
      <c r="AR55" s="8">
        <f t="shared" si="18"/>
        <v>0.48343246000000017</v>
      </c>
      <c r="AS55" s="7">
        <f t="shared" si="15"/>
        <v>-1.265E-2</v>
      </c>
      <c r="AT55" s="7">
        <f t="shared" si="16"/>
        <v>-1.4633572383704455E-2</v>
      </c>
    </row>
    <row r="56" spans="1:46">
      <c r="A56" s="7" t="s">
        <v>2</v>
      </c>
      <c r="B56" s="26">
        <v>97</v>
      </c>
      <c r="C56" s="8">
        <v>-0.46300000000000002</v>
      </c>
      <c r="D56" s="1">
        <v>0.11253208500000222</v>
      </c>
      <c r="E56" s="8">
        <v>0.23549999999999999</v>
      </c>
      <c r="F56" s="8">
        <v>3.1465752095702579</v>
      </c>
      <c r="G56" s="8">
        <f t="shared" si="27"/>
        <v>0.32899999999999996</v>
      </c>
      <c r="H56" s="8">
        <f t="shared" si="28"/>
        <v>0.188</v>
      </c>
      <c r="I56" s="8">
        <f t="shared" si="29"/>
        <v>0.28699999999999998</v>
      </c>
      <c r="J56" s="8">
        <f t="shared" si="30"/>
        <v>0.16400000000000001</v>
      </c>
      <c r="K56" s="8">
        <v>0.94</v>
      </c>
      <c r="L56" s="8">
        <v>0.82</v>
      </c>
      <c r="M56" s="8">
        <v>0.14000000000000001</v>
      </c>
      <c r="N56" s="8">
        <v>0.55000000000000004</v>
      </c>
      <c r="O56" s="8">
        <f t="shared" si="31"/>
        <v>0.86</v>
      </c>
      <c r="P56" s="6">
        <f t="shared" si="32"/>
        <v>0.58512370630157318</v>
      </c>
      <c r="Q56" s="8">
        <f t="shared" si="33"/>
        <v>0.12212370630157315</v>
      </c>
      <c r="R56" s="8">
        <f t="shared" si="17"/>
        <v>0.11253208500000222</v>
      </c>
      <c r="S56" s="8">
        <v>24.209060083676903</v>
      </c>
      <c r="T56" s="24">
        <f t="shared" si="5"/>
        <v>0.24209060083676903</v>
      </c>
      <c r="U56" s="8">
        <v>0.86</v>
      </c>
      <c r="V56" s="7">
        <v>-1.014</v>
      </c>
      <c r="W56" s="7">
        <f t="shared" si="6"/>
        <v>-1.014E-2</v>
      </c>
      <c r="X56" s="7">
        <v>25.391974947765483</v>
      </c>
      <c r="Y56" s="7">
        <f t="shared" si="34"/>
        <v>0.25391974947765483</v>
      </c>
      <c r="Z56" s="7">
        <v>0.99</v>
      </c>
      <c r="AA56" s="7">
        <v>3.5667228410690824E-2</v>
      </c>
      <c r="AB56" s="7">
        <v>0.13763087683994901</v>
      </c>
      <c r="AC56" s="7">
        <v>1.895300307727155E-2</v>
      </c>
      <c r="AD56" s="7">
        <v>0.13120824078630142</v>
      </c>
      <c r="AE56" s="7">
        <v>0.67654065088578719</v>
      </c>
      <c r="AF56" s="7">
        <v>1.4750000000000001</v>
      </c>
      <c r="AG56" s="7">
        <v>-0.60899999999999999</v>
      </c>
      <c r="AH56" s="7">
        <v>3.1227586526381628</v>
      </c>
      <c r="AI56" s="7">
        <v>0.84099999999999997</v>
      </c>
      <c r="AJ56" s="7">
        <v>-1.5660000000000001</v>
      </c>
      <c r="AK56" s="7">
        <f t="shared" si="42"/>
        <v>-0.92113891652259583</v>
      </c>
      <c r="AL56" s="7">
        <f t="shared" si="36"/>
        <v>-9.2113891652259583E-3</v>
      </c>
      <c r="AM56" s="7">
        <f t="shared" si="37"/>
        <v>-2.1111268755369607E-3</v>
      </c>
      <c r="AN56" s="7">
        <f t="shared" si="38"/>
        <v>-2.3155640928836057E-3</v>
      </c>
      <c r="AO56" s="7">
        <f t="shared" si="39"/>
        <v>2.0443721734664504E-4</v>
      </c>
      <c r="AP56" s="8">
        <f t="shared" si="40"/>
        <v>2.0443721734664504E-2</v>
      </c>
      <c r="AQ56" s="19">
        <f t="shared" si="41"/>
        <v>0.14256742803623765</v>
      </c>
      <c r="AR56" s="8">
        <f t="shared" si="18"/>
        <v>0.11253208500000222</v>
      </c>
      <c r="AS56" s="7">
        <f t="shared" si="15"/>
        <v>-1.014E-2</v>
      </c>
      <c r="AT56" s="7">
        <f t="shared" si="16"/>
        <v>-9.2113891652259583E-3</v>
      </c>
    </row>
    <row r="57" spans="1:46">
      <c r="A57" s="7" t="s">
        <v>2</v>
      </c>
      <c r="B57" s="26">
        <v>98</v>
      </c>
      <c r="C57" s="8">
        <v>-0.746</v>
      </c>
      <c r="D57" s="1">
        <v>0.11253208500000222</v>
      </c>
      <c r="E57" s="8">
        <v>0.2465</v>
      </c>
      <c r="F57" s="8">
        <v>0.57371560183486903</v>
      </c>
      <c r="G57" s="8">
        <f t="shared" si="27"/>
        <v>0.32899999999999996</v>
      </c>
      <c r="H57" s="8">
        <f t="shared" si="28"/>
        <v>0.188</v>
      </c>
      <c r="I57" s="8">
        <f t="shared" si="29"/>
        <v>0.28699999999999998</v>
      </c>
      <c r="J57" s="8">
        <f t="shared" si="30"/>
        <v>0.16400000000000001</v>
      </c>
      <c r="K57" s="8">
        <v>0.94</v>
      </c>
      <c r="L57" s="8">
        <v>0.82</v>
      </c>
      <c r="M57" s="8">
        <v>0.14000000000000001</v>
      </c>
      <c r="N57" s="8">
        <v>0.55000000000000004</v>
      </c>
      <c r="O57" s="8">
        <f t="shared" si="31"/>
        <v>0.86</v>
      </c>
      <c r="P57" s="6">
        <f t="shared" si="32"/>
        <v>0.29332389510339552</v>
      </c>
      <c r="Q57" s="8">
        <f t="shared" si="33"/>
        <v>-0.45267610489660448</v>
      </c>
      <c r="R57" s="8">
        <f t="shared" si="17"/>
        <v>0.11253208500000222</v>
      </c>
      <c r="S57" s="8">
        <v>25.129494656208657</v>
      </c>
      <c r="T57" s="24">
        <f t="shared" si="5"/>
        <v>0.25129494656208656</v>
      </c>
      <c r="U57" s="8">
        <v>0.86</v>
      </c>
      <c r="V57" s="7">
        <v>-0.83099999999999996</v>
      </c>
      <c r="W57" s="7">
        <f t="shared" si="6"/>
        <v>-8.3099999999999997E-3</v>
      </c>
      <c r="X57" s="7">
        <v>26.453377464411886</v>
      </c>
      <c r="Y57" s="7">
        <f t="shared" si="34"/>
        <v>0.26453377464411887</v>
      </c>
      <c r="Z57" s="7">
        <v>0.99</v>
      </c>
      <c r="AA57" s="7">
        <v>2.9198247207819928E-2</v>
      </c>
      <c r="AB57" s="7">
        <v>0.13370376434227177</v>
      </c>
      <c r="AC57" s="7">
        <v>1.9591407377656852E-2</v>
      </c>
      <c r="AD57" s="7">
        <v>0.14250210161617252</v>
      </c>
      <c r="AE57" s="7">
        <v>0.67500447945607889</v>
      </c>
      <c r="AF57" s="7">
        <v>-1.266</v>
      </c>
      <c r="AG57" s="7">
        <v>-0.187</v>
      </c>
      <c r="AH57" s="7">
        <v>2.0800848128822729</v>
      </c>
      <c r="AI57" s="7">
        <v>1.736</v>
      </c>
      <c r="AJ57" s="7">
        <v>-0.96799999999999997</v>
      </c>
      <c r="AK57" s="7">
        <f t="shared" si="42"/>
        <v>-0.42723648365565997</v>
      </c>
      <c r="AL57" s="7">
        <f t="shared" si="36"/>
        <v>-4.2723648365565999E-3</v>
      </c>
      <c r="AM57" s="7">
        <f t="shared" si="37"/>
        <v>-1.7959044651006078E-3</v>
      </c>
      <c r="AN57" s="7">
        <f t="shared" si="38"/>
        <v>-1.1188829489024101E-3</v>
      </c>
      <c r="AO57" s="7">
        <f t="shared" si="39"/>
        <v>-6.7702151619819777E-4</v>
      </c>
      <c r="AP57" s="8">
        <f t="shared" si="40"/>
        <v>-6.7702151619819781E-2</v>
      </c>
      <c r="AQ57" s="19">
        <f t="shared" si="41"/>
        <v>-0.52037825651642422</v>
      </c>
      <c r="AR57" s="8">
        <f t="shared" si="18"/>
        <v>0.11253208500000222</v>
      </c>
      <c r="AS57" s="7">
        <f t="shared" si="15"/>
        <v>-8.3099999999999997E-3</v>
      </c>
      <c r="AT57" s="7">
        <f t="shared" si="16"/>
        <v>-4.2723648365565999E-3</v>
      </c>
    </row>
    <row r="58" spans="1:46">
      <c r="A58" s="7" t="s">
        <v>2</v>
      </c>
      <c r="B58" s="26">
        <v>99</v>
      </c>
      <c r="C58" s="8">
        <v>-1.2509999999999999</v>
      </c>
      <c r="D58" s="1">
        <v>0.11253208500000222</v>
      </c>
      <c r="E58" s="8">
        <v>0.25059999999999999</v>
      </c>
      <c r="F58" s="8">
        <v>0.73760855842466411</v>
      </c>
      <c r="G58" s="8">
        <f t="shared" si="27"/>
        <v>0.32899999999999996</v>
      </c>
      <c r="H58" s="8">
        <f t="shared" si="28"/>
        <v>0.188</v>
      </c>
      <c r="I58" s="8">
        <f t="shared" si="29"/>
        <v>0.28699999999999998</v>
      </c>
      <c r="J58" s="8">
        <f t="shared" si="30"/>
        <v>0.16400000000000001</v>
      </c>
      <c r="K58" s="8">
        <v>0.94</v>
      </c>
      <c r="L58" s="8">
        <v>0.82</v>
      </c>
      <c r="M58" s="8">
        <v>0.14000000000000001</v>
      </c>
      <c r="N58" s="8">
        <v>0.55000000000000004</v>
      </c>
      <c r="O58" s="8">
        <f t="shared" si="31"/>
        <v>0.86</v>
      </c>
      <c r="P58" s="6">
        <f t="shared" si="32"/>
        <v>0.16424995757211719</v>
      </c>
      <c r="Q58" s="8">
        <f t="shared" si="33"/>
        <v>-1.0867500424278826</v>
      </c>
      <c r="R58" s="8">
        <f t="shared" si="17"/>
        <v>0.11253208500000222</v>
      </c>
      <c r="S58" s="8">
        <v>26.328212777497967</v>
      </c>
      <c r="T58" s="24">
        <f t="shared" si="5"/>
        <v>0.26328212777497967</v>
      </c>
      <c r="U58" s="8">
        <v>0.86</v>
      </c>
      <c r="V58" s="7">
        <v>-0.54300000000000004</v>
      </c>
      <c r="W58" s="7">
        <f t="shared" si="6"/>
        <v>-5.4300000000000008E-3</v>
      </c>
      <c r="X58" s="7">
        <v>27.041232420285926</v>
      </c>
      <c r="Y58" s="7">
        <f t="shared" si="34"/>
        <v>0.27041232420285927</v>
      </c>
      <c r="Z58" s="7">
        <v>0.99</v>
      </c>
      <c r="AA58" s="7">
        <v>2.9417972363878109E-2</v>
      </c>
      <c r="AB58" s="7">
        <v>0.12900309578900143</v>
      </c>
      <c r="AC58" s="7">
        <v>2.0757547141461951E-2</v>
      </c>
      <c r="AD58" s="7">
        <v>0.14830654879955169</v>
      </c>
      <c r="AE58" s="7">
        <v>0.67251483590610683</v>
      </c>
      <c r="AF58" s="7">
        <v>-1.8540000000000001</v>
      </c>
      <c r="AG58" s="7">
        <v>0.06</v>
      </c>
      <c r="AH58" s="7">
        <v>0.89778107834079457</v>
      </c>
      <c r="AI58" s="7">
        <v>2.8239999999999998</v>
      </c>
      <c r="AJ58" s="7">
        <v>-0.436</v>
      </c>
      <c r="AK58" s="7">
        <f t="shared" si="42"/>
        <v>9.7436223395953037E-2</v>
      </c>
      <c r="AL58" s="7">
        <f t="shared" si="36"/>
        <v>9.7436223395953034E-4</v>
      </c>
      <c r="AM58" s="7">
        <f t="shared" si="37"/>
        <v>-1.2294748802836003E-3</v>
      </c>
      <c r="AN58" s="7">
        <f t="shared" si="38"/>
        <v>2.6084476073748184E-4</v>
      </c>
      <c r="AO58" s="7">
        <f t="shared" si="39"/>
        <v>-1.4903196410210821E-3</v>
      </c>
      <c r="AP58" s="8">
        <f t="shared" si="40"/>
        <v>-0.1490319641021082</v>
      </c>
      <c r="AQ58" s="19">
        <f t="shared" si="41"/>
        <v>-1.2357820065299909</v>
      </c>
      <c r="AR58" s="8">
        <f t="shared" si="18"/>
        <v>0.11253208500000222</v>
      </c>
      <c r="AS58" s="7">
        <f t="shared" si="15"/>
        <v>-5.4300000000000008E-3</v>
      </c>
      <c r="AT58" s="7">
        <f t="shared" si="16"/>
        <v>9.7436223395953034E-4</v>
      </c>
    </row>
    <row r="59" spans="1:46">
      <c r="A59" s="7" t="s">
        <v>2</v>
      </c>
      <c r="B59" s="26">
        <v>0</v>
      </c>
      <c r="C59" s="8">
        <v>-1.708</v>
      </c>
      <c r="D59" s="1">
        <v>2.2607034999999831E-2</v>
      </c>
      <c r="E59" s="8">
        <v>0.29070000000000001</v>
      </c>
      <c r="F59" s="8">
        <v>2.1378762628943595</v>
      </c>
      <c r="G59" s="8">
        <f t="shared" si="27"/>
        <v>0.32899999999999996</v>
      </c>
      <c r="H59" s="8">
        <f t="shared" si="28"/>
        <v>0.188</v>
      </c>
      <c r="I59" s="8">
        <f t="shared" si="29"/>
        <v>0.28699999999999998</v>
      </c>
      <c r="J59" s="8">
        <f t="shared" si="30"/>
        <v>0.16400000000000001</v>
      </c>
      <c r="K59" s="8">
        <v>0.94</v>
      </c>
      <c r="L59" s="8">
        <v>0.82</v>
      </c>
      <c r="M59" s="8">
        <v>0.14000000000000001</v>
      </c>
      <c r="N59" s="8">
        <v>0.55000000000000004</v>
      </c>
      <c r="O59" s="8">
        <f t="shared" si="31"/>
        <v>0.86</v>
      </c>
      <c r="P59" s="6">
        <f t="shared" si="32"/>
        <v>0.48448980458366225</v>
      </c>
      <c r="Q59" s="8">
        <f t="shared" si="33"/>
        <v>-1.2235101954163377</v>
      </c>
      <c r="R59" s="8">
        <f t="shared" si="17"/>
        <v>0.11253208500000222</v>
      </c>
      <c r="S59" s="8">
        <v>30.560458875113394</v>
      </c>
      <c r="T59" s="24">
        <f t="shared" si="5"/>
        <v>0.30560458875113394</v>
      </c>
      <c r="U59" s="8">
        <v>0.86</v>
      </c>
      <c r="V59" s="7">
        <v>1.014</v>
      </c>
      <c r="W59" s="7">
        <f t="shared" si="6"/>
        <v>1.014E-2</v>
      </c>
      <c r="X59" s="7">
        <v>30.829537723011789</v>
      </c>
      <c r="Y59" s="7">
        <f t="shared" si="34"/>
        <v>0.30829537723011791</v>
      </c>
      <c r="Z59" s="7">
        <v>0.99</v>
      </c>
      <c r="AA59" s="7">
        <v>3.269598937180989E-2</v>
      </c>
      <c r="AB59" s="7">
        <v>0.12775112065646227</v>
      </c>
      <c r="AC59" s="7">
        <v>2.3876303242211679E-2</v>
      </c>
      <c r="AD59" s="7">
        <v>0.15042166639059057</v>
      </c>
      <c r="AE59" s="7">
        <v>0.66525492033892553</v>
      </c>
      <c r="AF59" s="7">
        <v>-0.36699999999999999</v>
      </c>
      <c r="AG59" s="7">
        <v>0.67300000000000004</v>
      </c>
      <c r="AH59" s="7">
        <v>0.28678420498784901</v>
      </c>
      <c r="AI59" s="7">
        <v>3.383</v>
      </c>
      <c r="AJ59" s="7">
        <v>1.0009999999999999</v>
      </c>
      <c r="AK59" s="7">
        <f t="shared" si="42"/>
        <v>1.2556210954043436</v>
      </c>
      <c r="AL59" s="7">
        <f t="shared" si="36"/>
        <v>1.2556210954043436E-2</v>
      </c>
      <c r="AM59" s="7">
        <f t="shared" si="37"/>
        <v>2.6649942557453879E-3</v>
      </c>
      <c r="AN59" s="7">
        <f t="shared" si="38"/>
        <v>3.8323115747311825E-3</v>
      </c>
      <c r="AO59" s="7">
        <f t="shared" si="39"/>
        <v>-1.1673173189857946E-3</v>
      </c>
      <c r="AP59" s="8">
        <f t="shared" si="40"/>
        <v>-0.11673173189857945</v>
      </c>
      <c r="AQ59" s="19">
        <f t="shared" si="41"/>
        <v>-1.3402419273149171</v>
      </c>
      <c r="AR59" s="8">
        <f t="shared" si="18"/>
        <v>0.11253208500000222</v>
      </c>
      <c r="AS59" s="7">
        <f t="shared" si="15"/>
        <v>1.014E-2</v>
      </c>
      <c r="AT59" s="7">
        <f t="shared" si="16"/>
        <v>1.2556210954043436E-2</v>
      </c>
    </row>
    <row r="60" spans="1:46">
      <c r="A60" s="7" t="s">
        <v>2</v>
      </c>
      <c r="B60" s="26">
        <v>1</v>
      </c>
      <c r="C60" s="8">
        <v>0.02</v>
      </c>
      <c r="D60" s="1">
        <v>2.2607034999999831E-2</v>
      </c>
      <c r="E60" s="8">
        <v>0.29859999999999998</v>
      </c>
      <c r="F60" s="8">
        <v>0.31527263782913928</v>
      </c>
      <c r="G60" s="8">
        <f t="shared" si="27"/>
        <v>0.32899999999999996</v>
      </c>
      <c r="H60" s="8">
        <f t="shared" si="28"/>
        <v>0.188</v>
      </c>
      <c r="I60" s="8">
        <f t="shared" si="29"/>
        <v>0.28699999999999998</v>
      </c>
      <c r="J60" s="8">
        <f t="shared" si="30"/>
        <v>0.16400000000000001</v>
      </c>
      <c r="K60" s="8">
        <v>0.94</v>
      </c>
      <c r="L60" s="8">
        <v>0.82</v>
      </c>
      <c r="M60" s="8">
        <v>0.14000000000000001</v>
      </c>
      <c r="N60" s="8">
        <v>0.55000000000000004</v>
      </c>
      <c r="O60" s="8">
        <f t="shared" si="31"/>
        <v>0.86</v>
      </c>
      <c r="P60" s="6">
        <f t="shared" si="32"/>
        <v>0.22600083590328218</v>
      </c>
      <c r="Q60" s="8">
        <f t="shared" si="33"/>
        <v>0.24600083590328217</v>
      </c>
      <c r="R60" s="8">
        <f t="shared" si="17"/>
        <v>2.2607034999999831E-2</v>
      </c>
      <c r="S60" s="8">
        <v>30.107117462210702</v>
      </c>
      <c r="T60" s="24">
        <f t="shared" si="5"/>
        <v>0.30107117462210703</v>
      </c>
      <c r="U60" s="8">
        <v>0.86</v>
      </c>
      <c r="V60" s="7">
        <v>1.3919999999999999</v>
      </c>
      <c r="W60" s="7">
        <f t="shared" si="6"/>
        <v>1.3919999999999998E-2</v>
      </c>
      <c r="X60" s="7">
        <v>31.870679175172604</v>
      </c>
      <c r="Y60" s="7">
        <f t="shared" si="34"/>
        <v>0.31870679175172606</v>
      </c>
      <c r="Z60" s="7">
        <v>0.99</v>
      </c>
      <c r="AA60" s="7">
        <v>3.1759950410797474E-2</v>
      </c>
      <c r="AB60" s="7">
        <v>0.12600929327900476</v>
      </c>
      <c r="AC60" s="7">
        <v>2.9685782489255373E-2</v>
      </c>
      <c r="AD60" s="7">
        <v>0.15901582916253421</v>
      </c>
      <c r="AE60" s="7">
        <v>0.65352914465840817</v>
      </c>
      <c r="AF60" s="7">
        <v>-0.89400000000000002</v>
      </c>
      <c r="AG60" s="7">
        <v>0.55200000000000005</v>
      </c>
      <c r="AH60" s="7">
        <v>-0.76730512944137941</v>
      </c>
      <c r="AI60" s="7">
        <v>1.0009999999999999</v>
      </c>
      <c r="AJ60" s="7">
        <v>1.1419999999999999</v>
      </c>
      <c r="AK60" s="7">
        <f t="shared" si="42"/>
        <v>0.92389080923886968</v>
      </c>
      <c r="AL60" s="7">
        <f t="shared" si="36"/>
        <v>9.2389080923886962E-3</v>
      </c>
      <c r="AM60" s="7">
        <f t="shared" si="37"/>
        <v>3.6041832456361667E-3</v>
      </c>
      <c r="AN60" s="7">
        <f t="shared" si="38"/>
        <v>2.915057729840118E-3</v>
      </c>
      <c r="AO60" s="7">
        <f t="shared" si="39"/>
        <v>6.8912551579604873E-4</v>
      </c>
      <c r="AP60" s="8">
        <f t="shared" si="40"/>
        <v>6.891255157960488E-2</v>
      </c>
      <c r="AQ60" s="19">
        <f t="shared" si="41"/>
        <v>0.31491338748288705</v>
      </c>
      <c r="AR60" s="8">
        <f t="shared" si="18"/>
        <v>2.2607034999999831E-2</v>
      </c>
      <c r="AS60" s="7">
        <f t="shared" si="15"/>
        <v>1.3919999999999998E-2</v>
      </c>
      <c r="AT60" s="7">
        <f t="shared" si="16"/>
        <v>9.2389080923886962E-3</v>
      </c>
    </row>
    <row r="61" spans="1:46">
      <c r="A61" s="7" t="s">
        <v>2</v>
      </c>
      <c r="B61" s="26">
        <v>2</v>
      </c>
      <c r="C61" s="8">
        <v>2.0049999999999999</v>
      </c>
      <c r="D61" s="1">
        <v>2.2607034999999831E-2</v>
      </c>
      <c r="E61" s="8">
        <v>0.2908</v>
      </c>
      <c r="F61" s="8">
        <v>-0.31955213378917074</v>
      </c>
      <c r="G61" s="8">
        <f t="shared" si="27"/>
        <v>0.32899999999999996</v>
      </c>
      <c r="H61" s="8">
        <f t="shared" si="28"/>
        <v>0.188</v>
      </c>
      <c r="I61" s="8">
        <f t="shared" si="29"/>
        <v>0.28699999999999998</v>
      </c>
      <c r="J61" s="8">
        <f t="shared" si="30"/>
        <v>0.16400000000000001</v>
      </c>
      <c r="K61" s="8">
        <v>0.94</v>
      </c>
      <c r="L61" s="8">
        <v>0.82</v>
      </c>
      <c r="M61" s="8">
        <v>0.14000000000000001</v>
      </c>
      <c r="N61" s="8">
        <v>0.55000000000000004</v>
      </c>
      <c r="O61" s="8">
        <f t="shared" si="31"/>
        <v>0.86</v>
      </c>
      <c r="P61" s="6">
        <f t="shared" si="32"/>
        <v>-4.1274204947245242E-2</v>
      </c>
      <c r="Q61" s="8">
        <f t="shared" si="33"/>
        <v>1.9637257950527547</v>
      </c>
      <c r="R61" s="8">
        <f t="shared" si="17"/>
        <v>2.2607034999999831E-2</v>
      </c>
      <c r="S61" s="8">
        <v>28.198968899510703</v>
      </c>
      <c r="T61" s="24">
        <f t="shared" si="5"/>
        <v>0.28198968899510701</v>
      </c>
      <c r="U61" s="8">
        <v>0.86</v>
      </c>
      <c r="V61" s="7">
        <v>0.17899999999999999</v>
      </c>
      <c r="W61" s="7">
        <f t="shared" si="6"/>
        <v>1.7899999999999999E-3</v>
      </c>
      <c r="X61" s="7">
        <v>32.574039623589478</v>
      </c>
      <c r="Y61" s="7">
        <f t="shared" si="34"/>
        <v>0.32574039623589479</v>
      </c>
      <c r="Z61" s="7">
        <v>0.99</v>
      </c>
      <c r="AA61" s="7">
        <v>2.9469504361749541E-2</v>
      </c>
      <c r="AB61" s="7">
        <v>0.12631822471479162</v>
      </c>
      <c r="AC61" s="7">
        <v>3.5218299236690447E-2</v>
      </c>
      <c r="AD61" s="7">
        <v>0.15767134251287204</v>
      </c>
      <c r="AE61" s="7">
        <v>0.65132262917389627</v>
      </c>
      <c r="AF61" s="7">
        <v>-1.65</v>
      </c>
      <c r="AG61" s="7">
        <v>0.433</v>
      </c>
      <c r="AH61" s="7">
        <v>-1.5447945910942937</v>
      </c>
      <c r="AI61" s="7">
        <v>-6.7000000000000004E-2</v>
      </c>
      <c r="AJ61" s="7">
        <v>7.6999999999999999E-2</v>
      </c>
      <c r="AK61" s="7">
        <f t="shared" si="42"/>
        <v>-8.7460665657340814E-3</v>
      </c>
      <c r="AL61" s="7">
        <f t="shared" si="36"/>
        <v>-8.7460665657340819E-5</v>
      </c>
      <c r="AM61" s="7">
        <f t="shared" si="37"/>
        <v>4.3409492723906775E-4</v>
      </c>
      <c r="AN61" s="7">
        <f t="shared" si="38"/>
        <v>-2.8204577167414539E-5</v>
      </c>
      <c r="AO61" s="7">
        <f t="shared" si="39"/>
        <v>4.6229950440648229E-4</v>
      </c>
      <c r="AP61" s="8">
        <f t="shared" si="40"/>
        <v>4.6229950440648232E-2</v>
      </c>
      <c r="AQ61" s="19">
        <f t="shared" si="41"/>
        <v>2.0099557454934027</v>
      </c>
      <c r="AR61" s="8">
        <f t="shared" si="18"/>
        <v>2.2607034999999831E-2</v>
      </c>
      <c r="AS61" s="7">
        <f t="shared" si="15"/>
        <v>1.7899999999999999E-3</v>
      </c>
      <c r="AT61" s="7">
        <f t="shared" si="16"/>
        <v>-8.7460665657340819E-5</v>
      </c>
    </row>
    <row r="62" spans="1:46">
      <c r="A62" s="7" t="s">
        <v>2</v>
      </c>
      <c r="B62" s="26">
        <v>3</v>
      </c>
      <c r="C62" s="8">
        <v>2.032</v>
      </c>
      <c r="D62" s="1">
        <v>2.2607034999999831E-2</v>
      </c>
      <c r="E62" s="8">
        <v>0.30409999999999998</v>
      </c>
      <c r="F62" s="8">
        <v>-1.8825812594911875</v>
      </c>
      <c r="G62" s="8">
        <f t="shared" si="27"/>
        <v>0.32899999999999996</v>
      </c>
      <c r="H62" s="8">
        <f t="shared" si="28"/>
        <v>0.188</v>
      </c>
      <c r="I62" s="8">
        <f t="shared" si="29"/>
        <v>0.28699999999999998</v>
      </c>
      <c r="J62" s="8">
        <f t="shared" si="30"/>
        <v>0.16400000000000001</v>
      </c>
      <c r="K62" s="8">
        <v>0.94</v>
      </c>
      <c r="L62" s="8">
        <v>0.82</v>
      </c>
      <c r="M62" s="8">
        <v>0.14000000000000001</v>
      </c>
      <c r="N62" s="8">
        <v>0.55000000000000004</v>
      </c>
      <c r="O62" s="8">
        <f t="shared" si="31"/>
        <v>0.86</v>
      </c>
      <c r="P62" s="6">
        <f t="shared" si="32"/>
        <v>-0.42102534078630249</v>
      </c>
      <c r="Q62" s="8">
        <f t="shared" si="33"/>
        <v>1.6109746592136975</v>
      </c>
      <c r="R62" s="8">
        <f t="shared" si="17"/>
        <v>2.2607034999999831E-2</v>
      </c>
      <c r="S62" s="8">
        <v>28.927651255810598</v>
      </c>
      <c r="T62" s="24">
        <f t="shared" si="5"/>
        <v>0.28927651255810599</v>
      </c>
      <c r="U62" s="8">
        <v>0.86</v>
      </c>
      <c r="V62" s="7">
        <v>-1.601</v>
      </c>
      <c r="W62" s="7">
        <f t="shared" si="6"/>
        <v>-1.601E-2</v>
      </c>
      <c r="X62" s="7">
        <v>32.591483189794964</v>
      </c>
      <c r="Y62" s="7">
        <f t="shared" si="34"/>
        <v>0.32591483189794962</v>
      </c>
      <c r="Z62" s="7">
        <v>0.99</v>
      </c>
      <c r="AA62" s="7">
        <v>2.7053304890493325E-2</v>
      </c>
      <c r="AB62" s="7">
        <v>0.1271375782925048</v>
      </c>
      <c r="AC62" s="7">
        <v>4.2952840900676158E-2</v>
      </c>
      <c r="AD62" s="7">
        <v>0.13727895474639218</v>
      </c>
      <c r="AE62" s="7">
        <v>0.66557732116993351</v>
      </c>
      <c r="AF62" s="7">
        <v>-1.2170000000000001</v>
      </c>
      <c r="AG62" s="7">
        <v>0.92</v>
      </c>
      <c r="AH62" s="7">
        <v>-1.9863512428296548</v>
      </c>
      <c r="AI62" s="7">
        <v>0.114</v>
      </c>
      <c r="AJ62" s="7">
        <v>-0.81499999999999995</v>
      </c>
      <c r="AK62" s="7">
        <f t="shared" si="42"/>
        <v>-0.52807244484115545</v>
      </c>
      <c r="AL62" s="7">
        <f t="shared" si="36"/>
        <v>-5.2807244484115549E-3</v>
      </c>
      <c r="AM62" s="7">
        <f t="shared" si="37"/>
        <v>-3.9829325908075381E-3</v>
      </c>
      <c r="AN62" s="7">
        <f t="shared" si="38"/>
        <v>-1.7038557566944103E-3</v>
      </c>
      <c r="AO62" s="7">
        <f t="shared" si="39"/>
        <v>-2.2790768341131281E-3</v>
      </c>
      <c r="AP62" s="8">
        <f t="shared" si="40"/>
        <v>-0.22790768341131282</v>
      </c>
      <c r="AQ62" s="19">
        <f t="shared" si="41"/>
        <v>1.3830669758023848</v>
      </c>
      <c r="AR62" s="8">
        <f t="shared" si="18"/>
        <v>2.2607034999999831E-2</v>
      </c>
      <c r="AS62" s="7">
        <f t="shared" si="15"/>
        <v>-1.601E-2</v>
      </c>
      <c r="AT62" s="7">
        <f t="shared" si="16"/>
        <v>-5.2807244484115549E-3</v>
      </c>
    </row>
    <row r="63" spans="1:46">
      <c r="A63" s="7" t="s">
        <v>2</v>
      </c>
      <c r="B63" s="26">
        <v>4</v>
      </c>
      <c r="C63" s="8">
        <v>4.4569999999999999</v>
      </c>
      <c r="D63" s="1">
        <v>-0.12073662270203767</v>
      </c>
      <c r="E63" s="8">
        <v>0.33150000000000002</v>
      </c>
      <c r="F63" s="8">
        <v>-0.56046254213674285</v>
      </c>
      <c r="G63" s="8">
        <f t="shared" si="27"/>
        <v>0.32899999999999996</v>
      </c>
      <c r="H63" s="8">
        <f t="shared" si="28"/>
        <v>0.188</v>
      </c>
      <c r="I63" s="8">
        <f t="shared" si="29"/>
        <v>0.28699999999999998</v>
      </c>
      <c r="J63" s="8">
        <f t="shared" si="30"/>
        <v>0.16400000000000001</v>
      </c>
      <c r="K63" s="8">
        <v>0.94</v>
      </c>
      <c r="L63" s="8">
        <v>0.82</v>
      </c>
      <c r="M63" s="8">
        <v>0.14000000000000001</v>
      </c>
      <c r="N63" s="8">
        <v>0.55000000000000004</v>
      </c>
      <c r="O63" s="8">
        <f t="shared" si="31"/>
        <v>0.86</v>
      </c>
      <c r="P63" s="6">
        <f t="shared" si="32"/>
        <v>-0.28588565194687809</v>
      </c>
      <c r="Q63" s="8">
        <f t="shared" si="33"/>
        <v>4.1711143480531216</v>
      </c>
      <c r="R63" s="8">
        <f t="shared" si="17"/>
        <v>2.2607034999999831E-2</v>
      </c>
      <c r="S63" s="8">
        <v>30.407686006465195</v>
      </c>
      <c r="T63" s="24">
        <f t="shared" si="5"/>
        <v>0.30407686006465195</v>
      </c>
      <c r="U63" s="8">
        <v>0.86</v>
      </c>
      <c r="V63" s="7">
        <v>-1.9990000000000001</v>
      </c>
      <c r="W63" s="7">
        <f t="shared" si="6"/>
        <v>-1.9990000000000001E-2</v>
      </c>
      <c r="X63" s="7">
        <v>35.448423778527449</v>
      </c>
      <c r="Y63" s="7">
        <f t="shared" si="34"/>
        <v>0.35448423778527449</v>
      </c>
      <c r="Z63" s="7">
        <v>0.99</v>
      </c>
      <c r="AA63" s="7">
        <v>2.7773876507315685E-2</v>
      </c>
      <c r="AB63" s="7">
        <v>0.12266365610895821</v>
      </c>
      <c r="AC63" s="7">
        <v>4.468231125349191E-2</v>
      </c>
      <c r="AD63" s="7">
        <v>0.13416794283743716</v>
      </c>
      <c r="AE63" s="7">
        <v>0.67071221329279695</v>
      </c>
      <c r="AF63" s="7">
        <v>-0.27800000000000002</v>
      </c>
      <c r="AG63" s="7">
        <v>0.98899999999999999</v>
      </c>
      <c r="AH63" s="7">
        <v>-2.7376141613103337</v>
      </c>
      <c r="AI63" s="7">
        <v>1.3959999999999999</v>
      </c>
      <c r="AJ63" s="7">
        <v>-0.31</v>
      </c>
      <c r="AK63" s="7">
        <f t="shared" si="42"/>
        <v>-2.9352047744614446E-2</v>
      </c>
      <c r="AL63" s="7">
        <f t="shared" si="36"/>
        <v>-2.9352047744614444E-4</v>
      </c>
      <c r="AM63" s="7">
        <f t="shared" si="37"/>
        <v>-5.2275069321154576E-3</v>
      </c>
      <c r="AN63" s="7">
        <f t="shared" si="38"/>
        <v>-1.0300789889464771E-4</v>
      </c>
      <c r="AO63" s="7">
        <f t="shared" si="39"/>
        <v>-5.12449903322081E-3</v>
      </c>
      <c r="AP63" s="8">
        <f t="shared" si="40"/>
        <v>-0.51244990332208096</v>
      </c>
      <c r="AQ63" s="19">
        <f t="shared" si="41"/>
        <v>3.6586644447310408</v>
      </c>
      <c r="AR63" s="8">
        <f t="shared" si="18"/>
        <v>2.2607034999999831E-2</v>
      </c>
      <c r="AS63" s="7">
        <f t="shared" si="15"/>
        <v>-1.9990000000000001E-2</v>
      </c>
      <c r="AT63" s="7">
        <f t="shared" si="16"/>
        <v>-2.9352047744614444E-4</v>
      </c>
    </row>
    <row r="64" spans="1:46">
      <c r="A64" s="7" t="s">
        <v>2</v>
      </c>
      <c r="B64" s="26">
        <v>5</v>
      </c>
      <c r="C64" s="8">
        <v>4.5949999999999998</v>
      </c>
      <c r="D64" s="1">
        <v>-0.12073662270203767</v>
      </c>
      <c r="E64" s="8">
        <v>0.3478</v>
      </c>
      <c r="F64" s="8">
        <v>8.6412418030610422E-2</v>
      </c>
      <c r="G64" s="8">
        <f t="shared" si="27"/>
        <v>0.32899999999999996</v>
      </c>
      <c r="H64" s="8">
        <f t="shared" si="28"/>
        <v>0.188</v>
      </c>
      <c r="I64" s="8">
        <f t="shared" si="29"/>
        <v>0.28699999999999998</v>
      </c>
      <c r="J64" s="8">
        <f t="shared" si="30"/>
        <v>0.16400000000000001</v>
      </c>
      <c r="K64" s="8">
        <v>0.94</v>
      </c>
      <c r="L64" s="8">
        <v>0.82</v>
      </c>
      <c r="M64" s="8">
        <v>0.14000000000000001</v>
      </c>
      <c r="N64" s="8">
        <v>0.55000000000000004</v>
      </c>
      <c r="O64" s="8">
        <f t="shared" si="31"/>
        <v>0.86</v>
      </c>
      <c r="P64" s="6">
        <f t="shared" si="32"/>
        <v>-2.8281014596513446E-2</v>
      </c>
      <c r="Q64" s="8">
        <f t="shared" si="33"/>
        <v>4.5667189854034866</v>
      </c>
      <c r="R64" s="8">
        <f t="shared" si="17"/>
        <v>-0.12073662270203767</v>
      </c>
      <c r="S64" s="8">
        <v>32.6807367679911</v>
      </c>
      <c r="T64" s="24">
        <f t="shared" si="5"/>
        <v>0.32680736767991098</v>
      </c>
      <c r="U64" s="8">
        <v>0.86</v>
      </c>
      <c r="V64" s="7">
        <v>-2.302</v>
      </c>
      <c r="W64" s="7">
        <f t="shared" si="6"/>
        <v>-2.3019999999999999E-2</v>
      </c>
      <c r="X64" s="7">
        <v>37.740453569534871</v>
      </c>
      <c r="Y64" s="7">
        <f t="shared" si="34"/>
        <v>0.37740453569534871</v>
      </c>
      <c r="Z64" s="7">
        <v>0.99</v>
      </c>
      <c r="AA64" s="7">
        <v>2.6675469179504269E-2</v>
      </c>
      <c r="AB64" s="7">
        <v>0.12161014460058747</v>
      </c>
      <c r="AC64" s="7">
        <v>4.2820012526621376E-2</v>
      </c>
      <c r="AD64" s="7">
        <v>0.13406745338277093</v>
      </c>
      <c r="AE64" s="7">
        <v>0.67482692031051605</v>
      </c>
      <c r="AF64" s="7">
        <v>-0.39500000000000002</v>
      </c>
      <c r="AG64" s="7">
        <v>1.5309999999999999</v>
      </c>
      <c r="AH64" s="7">
        <v>-2.6881153589466278</v>
      </c>
      <c r="AI64" s="7">
        <v>2.339</v>
      </c>
      <c r="AJ64" s="7">
        <v>-0.19500000000000001</v>
      </c>
      <c r="AK64" s="7">
        <f t="shared" si="42"/>
        <v>0.24253571171624785</v>
      </c>
      <c r="AL64" s="7">
        <f t="shared" si="36"/>
        <v>2.4253571171624785E-3</v>
      </c>
      <c r="AM64" s="7">
        <f t="shared" si="37"/>
        <v>-6.4698708194327326E-3</v>
      </c>
      <c r="AN64" s="7">
        <f t="shared" si="38"/>
        <v>9.061873689311335E-4</v>
      </c>
      <c r="AO64" s="7">
        <f t="shared" si="39"/>
        <v>-7.3760581883638657E-3</v>
      </c>
      <c r="AP64" s="8">
        <f t="shared" si="40"/>
        <v>-0.73760581883638654</v>
      </c>
      <c r="AQ64" s="19">
        <f t="shared" si="41"/>
        <v>3.8291131665671001</v>
      </c>
      <c r="AR64" s="8">
        <f t="shared" si="18"/>
        <v>-0.12073662270203767</v>
      </c>
      <c r="AS64" s="7">
        <f t="shared" si="15"/>
        <v>-2.3019999999999999E-2</v>
      </c>
      <c r="AT64" s="7">
        <f t="shared" si="16"/>
        <v>2.4253571171624785E-3</v>
      </c>
    </row>
    <row r="65" spans="1:46">
      <c r="A65" s="7" t="s">
        <v>2</v>
      </c>
      <c r="B65" s="26">
        <v>6</v>
      </c>
      <c r="C65" s="8">
        <v>5.681</v>
      </c>
      <c r="D65" s="1">
        <v>-0.12073662270203767</v>
      </c>
      <c r="E65" s="8">
        <v>0.38140000000000002</v>
      </c>
      <c r="F65" s="8">
        <v>0.11120054725245465</v>
      </c>
      <c r="G65" s="8">
        <f t="shared" si="27"/>
        <v>0.32899999999999996</v>
      </c>
      <c r="H65" s="8">
        <f t="shared" si="28"/>
        <v>0.188</v>
      </c>
      <c r="I65" s="8">
        <f t="shared" si="29"/>
        <v>0.28699999999999998</v>
      </c>
      <c r="J65" s="8">
        <f t="shared" si="30"/>
        <v>0.16400000000000001</v>
      </c>
      <c r="K65" s="8">
        <v>0.94</v>
      </c>
      <c r="L65" s="8">
        <v>0.82</v>
      </c>
      <c r="M65" s="8">
        <v>0.14000000000000001</v>
      </c>
      <c r="N65" s="8">
        <v>0.55000000000000004</v>
      </c>
      <c r="O65" s="8">
        <f t="shared" si="31"/>
        <v>0.86</v>
      </c>
      <c r="P65" s="6">
        <f t="shared" si="32"/>
        <v>3.7678827489271476E-2</v>
      </c>
      <c r="Q65" s="8">
        <f t="shared" si="33"/>
        <v>5.7186788274892715</v>
      </c>
      <c r="R65" s="8">
        <f t="shared" si="17"/>
        <v>-0.12073662270203767</v>
      </c>
      <c r="S65" s="8">
        <v>35.891820745847696</v>
      </c>
      <c r="T65" s="24">
        <f t="shared" si="5"/>
        <v>0.35891820745847697</v>
      </c>
      <c r="U65" s="8">
        <v>0.86</v>
      </c>
      <c r="V65" s="7">
        <v>0.13900000000000001</v>
      </c>
      <c r="W65" s="7">
        <f t="shared" si="6"/>
        <v>1.3900000000000002E-3</v>
      </c>
      <c r="X65" s="7">
        <v>41.190347853337514</v>
      </c>
      <c r="Y65" s="7">
        <f t="shared" si="34"/>
        <v>0.41190347853337511</v>
      </c>
      <c r="Z65" s="7">
        <v>0.99</v>
      </c>
      <c r="AA65" s="7">
        <v>2.5670828374139563E-2</v>
      </c>
      <c r="AB65" s="7">
        <v>0.11778438379193361</v>
      </c>
      <c r="AC65" s="7">
        <v>4.9929065031078218E-2</v>
      </c>
      <c r="AD65" s="7">
        <v>0.13275691469239448</v>
      </c>
      <c r="AE65" s="7">
        <v>0.67385880811045407</v>
      </c>
      <c r="AF65" s="7">
        <v>-6.0000000000000001E-3</v>
      </c>
      <c r="AG65" s="7">
        <v>2.1030000000000002</v>
      </c>
      <c r="AH65" s="7">
        <v>-1.4659094191696138</v>
      </c>
      <c r="AI65" s="7">
        <v>2.6640000000000001</v>
      </c>
      <c r="AJ65" s="7">
        <v>1.472</v>
      </c>
      <c r="AK65" s="7">
        <f t="shared" si="42"/>
        <v>1.5199396337039293</v>
      </c>
      <c r="AL65" s="7">
        <f t="shared" si="36"/>
        <v>1.5199396337039293E-2</v>
      </c>
      <c r="AM65" s="7">
        <f t="shared" si="37"/>
        <v>4.290508251958634E-4</v>
      </c>
      <c r="AN65" s="7">
        <f t="shared" si="38"/>
        <v>6.198077380605585E-3</v>
      </c>
      <c r="AO65" s="7">
        <f t="shared" si="39"/>
        <v>-5.7690265554097217E-3</v>
      </c>
      <c r="AP65" s="8">
        <f t="shared" si="40"/>
        <v>-0.5769026555409722</v>
      </c>
      <c r="AQ65" s="19">
        <f t="shared" si="41"/>
        <v>5.1417761719482993</v>
      </c>
      <c r="AR65" s="8">
        <f t="shared" si="18"/>
        <v>-0.12073662270203767</v>
      </c>
      <c r="AS65" s="7">
        <f t="shared" si="15"/>
        <v>1.3900000000000002E-3</v>
      </c>
      <c r="AT65" s="7">
        <f t="shared" si="16"/>
        <v>1.5199396337039293E-2</v>
      </c>
    </row>
    <row r="66" spans="1:46">
      <c r="A66" s="7" t="s">
        <v>2</v>
      </c>
      <c r="B66" s="26">
        <v>7</v>
      </c>
      <c r="C66" s="8">
        <v>6.75</v>
      </c>
      <c r="D66" s="1">
        <v>-0.12073662270203767</v>
      </c>
      <c r="E66" s="8">
        <v>0.40679999999999999</v>
      </c>
      <c r="F66" s="8">
        <v>-0.67604131213816687</v>
      </c>
      <c r="G66" s="8">
        <f t="shared" si="27"/>
        <v>0.32899999999999996</v>
      </c>
      <c r="H66" s="8">
        <f t="shared" si="28"/>
        <v>0.188</v>
      </c>
      <c r="I66" s="8">
        <f t="shared" si="29"/>
        <v>0.28699999999999998</v>
      </c>
      <c r="J66" s="8">
        <f t="shared" si="30"/>
        <v>0.16400000000000001</v>
      </c>
      <c r="K66" s="8">
        <v>0.94</v>
      </c>
      <c r="L66" s="8">
        <v>0.82</v>
      </c>
      <c r="M66" s="8">
        <v>0.14000000000000001</v>
      </c>
      <c r="N66" s="8">
        <v>0.55000000000000004</v>
      </c>
      <c r="O66" s="8">
        <f t="shared" si="31"/>
        <v>0.86</v>
      </c>
      <c r="P66" s="6">
        <f t="shared" si="32"/>
        <v>-0.17909953425920849</v>
      </c>
      <c r="Q66" s="8">
        <f t="shared" si="33"/>
        <v>6.5709004657407917</v>
      </c>
      <c r="R66" s="8">
        <f t="shared" si="17"/>
        <v>-0.12073662270203767</v>
      </c>
      <c r="S66" s="8">
        <v>36.360619601071129</v>
      </c>
      <c r="T66" s="24">
        <f t="shared" si="5"/>
        <v>0.36360619601071131</v>
      </c>
      <c r="U66" s="8">
        <v>0.86</v>
      </c>
      <c r="V66" s="7">
        <v>2.25</v>
      </c>
      <c r="W66" s="7">
        <f t="shared" si="6"/>
        <v>2.2499999999999999E-2</v>
      </c>
      <c r="X66" s="7">
        <v>43.009911548087523</v>
      </c>
      <c r="Y66" s="7">
        <f t="shared" si="34"/>
        <v>0.4300991154808752</v>
      </c>
      <c r="Z66" s="7">
        <v>0.99</v>
      </c>
      <c r="AA66" s="7">
        <v>2.5670828374139563E-2</v>
      </c>
      <c r="AB66" s="7">
        <v>0.11778438379193361</v>
      </c>
      <c r="AC66" s="7">
        <v>4.9929065031078218E-2</v>
      </c>
      <c r="AD66" s="7">
        <v>0.13275691469239448</v>
      </c>
      <c r="AE66" s="7">
        <v>0.67385880811045407</v>
      </c>
      <c r="AF66" s="7">
        <v>0.85799999999999998</v>
      </c>
      <c r="AG66" s="7">
        <v>2.617</v>
      </c>
      <c r="AH66" s="7">
        <v>1.2873311122074016</v>
      </c>
      <c r="AI66" s="7">
        <v>2.1890000000000001</v>
      </c>
      <c r="AJ66" s="7">
        <v>3.1070000000000002</v>
      </c>
      <c r="AK66" s="7">
        <f t="shared" si="42"/>
        <v>2.7788267450072679</v>
      </c>
      <c r="AL66" s="7">
        <f t="shared" si="36"/>
        <v>2.7788267450072679E-2</v>
      </c>
      <c r="AM66" s="7">
        <f t="shared" si="37"/>
        <v>7.0357798928072637E-3</v>
      </c>
      <c r="AN66" s="7">
        <f t="shared" si="38"/>
        <v>1.1832192158512032E-2</v>
      </c>
      <c r="AO66" s="7">
        <f t="shared" si="39"/>
        <v>-4.796412265704768E-3</v>
      </c>
      <c r="AP66" s="8">
        <f t="shared" si="40"/>
        <v>-0.47964122657047681</v>
      </c>
      <c r="AQ66" s="19">
        <f t="shared" si="41"/>
        <v>6.0912592391703146</v>
      </c>
      <c r="AR66" s="8">
        <f t="shared" ref="AR66:AR129" si="43">R66</f>
        <v>-0.12073662270203767</v>
      </c>
      <c r="AS66" s="7">
        <f t="shared" si="15"/>
        <v>2.2499999999999999E-2</v>
      </c>
      <c r="AT66" s="7">
        <f t="shared" si="16"/>
        <v>2.7788267450072679E-2</v>
      </c>
    </row>
    <row r="67" spans="1:46">
      <c r="A67" s="7" t="s">
        <v>2</v>
      </c>
      <c r="B67" s="26">
        <v>8</v>
      </c>
      <c r="C67" s="8">
        <v>5.5949999999999998</v>
      </c>
      <c r="D67" s="1">
        <v>-0.13604720403571524</v>
      </c>
      <c r="E67" s="8">
        <v>0.4486</v>
      </c>
      <c r="F67" s="8">
        <v>-0.65084597566401892</v>
      </c>
      <c r="G67" s="8">
        <f t="shared" si="27"/>
        <v>0.32899999999999996</v>
      </c>
      <c r="H67" s="8">
        <f t="shared" si="28"/>
        <v>0.188</v>
      </c>
      <c r="I67" s="8">
        <f t="shared" si="29"/>
        <v>0.28699999999999998</v>
      </c>
      <c r="J67" s="8">
        <f t="shared" si="30"/>
        <v>0.16400000000000001</v>
      </c>
      <c r="K67" s="8">
        <v>0.94</v>
      </c>
      <c r="L67" s="8">
        <v>0.82</v>
      </c>
      <c r="M67" s="8">
        <v>0.14000000000000001</v>
      </c>
      <c r="N67" s="8">
        <v>0.55000000000000004</v>
      </c>
      <c r="O67" s="8">
        <f t="shared" si="31"/>
        <v>0.86</v>
      </c>
      <c r="P67" s="6">
        <f t="shared" si="32"/>
        <v>-0.27862670157432046</v>
      </c>
      <c r="Q67" s="8">
        <f t="shared" si="33"/>
        <v>5.3163732984256793</v>
      </c>
      <c r="R67" s="8">
        <f t="shared" si="17"/>
        <v>-0.12073662270203767</v>
      </c>
      <c r="S67" s="8">
        <v>37.485029706371456</v>
      </c>
      <c r="T67" s="24">
        <f t="shared" ref="T67:T112" si="44">S67/100</f>
        <v>0.37485029706371459</v>
      </c>
      <c r="U67" s="8">
        <v>0.86</v>
      </c>
      <c r="V67" s="7">
        <v>2.141</v>
      </c>
      <c r="W67" s="7">
        <f t="shared" ref="W67:W112" si="45">V67/100</f>
        <v>2.1409999999999998E-2</v>
      </c>
      <c r="X67" s="7">
        <v>43.459874928759355</v>
      </c>
      <c r="Y67" s="7">
        <f t="shared" si="34"/>
        <v>0.43459874928759357</v>
      </c>
      <c r="Z67" s="7">
        <v>0.99</v>
      </c>
      <c r="AA67" s="7">
        <v>2.5670828374139563E-2</v>
      </c>
      <c r="AB67" s="7">
        <v>0.11778438379193361</v>
      </c>
      <c r="AC67" s="7">
        <v>4.9929065031078218E-2</v>
      </c>
      <c r="AD67" s="7">
        <v>0.13275691469239448</v>
      </c>
      <c r="AE67" s="7">
        <v>0.67385880811045407</v>
      </c>
      <c r="AF67" s="7">
        <v>-0.91900000000000004</v>
      </c>
      <c r="AG67" s="7">
        <v>0.69599999999999995</v>
      </c>
      <c r="AH67" s="7">
        <v>0.31443595316346157</v>
      </c>
      <c r="AI67" s="7">
        <v>-0.33900000000000002</v>
      </c>
      <c r="AJ67" s="7">
        <v>2.3239999999999998</v>
      </c>
      <c r="AK67" s="7">
        <f t="shared" si="42"/>
        <v>1.5951292089649325</v>
      </c>
      <c r="AL67" s="7">
        <f t="shared" si="36"/>
        <v>1.5951292089649325E-2</v>
      </c>
      <c r="AM67" s="7">
        <f t="shared" si="37"/>
        <v>6.9019685797153509E-3</v>
      </c>
      <c r="AN67" s="7">
        <f t="shared" si="38"/>
        <v>6.8630874757658542E-3</v>
      </c>
      <c r="AO67" s="7">
        <f t="shared" si="39"/>
        <v>3.8881103949496738E-5</v>
      </c>
      <c r="AP67" s="8">
        <f t="shared" si="40"/>
        <v>3.8881103949496738E-3</v>
      </c>
      <c r="AQ67" s="19">
        <f t="shared" si="41"/>
        <v>5.3202614088206293</v>
      </c>
      <c r="AR67" s="8">
        <f t="shared" si="43"/>
        <v>-0.12073662270203767</v>
      </c>
      <c r="AS67" s="7">
        <f t="shared" ref="AS67:AS130" si="46">V67/100</f>
        <v>2.1409999999999998E-2</v>
      </c>
      <c r="AT67" s="7">
        <f t="shared" ref="AT67:AT130" si="47">AK67/100</f>
        <v>1.5951292089649325E-2</v>
      </c>
    </row>
    <row r="68" spans="1:46">
      <c r="A68" s="7" t="s">
        <v>2</v>
      </c>
      <c r="B68" s="26">
        <v>9</v>
      </c>
      <c r="C68" s="8">
        <v>5.7409999999999997</v>
      </c>
      <c r="D68" s="1">
        <v>-0.13604720403571524</v>
      </c>
      <c r="E68" s="8">
        <v>0.4486</v>
      </c>
      <c r="F68" s="8">
        <v>2.6963399514427083E-2</v>
      </c>
      <c r="G68" s="8">
        <f t="shared" si="27"/>
        <v>0.32899999999999996</v>
      </c>
      <c r="H68" s="8">
        <f t="shared" si="28"/>
        <v>0.188</v>
      </c>
      <c r="I68" s="8">
        <f t="shared" si="29"/>
        <v>0.28699999999999998</v>
      </c>
      <c r="J68" s="8">
        <f t="shared" si="30"/>
        <v>0.16400000000000001</v>
      </c>
      <c r="K68" s="8">
        <v>0.94</v>
      </c>
      <c r="L68" s="8">
        <v>0.82</v>
      </c>
      <c r="M68" s="8">
        <v>0.14000000000000001</v>
      </c>
      <c r="N68" s="8">
        <v>0.55000000000000004</v>
      </c>
      <c r="O68" s="8">
        <f t="shared" si="31"/>
        <v>0.86</v>
      </c>
      <c r="P68" s="6">
        <f t="shared" si="32"/>
        <v>-6.5162894198895663E-2</v>
      </c>
      <c r="Q68" s="8">
        <f t="shared" si="33"/>
        <v>5.6758371058011043</v>
      </c>
      <c r="R68" s="8">
        <f t="shared" si="17"/>
        <v>-0.13604720403571524</v>
      </c>
      <c r="S68" s="8">
        <v>32.862844879444616</v>
      </c>
      <c r="T68" s="24">
        <f t="shared" si="44"/>
        <v>0.32862844879444614</v>
      </c>
      <c r="U68" s="8">
        <v>0.86</v>
      </c>
      <c r="V68" s="7">
        <v>-4.032</v>
      </c>
      <c r="W68" s="7">
        <f t="shared" si="45"/>
        <v>-4.0320000000000002E-2</v>
      </c>
      <c r="X68" s="7">
        <v>37.802201375453201</v>
      </c>
      <c r="Y68" s="7">
        <f t="shared" si="34"/>
        <v>0.37802201375453204</v>
      </c>
      <c r="Z68" s="7">
        <v>0.99</v>
      </c>
      <c r="AA68" s="7">
        <v>2.5670828374139563E-2</v>
      </c>
      <c r="AB68" s="7">
        <v>0.11778438379193361</v>
      </c>
      <c r="AC68" s="7">
        <v>4.9929065031078218E-2</v>
      </c>
      <c r="AD68" s="7">
        <v>0.13275691469239448</v>
      </c>
      <c r="AE68" s="7">
        <v>0.67385880811045407</v>
      </c>
      <c r="AF68" s="7">
        <v>-6.6760000000000002</v>
      </c>
      <c r="AG68" s="7">
        <v>-3.0680000000000001</v>
      </c>
      <c r="AH68" s="7">
        <v>-0.53899230622307925</v>
      </c>
      <c r="AI68" s="7">
        <v>-4.9630000000000001</v>
      </c>
      <c r="AJ68" s="7">
        <v>-2.8610000000000002</v>
      </c>
      <c r="AK68" s="7">
        <f t="shared" si="42"/>
        <v>-3.146434939230434</v>
      </c>
      <c r="AL68" s="7">
        <f t="shared" si="36"/>
        <v>-3.1464349392304337E-2</v>
      </c>
      <c r="AM68" s="7">
        <f t="shared" si="37"/>
        <v>-1.1395257187637179E-2</v>
      </c>
      <c r="AN68" s="7">
        <f t="shared" si="38"/>
        <v>-1.1775274551567521E-2</v>
      </c>
      <c r="AO68" s="7">
        <f t="shared" si="39"/>
        <v>3.8001736393034231E-4</v>
      </c>
      <c r="AP68" s="8">
        <f t="shared" si="40"/>
        <v>3.8001736393034231E-2</v>
      </c>
      <c r="AQ68" s="19">
        <f t="shared" si="41"/>
        <v>5.7138388421941384</v>
      </c>
      <c r="AR68" s="8">
        <f t="shared" si="43"/>
        <v>-0.13604720403571524</v>
      </c>
      <c r="AS68" s="7">
        <f t="shared" si="46"/>
        <v>-4.0320000000000002E-2</v>
      </c>
      <c r="AT68" s="7">
        <f t="shared" si="47"/>
        <v>-3.1464349392304337E-2</v>
      </c>
    </row>
    <row r="69" spans="1:46">
      <c r="A69" s="7" t="s">
        <v>2</v>
      </c>
      <c r="B69" s="26">
        <v>10</v>
      </c>
      <c r="C69" s="8">
        <v>5.6159999999999997</v>
      </c>
      <c r="D69" s="1">
        <v>-0.13604720403571524</v>
      </c>
      <c r="E69" s="8">
        <v>0.4486</v>
      </c>
      <c r="F69" s="8">
        <v>1.0218445025597989</v>
      </c>
      <c r="G69" s="8">
        <f t="shared" si="27"/>
        <v>0.32899999999999996</v>
      </c>
      <c r="H69" s="8">
        <f t="shared" si="28"/>
        <v>0.188</v>
      </c>
      <c r="I69" s="8">
        <f t="shared" si="29"/>
        <v>0.28699999999999998</v>
      </c>
      <c r="J69" s="8">
        <f t="shared" si="30"/>
        <v>0.16400000000000001</v>
      </c>
      <c r="K69" s="8">
        <v>0.94</v>
      </c>
      <c r="L69" s="8">
        <v>0.82</v>
      </c>
      <c r="M69" s="8">
        <v>0.14000000000000001</v>
      </c>
      <c r="N69" s="8">
        <v>0.55000000000000004</v>
      </c>
      <c r="O69" s="8">
        <f>(1-M69)</f>
        <v>0.86</v>
      </c>
      <c r="P69" s="6">
        <f t="shared" si="32"/>
        <v>0.32056622809428448</v>
      </c>
      <c r="Q69" s="8">
        <f t="shared" si="33"/>
        <v>5.9365662280942839</v>
      </c>
      <c r="R69" s="8">
        <f t="shared" si="17"/>
        <v>-0.13604720403571524</v>
      </c>
      <c r="S69" s="8">
        <v>37.052704200677503</v>
      </c>
      <c r="T69" s="24">
        <f t="shared" si="44"/>
        <v>0.37052704200677505</v>
      </c>
      <c r="U69" s="8">
        <v>0.86</v>
      </c>
      <c r="V69" s="7">
        <v>-1.3320000000000001</v>
      </c>
      <c r="W69" s="7">
        <f t="shared" si="45"/>
        <v>-1.332E-2</v>
      </c>
      <c r="X69" s="7">
        <v>42.250374022309565</v>
      </c>
      <c r="Y69" s="7">
        <f t="shared" si="34"/>
        <v>0.42250374022309567</v>
      </c>
      <c r="Z69" s="7">
        <v>0.99</v>
      </c>
      <c r="AA69" s="7">
        <v>2.5670828374139563E-2</v>
      </c>
      <c r="AB69" s="7">
        <v>0.11778438379193361</v>
      </c>
      <c r="AC69" s="7">
        <v>4.9929065031078218E-2</v>
      </c>
      <c r="AD69" s="7">
        <v>0.13275691469239448</v>
      </c>
      <c r="AE69" s="7">
        <v>0.67385880811045407</v>
      </c>
      <c r="AF69" s="7">
        <v>-2.6349999999999998</v>
      </c>
      <c r="AG69" s="7">
        <v>-2.532</v>
      </c>
      <c r="AH69" s="7">
        <v>0.3997777420292411</v>
      </c>
      <c r="AI69" s="7">
        <v>-3.7330000000000001</v>
      </c>
      <c r="AJ69" s="7">
        <v>-1.63</v>
      </c>
      <c r="AK69" s="7">
        <f t="shared" si="42"/>
        <v>-1.9398835834140269</v>
      </c>
      <c r="AL69" s="7">
        <f t="shared" si="36"/>
        <v>-1.939883583414027E-2</v>
      </c>
      <c r="AM69" s="7">
        <f t="shared" si="37"/>
        <v>-4.2444613715960098E-3</v>
      </c>
      <c r="AN69" s="7">
        <f t="shared" si="38"/>
        <v>-8.1141198889390989E-3</v>
      </c>
      <c r="AO69" s="7">
        <f t="shared" si="39"/>
        <v>3.8696585173430892E-3</v>
      </c>
      <c r="AP69" s="8">
        <f t="shared" si="40"/>
        <v>0.38696585173430892</v>
      </c>
      <c r="AQ69" s="19">
        <f t="shared" si="41"/>
        <v>6.3235320798285928</v>
      </c>
      <c r="AR69" s="8">
        <f t="shared" si="43"/>
        <v>-0.13604720403571524</v>
      </c>
      <c r="AS69" s="7">
        <f t="shared" si="46"/>
        <v>-1.332E-2</v>
      </c>
      <c r="AT69" s="7">
        <f t="shared" si="47"/>
        <v>-1.939883583414027E-2</v>
      </c>
    </row>
    <row r="70" spans="1:46">
      <c r="A70" s="7" t="s">
        <v>2</v>
      </c>
      <c r="B70" s="26">
        <v>11</v>
      </c>
      <c r="C70" s="8">
        <v>6.0890000000000004</v>
      </c>
      <c r="D70" s="1">
        <v>-0.13604720403571524</v>
      </c>
      <c r="E70" s="8">
        <v>0.4486</v>
      </c>
      <c r="F70" s="8">
        <v>-9.5999670033002776E-2</v>
      </c>
      <c r="G70" s="8">
        <f>0.35*K70</f>
        <v>0.32899999999999996</v>
      </c>
      <c r="H70" s="8">
        <f>0.2*K70</f>
        <v>0.188</v>
      </c>
      <c r="I70" s="8">
        <f>0.35*L70</f>
        <v>0.28699999999999998</v>
      </c>
      <c r="J70" s="8">
        <f t="shared" si="30"/>
        <v>0.16400000000000001</v>
      </c>
      <c r="K70" s="8">
        <v>0.94</v>
      </c>
      <c r="L70" s="8">
        <v>0.82</v>
      </c>
      <c r="M70" s="8">
        <v>0.14000000000000001</v>
      </c>
      <c r="N70" s="8">
        <v>0.55000000000000004</v>
      </c>
      <c r="O70" s="8">
        <f>(1-M70)</f>
        <v>0.86</v>
      </c>
      <c r="P70" s="6">
        <f t="shared" si="32"/>
        <v>8.5631505295742746E-2</v>
      </c>
      <c r="Q70" s="8">
        <f t="shared" si="33"/>
        <v>6.1746315052957428</v>
      </c>
      <c r="R70" s="8">
        <f t="shared" si="17"/>
        <v>-0.13604720403571524</v>
      </c>
      <c r="S70" s="8">
        <v>39.929562875492024</v>
      </c>
      <c r="T70" s="24">
        <f t="shared" si="44"/>
        <v>0.39929562875492025</v>
      </c>
      <c r="U70" s="8">
        <v>0.86</v>
      </c>
      <c r="V70" s="7">
        <v>1.02</v>
      </c>
      <c r="W70" s="7">
        <f t="shared" si="45"/>
        <v>1.0200000000000001E-2</v>
      </c>
      <c r="X70" s="7">
        <v>44.818173074077365</v>
      </c>
      <c r="Y70" s="7">
        <f t="shared" si="34"/>
        <v>0.44818173074077367</v>
      </c>
      <c r="Z70" s="7">
        <v>0.99</v>
      </c>
      <c r="AA70" s="7">
        <v>2.5670828374139563E-2</v>
      </c>
      <c r="AB70" s="7">
        <v>0.11778438379193361</v>
      </c>
      <c r="AC70" s="7">
        <v>4.9929065031078218E-2</v>
      </c>
      <c r="AD70" s="7">
        <v>0.13275691469239448</v>
      </c>
      <c r="AE70" s="7">
        <v>0.67385880811045407</v>
      </c>
      <c r="AF70" s="7">
        <v>-3.3290000000000002</v>
      </c>
      <c r="AG70" s="7">
        <v>-2.0070000000000001</v>
      </c>
      <c r="AH70" s="7">
        <v>0.84662960200765891</v>
      </c>
      <c r="AI70" s="7">
        <v>-3.4129999999999998</v>
      </c>
      <c r="AJ70" s="7">
        <v>-0.72799999999999998</v>
      </c>
      <c r="AK70" s="7">
        <f t="shared" si="42"/>
        <v>-1.2232485836215981</v>
      </c>
      <c r="AL70" s="7">
        <f t="shared" si="36"/>
        <v>-1.223248583621598E-2</v>
      </c>
      <c r="AM70" s="7">
        <f t="shared" si="37"/>
        <v>3.5026212554381607E-3</v>
      </c>
      <c r="AN70" s="7">
        <f t="shared" si="38"/>
        <v>-5.4275529066039043E-3</v>
      </c>
      <c r="AO70" s="7">
        <f t="shared" si="39"/>
        <v>8.9301741620420646E-3</v>
      </c>
      <c r="AP70" s="8">
        <f t="shared" si="40"/>
        <v>0.89301741620420649</v>
      </c>
      <c r="AQ70" s="19">
        <f t="shared" si="41"/>
        <v>7.0676489214999494</v>
      </c>
      <c r="AR70" s="8">
        <f t="shared" si="43"/>
        <v>-0.13604720403571524</v>
      </c>
      <c r="AS70" s="7">
        <f t="shared" si="46"/>
        <v>1.0200000000000001E-2</v>
      </c>
      <c r="AT70" s="7">
        <f t="shared" si="47"/>
        <v>-1.223248583621598E-2</v>
      </c>
    </row>
    <row r="71" spans="1:46" s="12" customFormat="1">
      <c r="A71" s="12" t="s">
        <v>2</v>
      </c>
      <c r="B71" s="27">
        <v>12</v>
      </c>
      <c r="C71" s="13">
        <v>7.0270000000000001</v>
      </c>
      <c r="D71" s="14">
        <v>-0.20793106225793623</v>
      </c>
      <c r="E71" s="8">
        <v>0.4486</v>
      </c>
      <c r="F71" s="13">
        <v>1.2333686274167039</v>
      </c>
      <c r="G71" s="8">
        <f>0.35*K71</f>
        <v>0.32899999999999996</v>
      </c>
      <c r="H71" s="8">
        <f>0.2*K71</f>
        <v>0.188</v>
      </c>
      <c r="I71" s="8">
        <f>0.35*L71</f>
        <v>0.28699999999999998</v>
      </c>
      <c r="J71" s="8">
        <f>0.2*L71</f>
        <v>0.16400000000000001</v>
      </c>
      <c r="K71" s="8">
        <v>0.94</v>
      </c>
      <c r="L71" s="8">
        <v>0.82</v>
      </c>
      <c r="M71" s="8">
        <v>0.14000000000000001</v>
      </c>
      <c r="N71" s="8">
        <v>0.55000000000000004</v>
      </c>
      <c r="O71" s="8">
        <f>(1-M71)</f>
        <v>0.86</v>
      </c>
      <c r="P71" s="6">
        <f>E71*((O71*(G71+H71)+N71*(I71+J71))*F71+(O71*H71+N71*J71)*F70)</f>
        <v>0.3723994807487962</v>
      </c>
      <c r="Q71" s="8">
        <f>C71+P71</f>
        <v>7.3993994807487962</v>
      </c>
      <c r="R71" s="8">
        <f t="shared" ref="R71:R140" si="48">D70</f>
        <v>-0.13604720403571524</v>
      </c>
      <c r="S71" s="8">
        <v>39.900539410351158</v>
      </c>
      <c r="T71" s="24">
        <f t="shared" si="44"/>
        <v>0.3990053941035116</v>
      </c>
      <c r="U71" s="8">
        <v>0.86</v>
      </c>
      <c r="V71" s="12">
        <v>0.40200000000000002</v>
      </c>
      <c r="W71" s="7">
        <f t="shared" si="45"/>
        <v>4.0200000000000001E-3</v>
      </c>
      <c r="X71" s="12">
        <v>45.988689080388838</v>
      </c>
      <c r="Y71" s="7">
        <f t="shared" si="34"/>
        <v>0.45988689080388839</v>
      </c>
      <c r="Z71" s="7">
        <v>0.99</v>
      </c>
      <c r="AA71" s="7">
        <v>2.5670828374139563E-2</v>
      </c>
      <c r="AB71" s="7">
        <v>0.11778438379193361</v>
      </c>
      <c r="AC71" s="7">
        <v>4.9929065031078218E-2</v>
      </c>
      <c r="AD71" s="7">
        <v>0.13275691469239448</v>
      </c>
      <c r="AE71" s="7">
        <v>0.67385880811045407</v>
      </c>
      <c r="AF71" s="12">
        <v>-1.996</v>
      </c>
      <c r="AG71" s="12">
        <v>-2.2970000000000002</v>
      </c>
      <c r="AH71" s="12">
        <v>0.21976138211020313</v>
      </c>
      <c r="AI71" s="12">
        <v>-2.74</v>
      </c>
      <c r="AJ71" s="12">
        <v>-2.0409999999999999</v>
      </c>
      <c r="AK71" s="7">
        <f t="shared" si="42"/>
        <v>-2.0499169962767518</v>
      </c>
      <c r="AL71" s="7">
        <f t="shared" si="36"/>
        <v>-2.049916996276752E-2</v>
      </c>
      <c r="AM71" s="7">
        <f t="shared" si="37"/>
        <v>1.3794414484946604E-3</v>
      </c>
      <c r="AN71" s="7">
        <f t="shared" si="38"/>
        <v>-9.3330265428552394E-3</v>
      </c>
      <c r="AO71" s="7">
        <f t="shared" si="39"/>
        <v>1.07124679913499E-2</v>
      </c>
      <c r="AP71" s="8">
        <f t="shared" si="40"/>
        <v>1.0712467991349899</v>
      </c>
      <c r="AQ71" s="19">
        <f t="shared" si="41"/>
        <v>8.4706462798837858</v>
      </c>
      <c r="AR71" s="8">
        <f t="shared" si="43"/>
        <v>-0.13604720403571524</v>
      </c>
      <c r="AS71" s="7">
        <f t="shared" si="46"/>
        <v>4.0200000000000001E-3</v>
      </c>
      <c r="AT71" s="7">
        <f t="shared" si="47"/>
        <v>-2.049916996276752E-2</v>
      </c>
    </row>
    <row r="72" spans="1:46" s="12" customFormat="1">
      <c r="A72" s="12" t="s">
        <v>2</v>
      </c>
      <c r="B72" s="27">
        <v>13</v>
      </c>
      <c r="C72" s="13">
        <v>6.7510000000000003</v>
      </c>
      <c r="D72" s="14">
        <v>-0.20793106225793623</v>
      </c>
      <c r="E72" s="8">
        <v>0.4486</v>
      </c>
      <c r="F72" s="13">
        <v>-0.57451809282472943</v>
      </c>
      <c r="G72" s="8">
        <f>0.35*K72</f>
        <v>0.32899999999999996</v>
      </c>
      <c r="H72" s="8">
        <f>0.2*K72</f>
        <v>0.188</v>
      </c>
      <c r="I72" s="8">
        <f>0.35*L72</f>
        <v>0.28699999999999998</v>
      </c>
      <c r="J72" s="8">
        <f>0.2*L72</f>
        <v>0.16400000000000001</v>
      </c>
      <c r="K72" s="8">
        <v>0.94</v>
      </c>
      <c r="L72" s="8">
        <v>0.82</v>
      </c>
      <c r="M72" s="8">
        <v>0.14000000000000001</v>
      </c>
      <c r="N72" s="8">
        <v>0.55000000000000004</v>
      </c>
      <c r="O72" s="8">
        <f>(1-M72)</f>
        <v>0.86</v>
      </c>
      <c r="P72" s="6">
        <f>E72*((O72*(G72+H72)+N72*(I72+J72))*F72+(O72*H72+N72*J72)*F71)</f>
        <v>-3.9158544086957209E-2</v>
      </c>
      <c r="Q72" s="8">
        <f>C72+P72</f>
        <v>6.711841455913043</v>
      </c>
      <c r="R72" s="8">
        <f t="shared" si="48"/>
        <v>-0.20793106225793623</v>
      </c>
      <c r="S72" s="8">
        <v>39.482561808268521</v>
      </c>
      <c r="T72" s="24">
        <f t="shared" si="44"/>
        <v>0.39482561808268524</v>
      </c>
      <c r="U72" s="8">
        <v>0.86</v>
      </c>
      <c r="V72" s="12">
        <v>-0.433</v>
      </c>
      <c r="W72" s="7">
        <f t="shared" si="45"/>
        <v>-4.3299999999999996E-3</v>
      </c>
      <c r="X72" s="12">
        <v>45.488155926290936</v>
      </c>
      <c r="Y72" s="7">
        <f t="shared" si="34"/>
        <v>0.45488155926290935</v>
      </c>
      <c r="Z72" s="7">
        <v>0.99</v>
      </c>
      <c r="AA72" s="7">
        <v>2.5670828374139563E-2</v>
      </c>
      <c r="AB72" s="7">
        <v>0.11778438379193361</v>
      </c>
      <c r="AC72" s="7">
        <v>4.9929065031078218E-2</v>
      </c>
      <c r="AD72" s="7">
        <v>0.13275691469239448</v>
      </c>
      <c r="AE72" s="7">
        <v>0.67385880811045407</v>
      </c>
      <c r="AF72" s="12">
        <v>-1.06</v>
      </c>
      <c r="AG72" s="12">
        <v>-1.698</v>
      </c>
      <c r="AH72" s="12">
        <v>0.1112880459828612</v>
      </c>
      <c r="AI72" s="12">
        <v>-2.883</v>
      </c>
      <c r="AJ72" s="12">
        <v>-2.7909999999999999</v>
      </c>
      <c r="AK72" s="7">
        <f t="shared" si="42"/>
        <v>-2.4851305721646817</v>
      </c>
      <c r="AL72" s="7">
        <f t="shared" si="36"/>
        <v>-2.4851305721646816E-2</v>
      </c>
      <c r="AM72" s="7">
        <f t="shared" si="37"/>
        <v>-1.4702516366163032E-3</v>
      </c>
      <c r="AN72" s="7">
        <f t="shared" si="38"/>
        <v>-1.1191356689418145E-2</v>
      </c>
      <c r="AO72" s="7">
        <f t="shared" si="39"/>
        <v>9.7211050528018417E-3</v>
      </c>
      <c r="AP72" s="8">
        <f t="shared" si="40"/>
        <v>0.97211050528018417</v>
      </c>
      <c r="AQ72" s="19">
        <f t="shared" si="41"/>
        <v>7.6839519611932268</v>
      </c>
      <c r="AR72" s="8">
        <f t="shared" si="43"/>
        <v>-0.20793106225793623</v>
      </c>
      <c r="AS72" s="7">
        <f t="shared" si="46"/>
        <v>-4.3299999999999996E-3</v>
      </c>
      <c r="AT72" s="7">
        <f t="shared" si="47"/>
        <v>-2.4851305721646816E-2</v>
      </c>
    </row>
    <row r="73" spans="1:46" s="12" customFormat="1">
      <c r="A73" s="12" t="s">
        <v>2</v>
      </c>
      <c r="B73" s="27">
        <v>14</v>
      </c>
      <c r="C73" s="13">
        <v>7.3010000000000002</v>
      </c>
      <c r="D73" s="14">
        <v>-0.20793106225793623</v>
      </c>
      <c r="E73" s="8">
        <v>0.4486</v>
      </c>
      <c r="F73" s="13">
        <v>9.9125456141781892E-2</v>
      </c>
      <c r="G73" s="8">
        <f t="shared" ref="G73:G75" si="49">0.35*K73</f>
        <v>0.32899999999999996</v>
      </c>
      <c r="H73" s="8">
        <f t="shared" ref="H73:H75" si="50">0.2*K73</f>
        <v>0.188</v>
      </c>
      <c r="I73" s="8">
        <f t="shared" ref="I73:I75" si="51">0.35*L73</f>
        <v>0.28699999999999998</v>
      </c>
      <c r="J73" s="8">
        <f t="shared" ref="J73:J75" si="52">0.2*L73</f>
        <v>0.16400000000000001</v>
      </c>
      <c r="K73" s="8">
        <v>0.94</v>
      </c>
      <c r="L73" s="8">
        <v>0.82</v>
      </c>
      <c r="M73" s="8">
        <v>0.14000000000000001</v>
      </c>
      <c r="N73" s="8">
        <v>0.55000000000000004</v>
      </c>
      <c r="O73" s="8">
        <f t="shared" ref="O73:O75" si="53">(1-M73)</f>
        <v>0.86</v>
      </c>
      <c r="P73" s="6">
        <f t="shared" ref="P73:P75" si="54">E73*((O73*(G73+H73)+N73*(I73+J73))*F73+(O73*H73+N73*J73)*F72)</f>
        <v>-3.4115306639213201E-2</v>
      </c>
      <c r="Q73" s="8">
        <f t="shared" ref="Q73:Q75" si="55">C73+P73</f>
        <v>7.2668846933607867</v>
      </c>
      <c r="R73" s="8">
        <f t="shared" ref="R73:R75" si="56">D72</f>
        <v>-0.20793106225793623</v>
      </c>
      <c r="S73" s="8">
        <v>38.989762145662205</v>
      </c>
      <c r="T73" s="24">
        <f t="shared" si="44"/>
        <v>0.38989762145662205</v>
      </c>
      <c r="U73" s="8">
        <v>0.86</v>
      </c>
      <c r="V73" s="12">
        <v>-0.19900000000000001</v>
      </c>
      <c r="W73" s="7">
        <f t="shared" si="45"/>
        <v>-1.99E-3</v>
      </c>
      <c r="X73" s="12">
        <v>45.725172774509971</v>
      </c>
      <c r="Y73" s="7">
        <f t="shared" si="34"/>
        <v>0.4572517277450997</v>
      </c>
      <c r="Z73" s="7">
        <v>0.99</v>
      </c>
      <c r="AA73" s="7">
        <v>2.5670828374139563E-2</v>
      </c>
      <c r="AB73" s="7">
        <v>0.11778438379193361</v>
      </c>
      <c r="AC73" s="7">
        <v>4.9929065031078218E-2</v>
      </c>
      <c r="AD73" s="7">
        <v>0.13275691469239448</v>
      </c>
      <c r="AE73" s="7">
        <v>0.67385880811045407</v>
      </c>
      <c r="AF73" s="12">
        <v>-1.5620000000000001</v>
      </c>
      <c r="AG73" s="12">
        <v>-0.66100000000000003</v>
      </c>
      <c r="AH73" s="12">
        <v>0.10653370177846029</v>
      </c>
      <c r="AI73" s="12">
        <v>-2.2240000000000002</v>
      </c>
      <c r="AJ73" s="12">
        <v>-2.641</v>
      </c>
      <c r="AK73" s="7">
        <f t="shared" si="42"/>
        <v>-2.1875466739783702</v>
      </c>
      <c r="AL73" s="7">
        <f t="shared" si="36"/>
        <v>-2.1875466739783703E-2</v>
      </c>
      <c r="AM73" s="7">
        <f t="shared" si="37"/>
        <v>-6.67270789360863E-4</v>
      </c>
      <c r="AN73" s="7">
        <f t="shared" si="38"/>
        <v>-9.9025690123765962E-3</v>
      </c>
      <c r="AO73" s="7">
        <f t="shared" si="39"/>
        <v>9.2352982230157338E-3</v>
      </c>
      <c r="AP73" s="8">
        <f t="shared" si="40"/>
        <v>0.92352982230157332</v>
      </c>
      <c r="AQ73" s="19">
        <f t="shared" si="41"/>
        <v>8.1904145156623596</v>
      </c>
      <c r="AR73" s="8">
        <f t="shared" si="43"/>
        <v>-0.20793106225793623</v>
      </c>
      <c r="AS73" s="7">
        <f t="shared" si="46"/>
        <v>-1.99E-3</v>
      </c>
      <c r="AT73" s="7">
        <f t="shared" si="47"/>
        <v>-2.1875466739783703E-2</v>
      </c>
    </row>
    <row r="74" spans="1:46" s="12" customFormat="1">
      <c r="A74" s="12" t="s">
        <v>2</v>
      </c>
      <c r="B74" s="27">
        <v>15</v>
      </c>
      <c r="C74" s="13">
        <v>8.4939999999999998</v>
      </c>
      <c r="D74" s="14">
        <v>-0.20793106225793623</v>
      </c>
      <c r="E74" s="8">
        <v>0.4486</v>
      </c>
      <c r="F74" s="13">
        <v>1.9777098547390224</v>
      </c>
      <c r="G74" s="8">
        <f t="shared" si="49"/>
        <v>0.32899999999999996</v>
      </c>
      <c r="H74" s="8">
        <f t="shared" si="50"/>
        <v>0.188</v>
      </c>
      <c r="I74" s="8">
        <f t="shared" si="51"/>
        <v>0.28699999999999998</v>
      </c>
      <c r="J74" s="8">
        <f t="shared" si="52"/>
        <v>0.16400000000000001</v>
      </c>
      <c r="K74" s="8">
        <v>0.94</v>
      </c>
      <c r="L74" s="8">
        <v>0.82</v>
      </c>
      <c r="M74" s="8">
        <v>0.14000000000000001</v>
      </c>
      <c r="N74" s="8">
        <v>0.55000000000000004</v>
      </c>
      <c r="O74" s="8">
        <f t="shared" si="53"/>
        <v>0.86</v>
      </c>
      <c r="P74" s="6">
        <f t="shared" si="54"/>
        <v>0.62573778703181671</v>
      </c>
      <c r="Q74" s="8">
        <f t="shared" si="55"/>
        <v>9.1197377870318164</v>
      </c>
      <c r="R74" s="8">
        <f t="shared" si="56"/>
        <v>-0.20793106225793623</v>
      </c>
      <c r="S74" s="8">
        <v>39.112462407878645</v>
      </c>
      <c r="T74" s="24">
        <f t="shared" si="44"/>
        <v>0.39112462407878645</v>
      </c>
      <c r="U74" s="8">
        <v>0.86</v>
      </c>
      <c r="V74" s="12">
        <v>-0.111</v>
      </c>
      <c r="W74" s="7">
        <f t="shared" si="45"/>
        <v>-1.1100000000000001E-3</v>
      </c>
      <c r="X74" s="12">
        <v>46.918966257972833</v>
      </c>
      <c r="Y74" s="7">
        <f t="shared" si="34"/>
        <v>0.46918966257972833</v>
      </c>
      <c r="Z74" s="7">
        <v>0.99</v>
      </c>
      <c r="AA74" s="7">
        <v>2.5670828374139563E-2</v>
      </c>
      <c r="AB74" s="7">
        <v>0.11778438379193361</v>
      </c>
      <c r="AC74" s="7">
        <v>4.9929065031078218E-2</v>
      </c>
      <c r="AD74" s="7">
        <v>0.13275691469239448</v>
      </c>
      <c r="AE74" s="7">
        <v>0.67385880811045396</v>
      </c>
      <c r="AF74" s="12">
        <v>-1.5920000000000001</v>
      </c>
      <c r="AG74" s="12">
        <v>-0.26900000000000002</v>
      </c>
      <c r="AH74" s="12">
        <v>0.1657342189163194</v>
      </c>
      <c r="AI74" s="12">
        <v>-1.623</v>
      </c>
      <c r="AJ74" s="12">
        <v>-2.008</v>
      </c>
      <c r="AK74" s="7">
        <f t="shared" si="42"/>
        <v>-1.6328499626490602</v>
      </c>
      <c r="AL74" s="7">
        <f t="shared" si="36"/>
        <v>-1.6328499626490602E-2</v>
      </c>
      <c r="AM74" s="7">
        <f t="shared" si="37"/>
        <v>-3.7336756614560955E-4</v>
      </c>
      <c r="AN74" s="7">
        <f t="shared" si="38"/>
        <v>-7.5845515978844825E-3</v>
      </c>
      <c r="AO74" s="7">
        <f t="shared" si="39"/>
        <v>7.2111840317388726E-3</v>
      </c>
      <c r="AP74" s="8">
        <f t="shared" si="40"/>
        <v>0.72111840317388731</v>
      </c>
      <c r="AQ74" s="19">
        <f t="shared" si="41"/>
        <v>9.8408561902057041</v>
      </c>
      <c r="AR74" s="8">
        <f t="shared" si="43"/>
        <v>-0.20793106225793623</v>
      </c>
      <c r="AS74" s="7">
        <f t="shared" si="46"/>
        <v>-1.1100000000000001E-3</v>
      </c>
      <c r="AT74" s="7">
        <f t="shared" si="47"/>
        <v>-1.6328499626490602E-2</v>
      </c>
    </row>
    <row r="75" spans="1:46" s="12" customFormat="1">
      <c r="A75" s="12" t="s">
        <v>2</v>
      </c>
      <c r="B75" s="27">
        <v>16</v>
      </c>
      <c r="C75" s="13">
        <v>8.4209999999999994</v>
      </c>
      <c r="D75" s="14">
        <v>-0.20793106225793623</v>
      </c>
      <c r="E75" s="8">
        <v>0.4486</v>
      </c>
      <c r="F75" s="13">
        <v>1.9861030127268919E-2</v>
      </c>
      <c r="G75" s="8">
        <f t="shared" si="49"/>
        <v>0.32899999999999996</v>
      </c>
      <c r="H75" s="8">
        <f t="shared" si="50"/>
        <v>0.188</v>
      </c>
      <c r="I75" s="8">
        <f t="shared" si="51"/>
        <v>0.28699999999999998</v>
      </c>
      <c r="J75" s="8">
        <f t="shared" si="52"/>
        <v>0.16400000000000001</v>
      </c>
      <c r="K75" s="8">
        <v>0.94</v>
      </c>
      <c r="L75" s="8">
        <v>0.82</v>
      </c>
      <c r="M75" s="8">
        <v>0.14000000000000001</v>
      </c>
      <c r="N75" s="8">
        <v>0.55000000000000004</v>
      </c>
      <c r="O75" s="8">
        <f t="shared" si="53"/>
        <v>0.86</v>
      </c>
      <c r="P75" s="6">
        <f t="shared" si="54"/>
        <v>0.22963955030033423</v>
      </c>
      <c r="Q75" s="8">
        <f t="shared" si="55"/>
        <v>8.6506395503003333</v>
      </c>
      <c r="R75" s="8">
        <f t="shared" si="56"/>
        <v>-0.20793106225793623</v>
      </c>
      <c r="S75" s="23">
        <v>39.112462407878645</v>
      </c>
      <c r="T75" s="24">
        <f t="shared" si="44"/>
        <v>0.39112462407878645</v>
      </c>
      <c r="U75" s="8">
        <v>0.86</v>
      </c>
      <c r="V75" s="12">
        <v>1.0999999999999999E-2</v>
      </c>
      <c r="W75" s="7">
        <f t="shared" si="45"/>
        <v>1.0999999999999999E-4</v>
      </c>
      <c r="X75" s="22">
        <v>46.918966257972833</v>
      </c>
      <c r="Y75" s="7">
        <f t="shared" si="34"/>
        <v>0.46918966257972833</v>
      </c>
      <c r="Z75" s="7">
        <v>0.99</v>
      </c>
      <c r="AA75" s="7">
        <v>2.5670828374139563E-2</v>
      </c>
      <c r="AB75" s="7">
        <v>0.11778438379193361</v>
      </c>
      <c r="AC75" s="7">
        <v>4.9929065031078218E-2</v>
      </c>
      <c r="AD75" s="7">
        <v>0.13275691469239448</v>
      </c>
      <c r="AE75" s="7">
        <v>0.67385880811045396</v>
      </c>
      <c r="AF75" s="12">
        <v>-1.5760000000000001</v>
      </c>
      <c r="AG75" s="12">
        <v>-0.216</v>
      </c>
      <c r="AH75" s="12">
        <v>0.24140120267458987</v>
      </c>
      <c r="AI75" s="12">
        <v>-1.1379999999999999</v>
      </c>
      <c r="AJ75" s="12">
        <v>-1.528</v>
      </c>
      <c r="AK75" s="7">
        <f t="shared" si="42"/>
        <v>-1.2345793437824999</v>
      </c>
      <c r="AL75" s="7">
        <f t="shared" si="36"/>
        <v>-1.2345793437824999E-2</v>
      </c>
      <c r="AM75" s="7">
        <f t="shared" si="37"/>
        <v>3.7000389437853193E-5</v>
      </c>
      <c r="AN75" s="7">
        <f t="shared" si="38"/>
        <v>-5.7345934707984146E-3</v>
      </c>
      <c r="AO75" s="7">
        <f t="shared" si="39"/>
        <v>5.7715938602362678E-3</v>
      </c>
      <c r="AP75" s="8">
        <f t="shared" si="40"/>
        <v>0.57715938602362682</v>
      </c>
      <c r="AQ75" s="19">
        <f t="shared" si="41"/>
        <v>9.2277989363239605</v>
      </c>
      <c r="AR75" s="8">
        <f t="shared" si="43"/>
        <v>-0.20793106225793623</v>
      </c>
      <c r="AS75" s="7">
        <f t="shared" si="46"/>
        <v>1.0999999999999999E-4</v>
      </c>
      <c r="AT75" s="7">
        <f t="shared" si="47"/>
        <v>-1.2345793437824999E-2</v>
      </c>
    </row>
    <row r="76" spans="1:46" ht="15" hidden="1" customHeight="1">
      <c r="A76" s="7" t="s">
        <v>3</v>
      </c>
      <c r="B76" s="7">
        <v>1980</v>
      </c>
      <c r="C76" s="8">
        <v>-3.68</v>
      </c>
      <c r="D76" s="1">
        <v>-2.5944194949999986</v>
      </c>
      <c r="E76" s="11"/>
      <c r="F76" s="11"/>
      <c r="G76" s="8">
        <f t="shared" ref="G76:G107" si="57">0.35*K76</f>
        <v>0.44099999999999995</v>
      </c>
      <c r="H76" s="8">
        <f t="shared" ref="H76:H107" si="58">0.2*K76</f>
        <v>0.252</v>
      </c>
      <c r="I76" s="8">
        <f t="shared" ref="I76:I107" si="59">0.35*L76</f>
        <v>0.53549999999999998</v>
      </c>
      <c r="J76" s="8">
        <f>0.2*L76</f>
        <v>0.30600000000000005</v>
      </c>
      <c r="K76" s="8">
        <v>1.26</v>
      </c>
      <c r="L76" s="8">
        <v>1.53</v>
      </c>
      <c r="M76" s="8">
        <v>0.56999999999999995</v>
      </c>
      <c r="N76" s="8">
        <v>0.65</v>
      </c>
      <c r="O76" s="8">
        <f t="shared" ref="O76:O105" si="60">(1-M76)</f>
        <v>0.43000000000000005</v>
      </c>
      <c r="P76" s="10"/>
      <c r="Q76" s="9"/>
      <c r="R76" s="8"/>
      <c r="S76" s="8">
        <v>22.855359934666087</v>
      </c>
      <c r="T76" s="24">
        <f t="shared" si="44"/>
        <v>0.22855359934666086</v>
      </c>
      <c r="U76" s="8">
        <v>1.42</v>
      </c>
      <c r="X76" s="7">
        <v>20.249085387494059</v>
      </c>
      <c r="Y76" s="7">
        <f t="shared" si="34"/>
        <v>0.20249085387494059</v>
      </c>
      <c r="Z76" s="7">
        <v>0.87</v>
      </c>
      <c r="AA76" s="7">
        <v>1.6036295346439772E-2</v>
      </c>
      <c r="AB76" s="7">
        <v>0.10461150186976302</v>
      </c>
      <c r="AC76" s="7">
        <v>5.4076551835845936E-3</v>
      </c>
      <c r="AD76" s="7">
        <v>8.4796338784113232E-2</v>
      </c>
      <c r="AE76" s="7">
        <v>0.78914820881609948</v>
      </c>
      <c r="AF76" s="7">
        <v>-6.8710000000000004</v>
      </c>
      <c r="AG76" s="7">
        <v>-0.69</v>
      </c>
      <c r="AH76" s="7">
        <v>8.6709877583439905</v>
      </c>
      <c r="AI76" s="7">
        <v>-2.2999999999999998</v>
      </c>
      <c r="AK76" s="7">
        <f>AA76*AF76+AB76*AG76+AC76*AH76+AD76*AI76+AE76*AJ76</f>
        <v>-0.33050918892077719</v>
      </c>
      <c r="AL76" s="7">
        <f>AK76/100</f>
        <v>-3.3050918892077717E-3</v>
      </c>
      <c r="AM76" s="7">
        <f>T76*U76*W76</f>
        <v>0</v>
      </c>
      <c r="AN76" s="7">
        <f>Y76*Z76*AL76</f>
        <v>-5.8224826453931531E-4</v>
      </c>
      <c r="AO76" s="7">
        <f>AM76-AN76</f>
        <v>5.8224826453931531E-4</v>
      </c>
      <c r="AP76" s="8">
        <f>AO76*100</f>
        <v>5.8224826453931532E-2</v>
      </c>
      <c r="AQ76" s="19"/>
      <c r="AR76" s="8"/>
      <c r="AS76" s="7">
        <f t="shared" si="46"/>
        <v>0</v>
      </c>
      <c r="AT76" s="7">
        <f t="shared" si="47"/>
        <v>-3.3050918892077717E-3</v>
      </c>
    </row>
    <row r="77" spans="1:46" ht="15" hidden="1" customHeight="1">
      <c r="A77" s="7" t="s">
        <v>3</v>
      </c>
      <c r="B77" s="7">
        <v>1981</v>
      </c>
      <c r="C77" s="8">
        <v>-3.694</v>
      </c>
      <c r="D77" s="1">
        <v>-2.5944194949999986</v>
      </c>
      <c r="E77" s="8">
        <v>0.18129999999999999</v>
      </c>
      <c r="F77" s="8">
        <v>0.67933059994267697</v>
      </c>
      <c r="G77" s="8">
        <f t="shared" si="57"/>
        <v>0.44099999999999995</v>
      </c>
      <c r="H77" s="8">
        <f t="shared" si="58"/>
        <v>0.252</v>
      </c>
      <c r="I77" s="8">
        <f t="shared" si="59"/>
        <v>0.53549999999999998</v>
      </c>
      <c r="J77" s="8">
        <f t="shared" ref="J77:J107" si="61">0.2*L77</f>
        <v>0.30600000000000005</v>
      </c>
      <c r="K77" s="8">
        <v>1.26</v>
      </c>
      <c r="L77" s="8">
        <v>1.53</v>
      </c>
      <c r="M77" s="8">
        <v>0.56999999999999995</v>
      </c>
      <c r="N77" s="8">
        <v>0.65</v>
      </c>
      <c r="O77" s="8">
        <f t="shared" si="60"/>
        <v>0.43000000000000005</v>
      </c>
      <c r="P77" s="6">
        <f t="shared" ref="P77:P107" si="62">E77*((O77*(G77+H77)+N77*(I77+J77))*F77+(O77*H77+N77*J77)*F76)</f>
        <v>0.10406811822299626</v>
      </c>
      <c r="Q77" s="8">
        <f t="shared" ref="Q77:Q107" si="63">C77+P77</f>
        <v>-3.5899318817770038</v>
      </c>
      <c r="R77" s="8"/>
      <c r="S77" s="8">
        <v>23.687997142922747</v>
      </c>
      <c r="T77" s="24">
        <f t="shared" si="44"/>
        <v>0.23687997142922745</v>
      </c>
      <c r="U77" s="8">
        <v>1.42</v>
      </c>
      <c r="V77" s="7">
        <v>-1.619</v>
      </c>
      <c r="W77" s="7">
        <f t="shared" si="45"/>
        <v>-1.619E-2</v>
      </c>
      <c r="X77" s="7">
        <v>21.732952008795191</v>
      </c>
      <c r="Y77" s="7">
        <f t="shared" si="34"/>
        <v>0.21732952008795192</v>
      </c>
      <c r="Z77" s="7">
        <v>0.87</v>
      </c>
      <c r="AA77" s="7">
        <v>1.6828482587267841E-2</v>
      </c>
      <c r="AB77" s="7">
        <v>0.10624646576924264</v>
      </c>
      <c r="AC77" s="7">
        <v>7.6041068365525471E-3</v>
      </c>
      <c r="AD77" s="7">
        <v>0.11509111787213155</v>
      </c>
      <c r="AE77" s="7">
        <v>0.75422982693480545</v>
      </c>
      <c r="AF77" s="7">
        <v>-5.6840000000000002</v>
      </c>
      <c r="AG77" s="7">
        <v>-3.5129999999999999</v>
      </c>
      <c r="AH77" s="7">
        <v>0.21664738435800149</v>
      </c>
      <c r="AI77" s="7">
        <v>-1.5409999999999999</v>
      </c>
      <c r="AK77" s="7">
        <f t="shared" ref="AK77:AK86" si="64">AA77*AF77+AB77*AG77+AC77*AH77+AD77*AI77+AE77*AJ77</f>
        <v>-0.64460493205781666</v>
      </c>
      <c r="AL77" s="7">
        <f t="shared" ref="AL77:AL112" si="65">AK77/100</f>
        <v>-6.446049320578167E-3</v>
      </c>
      <c r="AM77" s="7">
        <f t="shared" ref="AM77:AM112" si="66">T77*U77*W77</f>
        <v>-5.4458231671636534E-3</v>
      </c>
      <c r="AN77" s="7">
        <f t="shared" ref="AN77:AN112" si="67">Y77*Z77*AL77</f>
        <v>-1.2187976206149338E-3</v>
      </c>
      <c r="AO77" s="7">
        <f t="shared" ref="AO77:AO112" si="68">AM77-AN77</f>
        <v>-4.2270255465487201E-3</v>
      </c>
      <c r="AP77" s="8">
        <f t="shared" ref="AP77:AP112" si="69">AO77*100</f>
        <v>-0.422702554654872</v>
      </c>
      <c r="AQ77" s="19">
        <f t="shared" ref="AQ77:AQ112" si="70">Q77+AP77</f>
        <v>-4.0126344364318758</v>
      </c>
      <c r="AR77" s="8"/>
      <c r="AS77" s="7">
        <f t="shared" si="46"/>
        <v>-1.619E-2</v>
      </c>
      <c r="AT77" s="7">
        <f t="shared" si="47"/>
        <v>-6.446049320578167E-3</v>
      </c>
    </row>
    <row r="78" spans="1:46" hidden="1">
      <c r="A78" s="7" t="s">
        <v>3</v>
      </c>
      <c r="B78" s="7">
        <v>1982</v>
      </c>
      <c r="C78" s="8">
        <v>-2.484</v>
      </c>
      <c r="D78" s="1">
        <v>-2.5944194949999986</v>
      </c>
      <c r="E78" s="8">
        <v>0.17829999999999999</v>
      </c>
      <c r="F78" s="8">
        <v>-0.52204028179413453</v>
      </c>
      <c r="G78" s="8">
        <f t="shared" si="57"/>
        <v>0.44099999999999995</v>
      </c>
      <c r="H78" s="8">
        <f t="shared" si="58"/>
        <v>0.252</v>
      </c>
      <c r="I78" s="8">
        <f t="shared" si="59"/>
        <v>0.53549999999999998</v>
      </c>
      <c r="J78" s="8">
        <f t="shared" si="61"/>
        <v>0.30600000000000005</v>
      </c>
      <c r="K78" s="8">
        <v>1.26</v>
      </c>
      <c r="L78" s="8">
        <v>1.53</v>
      </c>
      <c r="M78" s="8">
        <v>0.56999999999999995</v>
      </c>
      <c r="N78" s="8">
        <v>0.65</v>
      </c>
      <c r="O78" s="8">
        <f t="shared" si="60"/>
        <v>0.43000000000000005</v>
      </c>
      <c r="P78" s="6">
        <f t="shared" si="62"/>
        <v>-4.1432399483037639E-2</v>
      </c>
      <c r="Q78" s="8">
        <f t="shared" si="63"/>
        <v>-2.5254323994830377</v>
      </c>
      <c r="R78" s="8">
        <f t="shared" si="48"/>
        <v>-2.5944194949999986</v>
      </c>
      <c r="S78" s="8">
        <v>22.455917788713521</v>
      </c>
      <c r="T78" s="24">
        <f t="shared" si="44"/>
        <v>0.2245591778871352</v>
      </c>
      <c r="U78" s="8">
        <v>1.42</v>
      </c>
      <c r="V78" s="7">
        <v>-2.7869999999999999</v>
      </c>
      <c r="W78" s="7">
        <f t="shared" si="45"/>
        <v>-2.7869999999999999E-2</v>
      </c>
      <c r="X78" s="7">
        <v>21.185871809513227</v>
      </c>
      <c r="Y78" s="7">
        <f t="shared" si="34"/>
        <v>0.21185871809513226</v>
      </c>
      <c r="Z78" s="7">
        <v>0.87</v>
      </c>
      <c r="AA78" s="7">
        <v>1.913054772530574E-2</v>
      </c>
      <c r="AB78" s="7">
        <v>0.10661999918087031</v>
      </c>
      <c r="AC78" s="7">
        <v>4.8353107750575865E-3</v>
      </c>
      <c r="AD78" s="7">
        <v>0.11820340572418445</v>
      </c>
      <c r="AE78" s="7">
        <v>0.75121073659458193</v>
      </c>
      <c r="AF78" s="7">
        <v>-5.1289999999999996</v>
      </c>
      <c r="AG78" s="7">
        <v>-3.633</v>
      </c>
      <c r="AH78" s="7">
        <v>-2.9521732944217964</v>
      </c>
      <c r="AI78" s="7">
        <v>-6.17</v>
      </c>
      <c r="AK78" s="7">
        <f t="shared" si="64"/>
        <v>-1.2290607249657679</v>
      </c>
      <c r="AL78" s="7">
        <f t="shared" si="65"/>
        <v>-1.2290607249657678E-2</v>
      </c>
      <c r="AM78" s="7">
        <f t="shared" si="66"/>
        <v>-8.8870192885545287E-3</v>
      </c>
      <c r="AN78" s="7">
        <f t="shared" si="67"/>
        <v>-2.265368897975197E-3</v>
      </c>
      <c r="AO78" s="7">
        <f t="shared" si="68"/>
        <v>-6.6216503905793317E-3</v>
      </c>
      <c r="AP78" s="8">
        <f t="shared" si="69"/>
        <v>-0.66216503905793311</v>
      </c>
      <c r="AQ78" s="19">
        <f t="shared" si="70"/>
        <v>-3.1875974385409709</v>
      </c>
      <c r="AR78" s="8">
        <f t="shared" si="43"/>
        <v>-2.5944194949999986</v>
      </c>
      <c r="AS78" s="7">
        <f t="shared" si="46"/>
        <v>-2.7869999999999999E-2</v>
      </c>
      <c r="AT78" s="7">
        <f t="shared" si="47"/>
        <v>-1.2290607249657678E-2</v>
      </c>
    </row>
    <row r="79" spans="1:46" hidden="1">
      <c r="A79" s="7" t="s">
        <v>3</v>
      </c>
      <c r="B79" s="7">
        <v>1983</v>
      </c>
      <c r="C79" s="8">
        <v>0.31900000000000001</v>
      </c>
      <c r="D79" s="1">
        <v>-2.5944194949999986</v>
      </c>
      <c r="E79" s="8">
        <v>0.17019999999999999</v>
      </c>
      <c r="F79" s="8">
        <v>-2.1631957193892495</v>
      </c>
      <c r="G79" s="8">
        <f t="shared" si="57"/>
        <v>0.44099999999999995</v>
      </c>
      <c r="H79" s="8">
        <f t="shared" si="58"/>
        <v>0.252</v>
      </c>
      <c r="I79" s="8">
        <f t="shared" si="59"/>
        <v>0.53549999999999998</v>
      </c>
      <c r="J79" s="8">
        <f t="shared" si="61"/>
        <v>0.30600000000000005</v>
      </c>
      <c r="K79" s="8">
        <v>1.26</v>
      </c>
      <c r="L79" s="8">
        <v>1.53</v>
      </c>
      <c r="M79" s="8">
        <v>0.56999999999999995</v>
      </c>
      <c r="N79" s="8">
        <v>0.65</v>
      </c>
      <c r="O79" s="8">
        <f t="shared" si="60"/>
        <v>0.43000000000000005</v>
      </c>
      <c r="P79" s="6">
        <f t="shared" si="62"/>
        <v>-0.33839619591663006</v>
      </c>
      <c r="Q79" s="8">
        <f t="shared" si="63"/>
        <v>-1.9396195916630055E-2</v>
      </c>
      <c r="R79" s="8">
        <f t="shared" si="48"/>
        <v>-2.5944194949999986</v>
      </c>
      <c r="S79" s="8">
        <v>19.916735648666503</v>
      </c>
      <c r="T79" s="24">
        <f t="shared" si="44"/>
        <v>0.19916735648666503</v>
      </c>
      <c r="U79" s="8">
        <v>1.42</v>
      </c>
      <c r="V79" s="7">
        <v>-3.7509999999999999</v>
      </c>
      <c r="W79" s="7">
        <f t="shared" si="45"/>
        <v>-3.7510000000000002E-2</v>
      </c>
      <c r="X79" s="7">
        <v>20.396359230880279</v>
      </c>
      <c r="Y79" s="7">
        <f t="shared" si="34"/>
        <v>0.20396359230880279</v>
      </c>
      <c r="Z79" s="7">
        <v>0.87</v>
      </c>
      <c r="AA79" s="7">
        <v>1.9751043617923146E-2</v>
      </c>
      <c r="AB79" s="7">
        <v>0.10689363481210575</v>
      </c>
      <c r="AC79" s="7">
        <v>6.0876548532448182E-3</v>
      </c>
      <c r="AD79" s="7">
        <v>0.12322465002659125</v>
      </c>
      <c r="AE79" s="7">
        <v>0.74404301669013506</v>
      </c>
      <c r="AF79" s="7">
        <v>-4.8239999999999998</v>
      </c>
      <c r="AG79" s="7">
        <v>-1.907</v>
      </c>
      <c r="AH79" s="7">
        <v>-3.7394828710898262</v>
      </c>
      <c r="AI79" s="7">
        <v>-4.7320000000000002</v>
      </c>
      <c r="AK79" s="7">
        <f t="shared" si="64"/>
        <v>-0.90498892097419259</v>
      </c>
      <c r="AL79" s="7">
        <f t="shared" si="65"/>
        <v>-9.0498892097419254E-3</v>
      </c>
      <c r="AM79" s="7">
        <f t="shared" si="66"/>
        <v>-1.0608489909377022E-2</v>
      </c>
      <c r="AN79" s="7">
        <f t="shared" si="67"/>
        <v>-1.6058876844976028E-3</v>
      </c>
      <c r="AO79" s="7">
        <f t="shared" si="68"/>
        <v>-9.0026022248794191E-3</v>
      </c>
      <c r="AP79" s="8">
        <f t="shared" si="69"/>
        <v>-0.90026022248794191</v>
      </c>
      <c r="AQ79" s="19">
        <f t="shared" si="70"/>
        <v>-0.91965641840457191</v>
      </c>
      <c r="AR79" s="8">
        <f t="shared" si="43"/>
        <v>-2.5944194949999986</v>
      </c>
      <c r="AS79" s="7">
        <f t="shared" si="46"/>
        <v>-3.7510000000000002E-2</v>
      </c>
      <c r="AT79" s="7">
        <f t="shared" si="47"/>
        <v>-9.0498892097419254E-3</v>
      </c>
    </row>
    <row r="80" spans="1:46" hidden="1">
      <c r="A80" s="7" t="s">
        <v>3</v>
      </c>
      <c r="B80" s="7">
        <v>1984</v>
      </c>
      <c r="C80" s="8">
        <v>-0.95099999999999996</v>
      </c>
      <c r="D80" s="1">
        <v>-1.2955410849999989</v>
      </c>
      <c r="E80" s="8">
        <v>0.17380000000000001</v>
      </c>
      <c r="F80" s="8">
        <v>0.90401921835830745</v>
      </c>
      <c r="G80" s="8">
        <f t="shared" si="57"/>
        <v>0.44099999999999995</v>
      </c>
      <c r="H80" s="8">
        <f t="shared" si="58"/>
        <v>0.252</v>
      </c>
      <c r="I80" s="8">
        <f t="shared" si="59"/>
        <v>0.53549999999999998</v>
      </c>
      <c r="J80" s="8">
        <f t="shared" si="61"/>
        <v>0.30600000000000005</v>
      </c>
      <c r="K80" s="8">
        <v>1.26</v>
      </c>
      <c r="L80" s="8">
        <v>1.53</v>
      </c>
      <c r="M80" s="8">
        <v>0.56999999999999995</v>
      </c>
      <c r="N80" s="8">
        <v>0.65</v>
      </c>
      <c r="O80" s="8">
        <f t="shared" si="60"/>
        <v>0.43000000000000005</v>
      </c>
      <c r="P80" s="6">
        <f t="shared" si="62"/>
        <v>1.7241148069081901E-2</v>
      </c>
      <c r="Q80" s="8">
        <f t="shared" si="63"/>
        <v>-0.93375885193091801</v>
      </c>
      <c r="R80" s="8">
        <f t="shared" si="48"/>
        <v>-2.5944194949999986</v>
      </c>
      <c r="S80" s="8">
        <v>21.495761438432048</v>
      </c>
      <c r="T80" s="24">
        <f t="shared" si="44"/>
        <v>0.21495761438432048</v>
      </c>
      <c r="U80" s="8">
        <v>1.42</v>
      </c>
      <c r="V80" s="7">
        <v>-2.86</v>
      </c>
      <c r="W80" s="7">
        <f t="shared" si="45"/>
        <v>-2.86E-2</v>
      </c>
      <c r="X80" s="7">
        <v>21.070156102563338</v>
      </c>
      <c r="Y80" s="7">
        <f t="shared" si="34"/>
        <v>0.21070156102563339</v>
      </c>
      <c r="Z80" s="7">
        <v>0.87</v>
      </c>
      <c r="AA80" s="7">
        <v>1.9611977266226481E-2</v>
      </c>
      <c r="AB80" s="7">
        <v>0.10666461428212967</v>
      </c>
      <c r="AC80" s="7">
        <v>9.8519227730123997E-3</v>
      </c>
      <c r="AD80" s="7">
        <v>0.17007875460753374</v>
      </c>
      <c r="AE80" s="7">
        <v>0.69379273107109762</v>
      </c>
      <c r="AF80" s="7">
        <v>-3.4670000000000001</v>
      </c>
      <c r="AG80" s="7">
        <v>-2.2650000000000001</v>
      </c>
      <c r="AH80" s="7">
        <v>-0.19943558429470037</v>
      </c>
      <c r="AI80" s="7">
        <v>-0.995</v>
      </c>
      <c r="AK80" s="7">
        <f t="shared" si="64"/>
        <v>-0.48078326134018901</v>
      </c>
      <c r="AL80" s="7">
        <f t="shared" si="65"/>
        <v>-4.8078326134018898E-3</v>
      </c>
      <c r="AM80" s="7">
        <f t="shared" si="66"/>
        <v>-8.7298586353760227E-3</v>
      </c>
      <c r="AN80" s="7">
        <f t="shared" si="67"/>
        <v>-8.8132551801054404E-4</v>
      </c>
      <c r="AO80" s="7">
        <f t="shared" si="68"/>
        <v>-7.848533117365478E-3</v>
      </c>
      <c r="AP80" s="8">
        <f t="shared" si="69"/>
        <v>-0.78485331173654782</v>
      </c>
      <c r="AQ80" s="19">
        <f t="shared" si="70"/>
        <v>-1.7186121636674658</v>
      </c>
      <c r="AR80" s="8">
        <f t="shared" si="43"/>
        <v>-2.5944194949999986</v>
      </c>
      <c r="AS80" s="7">
        <f t="shared" si="46"/>
        <v>-2.86E-2</v>
      </c>
      <c r="AT80" s="7">
        <f t="shared" si="47"/>
        <v>-4.8078326134018898E-3</v>
      </c>
    </row>
    <row r="81" spans="1:46" hidden="1">
      <c r="A81" s="7" t="s">
        <v>3</v>
      </c>
      <c r="B81" s="7">
        <v>1985</v>
      </c>
      <c r="C81" s="8">
        <v>-1.274</v>
      </c>
      <c r="D81" s="1">
        <v>-1.2955410849999989</v>
      </c>
      <c r="E81" s="8">
        <v>0.18110000000000001</v>
      </c>
      <c r="F81" s="8">
        <v>1.0222055731785447</v>
      </c>
      <c r="G81" s="8">
        <f t="shared" si="57"/>
        <v>0.44099999999999995</v>
      </c>
      <c r="H81" s="8">
        <f t="shared" si="58"/>
        <v>0.252</v>
      </c>
      <c r="I81" s="8">
        <f t="shared" si="59"/>
        <v>0.53549999999999998</v>
      </c>
      <c r="J81" s="8">
        <f t="shared" si="61"/>
        <v>0.30600000000000005</v>
      </c>
      <c r="K81" s="8">
        <v>1.26</v>
      </c>
      <c r="L81" s="8">
        <v>1.53</v>
      </c>
      <c r="M81" s="8">
        <v>0.56999999999999995</v>
      </c>
      <c r="N81" s="8">
        <v>0.65</v>
      </c>
      <c r="O81" s="8">
        <f t="shared" si="60"/>
        <v>0.43000000000000005</v>
      </c>
      <c r="P81" s="6">
        <f t="shared" si="62"/>
        <v>0.20672508445613585</v>
      </c>
      <c r="Q81" s="8">
        <f t="shared" si="63"/>
        <v>-1.0672749155438641</v>
      </c>
      <c r="R81" s="8">
        <f t="shared" si="48"/>
        <v>-1.2955410849999989</v>
      </c>
      <c r="S81" s="8">
        <v>21.589554505540828</v>
      </c>
      <c r="T81" s="24">
        <f t="shared" si="44"/>
        <v>0.21589554505540828</v>
      </c>
      <c r="U81" s="8">
        <v>1.42</v>
      </c>
      <c r="V81" s="7">
        <v>-2.66</v>
      </c>
      <c r="W81" s="7">
        <f t="shared" si="45"/>
        <v>-2.6600000000000002E-2</v>
      </c>
      <c r="X81" s="7">
        <v>21.178469817601577</v>
      </c>
      <c r="Y81" s="7">
        <f t="shared" si="34"/>
        <v>0.21178469817601578</v>
      </c>
      <c r="Z81" s="7">
        <v>0.87</v>
      </c>
      <c r="AA81" s="7">
        <v>1.8575220088732251E-2</v>
      </c>
      <c r="AB81" s="7">
        <v>0.10709335511514644</v>
      </c>
      <c r="AC81" s="7">
        <v>1.5523364359528368E-2</v>
      </c>
      <c r="AD81" s="7">
        <v>0.18795453041336516</v>
      </c>
      <c r="AE81" s="7">
        <v>0.67085353002322778</v>
      </c>
      <c r="AF81" s="7">
        <v>-0.92300000000000004</v>
      </c>
      <c r="AG81" s="7">
        <v>-0.98199999999999998</v>
      </c>
      <c r="AH81" s="7">
        <v>2.4478269643289572</v>
      </c>
      <c r="AI81" s="7">
        <v>-0.28399999999999997</v>
      </c>
      <c r="AK81" s="7">
        <f t="shared" si="64"/>
        <v>-0.13769117964601271</v>
      </c>
      <c r="AL81" s="7">
        <f t="shared" si="65"/>
        <v>-1.3769117964601272E-3</v>
      </c>
      <c r="AM81" s="7">
        <f t="shared" si="66"/>
        <v>-8.1548065278328821E-3</v>
      </c>
      <c r="AN81" s="7">
        <f t="shared" si="67"/>
        <v>-2.5369969882862423E-4</v>
      </c>
      <c r="AO81" s="7">
        <f t="shared" si="68"/>
        <v>-7.9011068290042574E-3</v>
      </c>
      <c r="AP81" s="8">
        <f t="shared" si="69"/>
        <v>-0.79011068290042574</v>
      </c>
      <c r="AQ81" s="19">
        <f t="shared" si="70"/>
        <v>-1.85738559844429</v>
      </c>
      <c r="AR81" s="8">
        <f t="shared" si="43"/>
        <v>-1.2955410849999989</v>
      </c>
      <c r="AS81" s="7">
        <f t="shared" si="46"/>
        <v>-2.6600000000000002E-2</v>
      </c>
      <c r="AT81" s="7">
        <f t="shared" si="47"/>
        <v>-1.3769117964601272E-3</v>
      </c>
    </row>
    <row r="82" spans="1:46" hidden="1">
      <c r="A82" s="7" t="s">
        <v>3</v>
      </c>
      <c r="B82" s="7">
        <v>1986</v>
      </c>
      <c r="C82" s="8">
        <v>0.44500000000000001</v>
      </c>
      <c r="D82" s="1">
        <v>-1.2955410849999989</v>
      </c>
      <c r="E82" s="8">
        <v>0.1585</v>
      </c>
      <c r="F82" s="8">
        <v>-3.8865492283705083</v>
      </c>
      <c r="G82" s="8">
        <f t="shared" si="57"/>
        <v>0.44099999999999995</v>
      </c>
      <c r="H82" s="8">
        <f t="shared" si="58"/>
        <v>0.252</v>
      </c>
      <c r="I82" s="8">
        <f t="shared" si="59"/>
        <v>0.53549999999999998</v>
      </c>
      <c r="J82" s="8">
        <f t="shared" si="61"/>
        <v>0.30600000000000005</v>
      </c>
      <c r="K82" s="8">
        <v>1.26</v>
      </c>
      <c r="L82" s="8">
        <v>1.53</v>
      </c>
      <c r="M82" s="8">
        <v>0.56999999999999995</v>
      </c>
      <c r="N82" s="8">
        <v>0.65</v>
      </c>
      <c r="O82" s="8">
        <f t="shared" si="60"/>
        <v>0.43000000000000005</v>
      </c>
      <c r="P82" s="6">
        <f t="shared" si="62"/>
        <v>-0.47073155671713662</v>
      </c>
      <c r="Q82" s="8">
        <f t="shared" si="63"/>
        <v>-2.5731556717136617E-2</v>
      </c>
      <c r="R82" s="8">
        <f t="shared" si="48"/>
        <v>-1.2955410849999989</v>
      </c>
      <c r="S82" s="8">
        <v>17.512143854800893</v>
      </c>
      <c r="T82" s="24">
        <f t="shared" si="44"/>
        <v>0.17512143854800893</v>
      </c>
      <c r="U82" s="8">
        <v>1.42</v>
      </c>
      <c r="V82" s="7">
        <v>-2.4700000000000002</v>
      </c>
      <c r="W82" s="7">
        <f t="shared" si="45"/>
        <v>-2.4700000000000003E-2</v>
      </c>
      <c r="X82" s="7">
        <v>18.762282335693744</v>
      </c>
      <c r="Y82" s="7">
        <f t="shared" si="34"/>
        <v>0.18762282335693745</v>
      </c>
      <c r="Z82" s="7">
        <v>0.87</v>
      </c>
      <c r="AA82" s="7">
        <v>2.0087987116222235E-2</v>
      </c>
      <c r="AB82" s="7">
        <v>9.914782398900697E-2</v>
      </c>
      <c r="AC82" s="7">
        <v>1.4910269316398155E-2</v>
      </c>
      <c r="AD82" s="7">
        <v>0.15302879482149012</v>
      </c>
      <c r="AE82" s="7">
        <v>0.71282512475688242</v>
      </c>
      <c r="AF82" s="7">
        <v>-1.97</v>
      </c>
      <c r="AG82" s="7">
        <v>-0.7</v>
      </c>
      <c r="AH82" s="7">
        <v>1.3718801184560057</v>
      </c>
      <c r="AI82" s="7">
        <v>-0.41699999999999998</v>
      </c>
      <c r="AK82" s="7">
        <f t="shared" si="64"/>
        <v>-0.15233471681583283</v>
      </c>
      <c r="AL82" s="7">
        <f t="shared" si="65"/>
        <v>-1.5233471681583282E-3</v>
      </c>
      <c r="AM82" s="7">
        <f t="shared" si="66"/>
        <v>-6.1422093356328662E-3</v>
      </c>
      <c r="AN82" s="7">
        <f t="shared" si="67"/>
        <v>-2.4865878607911496E-4</v>
      </c>
      <c r="AO82" s="7">
        <f t="shared" si="68"/>
        <v>-5.8935505495537515E-3</v>
      </c>
      <c r="AP82" s="8">
        <f t="shared" si="69"/>
        <v>-0.5893550549553751</v>
      </c>
      <c r="AQ82" s="19">
        <f t="shared" si="70"/>
        <v>-0.61508661167251177</v>
      </c>
      <c r="AR82" s="8">
        <f t="shared" si="43"/>
        <v>-1.2955410849999989</v>
      </c>
      <c r="AS82" s="7">
        <f t="shared" si="46"/>
        <v>-2.4700000000000003E-2</v>
      </c>
      <c r="AT82" s="7">
        <f t="shared" si="47"/>
        <v>-1.5233471681583282E-3</v>
      </c>
    </row>
    <row r="83" spans="1:46" hidden="1">
      <c r="A83" s="7" t="s">
        <v>3</v>
      </c>
      <c r="B83" s="7">
        <v>1987</v>
      </c>
      <c r="C83" s="8">
        <v>-0.374</v>
      </c>
      <c r="D83" s="1">
        <v>-1.2955410849999989</v>
      </c>
      <c r="E83" s="8">
        <v>0.15010000000000001</v>
      </c>
      <c r="F83" s="8">
        <v>-1.5134052644636722</v>
      </c>
      <c r="G83" s="8">
        <f t="shared" si="57"/>
        <v>0.44099999999999995</v>
      </c>
      <c r="H83" s="8">
        <f t="shared" si="58"/>
        <v>0.252</v>
      </c>
      <c r="I83" s="8">
        <f t="shared" si="59"/>
        <v>0.53549999999999998</v>
      </c>
      <c r="J83" s="8">
        <f t="shared" si="61"/>
        <v>0.30600000000000005</v>
      </c>
      <c r="K83" s="8">
        <v>1.26</v>
      </c>
      <c r="L83" s="8">
        <v>1.53</v>
      </c>
      <c r="M83" s="8">
        <v>0.56999999999999995</v>
      </c>
      <c r="N83" s="8">
        <v>0.65</v>
      </c>
      <c r="O83" s="8">
        <f t="shared" si="60"/>
        <v>0.43000000000000005</v>
      </c>
      <c r="P83" s="6">
        <f t="shared" si="62"/>
        <v>-0.37119063483902015</v>
      </c>
      <c r="Q83" s="8">
        <f t="shared" si="63"/>
        <v>-0.74519063483902015</v>
      </c>
      <c r="R83" s="8">
        <f t="shared" si="48"/>
        <v>-1.2955410849999989</v>
      </c>
      <c r="S83" s="8">
        <v>17.631635472643318</v>
      </c>
      <c r="T83" s="24">
        <f t="shared" si="44"/>
        <v>0.17631635472643317</v>
      </c>
      <c r="U83" s="8">
        <v>1.42</v>
      </c>
      <c r="V83" s="7">
        <v>-1.96</v>
      </c>
      <c r="W83" s="7">
        <f t="shared" si="45"/>
        <v>-1.9599999999999999E-2</v>
      </c>
      <c r="X83" s="7">
        <v>18.040165767076331</v>
      </c>
      <c r="Y83" s="7">
        <f t="shared" si="34"/>
        <v>0.18040165767076333</v>
      </c>
      <c r="Z83" s="7">
        <v>0.87</v>
      </c>
      <c r="AA83" s="7">
        <v>2.2759655881701348E-2</v>
      </c>
      <c r="AB83" s="7">
        <v>0.10123038614609423</v>
      </c>
      <c r="AC83" s="7">
        <v>1.318960775405301E-2</v>
      </c>
      <c r="AD83" s="7">
        <v>0.12988198814498855</v>
      </c>
      <c r="AE83" s="7">
        <v>0.73293836207316287</v>
      </c>
      <c r="AF83" s="7">
        <v>-1.9490000000000001</v>
      </c>
      <c r="AG83" s="7">
        <v>1.86</v>
      </c>
      <c r="AH83" s="7">
        <v>3.250277158710444</v>
      </c>
      <c r="AI83" s="7">
        <v>-0.316</v>
      </c>
      <c r="AK83" s="7">
        <f t="shared" si="64"/>
        <v>0.14575712147983161</v>
      </c>
      <c r="AL83" s="7">
        <f t="shared" si="65"/>
        <v>1.457571214798316E-3</v>
      </c>
      <c r="AM83" s="7">
        <f t="shared" si="66"/>
        <v>-4.9072367847460873E-3</v>
      </c>
      <c r="AN83" s="7">
        <f t="shared" si="67"/>
        <v>2.2876498909083989E-4</v>
      </c>
      <c r="AO83" s="7">
        <f t="shared" si="68"/>
        <v>-5.1360017738369271E-3</v>
      </c>
      <c r="AP83" s="8">
        <f t="shared" si="69"/>
        <v>-0.51360017738369268</v>
      </c>
      <c r="AQ83" s="19">
        <f t="shared" si="70"/>
        <v>-1.2587908122227129</v>
      </c>
      <c r="AR83" s="8">
        <f t="shared" si="43"/>
        <v>-1.2955410849999989</v>
      </c>
      <c r="AS83" s="7">
        <f t="shared" si="46"/>
        <v>-1.9599999999999999E-2</v>
      </c>
      <c r="AT83" s="7">
        <f t="shared" si="47"/>
        <v>1.457571214798316E-3</v>
      </c>
    </row>
    <row r="84" spans="1:46" hidden="1">
      <c r="A84" s="7" t="s">
        <v>3</v>
      </c>
      <c r="B84" s="7">
        <v>1988</v>
      </c>
      <c r="C84" s="8">
        <v>-0.93500000000000005</v>
      </c>
      <c r="D84" s="1">
        <v>-0.48682922499999903</v>
      </c>
      <c r="E84" s="8">
        <v>0.14879999999999999</v>
      </c>
      <c r="F84" s="8">
        <v>0.50897828890799912</v>
      </c>
      <c r="G84" s="8">
        <f t="shared" si="57"/>
        <v>0.44099999999999995</v>
      </c>
      <c r="H84" s="8">
        <f t="shared" si="58"/>
        <v>0.252</v>
      </c>
      <c r="I84" s="8">
        <f t="shared" si="59"/>
        <v>0.53549999999999998</v>
      </c>
      <c r="J84" s="8">
        <f t="shared" si="61"/>
        <v>0.30600000000000005</v>
      </c>
      <c r="K84" s="8">
        <v>1.26</v>
      </c>
      <c r="L84" s="8">
        <v>1.53</v>
      </c>
      <c r="M84" s="8">
        <v>0.56999999999999995</v>
      </c>
      <c r="N84" s="8">
        <v>0.65</v>
      </c>
      <c r="O84" s="8">
        <f t="shared" si="60"/>
        <v>0.43000000000000005</v>
      </c>
      <c r="P84" s="6">
        <f t="shared" si="62"/>
        <v>-5.1990811767877402E-3</v>
      </c>
      <c r="Q84" s="8">
        <f t="shared" si="63"/>
        <v>-0.94019908117678774</v>
      </c>
      <c r="R84" s="8">
        <f t="shared" si="48"/>
        <v>-1.2955410849999989</v>
      </c>
      <c r="S84" s="8">
        <v>17.586053941158067</v>
      </c>
      <c r="T84" s="24">
        <f t="shared" si="44"/>
        <v>0.17586053941158067</v>
      </c>
      <c r="U84" s="8">
        <v>1.42</v>
      </c>
      <c r="V84" s="7">
        <v>-0.44400000000000001</v>
      </c>
      <c r="W84" s="7">
        <f t="shared" si="45"/>
        <v>-4.4400000000000004E-3</v>
      </c>
      <c r="X84" s="7">
        <v>17.632836031700268</v>
      </c>
      <c r="Y84" s="7">
        <f t="shared" si="34"/>
        <v>0.17632836031700269</v>
      </c>
      <c r="Z84" s="7">
        <v>0.87</v>
      </c>
      <c r="AA84" s="7">
        <v>2.6819485013302186E-2</v>
      </c>
      <c r="AB84" s="7">
        <v>0.10905803441514178</v>
      </c>
      <c r="AC84" s="7">
        <v>1.4171706612970215E-2</v>
      </c>
      <c r="AD84" s="7">
        <v>0.12124587801981444</v>
      </c>
      <c r="AE84" s="7">
        <v>0.7287048959387713</v>
      </c>
      <c r="AF84" s="7">
        <v>0.66500000000000004</v>
      </c>
      <c r="AG84" s="7">
        <v>4.8570000000000002</v>
      </c>
      <c r="AH84" s="7">
        <v>5.0237895280881091</v>
      </c>
      <c r="AI84" s="7">
        <v>0.68600000000000005</v>
      </c>
      <c r="AK84" s="7">
        <f t="shared" si="64"/>
        <v>0.70190017428715912</v>
      </c>
      <c r="AL84" s="7">
        <f t="shared" si="65"/>
        <v>7.019001742871591E-3</v>
      </c>
      <c r="AM84" s="7">
        <f t="shared" si="66"/>
        <v>-1.1087655288821339E-3</v>
      </c>
      <c r="AN84" s="7">
        <f t="shared" si="67"/>
        <v>1.0767546894929767E-3</v>
      </c>
      <c r="AO84" s="7">
        <f t="shared" si="68"/>
        <v>-2.1855202183751104E-3</v>
      </c>
      <c r="AP84" s="8">
        <f t="shared" si="69"/>
        <v>-0.21855202183751105</v>
      </c>
      <c r="AQ84" s="19">
        <f t="shared" si="70"/>
        <v>-1.1587511030142987</v>
      </c>
      <c r="AR84" s="8">
        <f t="shared" si="43"/>
        <v>-1.2955410849999989</v>
      </c>
      <c r="AS84" s="7">
        <f t="shared" si="46"/>
        <v>-4.4400000000000004E-3</v>
      </c>
      <c r="AT84" s="7">
        <f t="shared" si="47"/>
        <v>7.019001742871591E-3</v>
      </c>
    </row>
    <row r="85" spans="1:46" hidden="1">
      <c r="A85" s="7" t="s">
        <v>3</v>
      </c>
      <c r="B85" s="7">
        <v>1989</v>
      </c>
      <c r="C85" s="8">
        <v>-1.679</v>
      </c>
      <c r="D85" s="1">
        <v>-0.48682922499999903</v>
      </c>
      <c r="E85" s="8">
        <v>0.15690000000000001</v>
      </c>
      <c r="F85" s="8">
        <v>-0.85257266138939336</v>
      </c>
      <c r="G85" s="8">
        <f t="shared" si="57"/>
        <v>0.44099999999999995</v>
      </c>
      <c r="H85" s="8">
        <f t="shared" si="58"/>
        <v>0.252</v>
      </c>
      <c r="I85" s="8">
        <f t="shared" si="59"/>
        <v>0.53549999999999998</v>
      </c>
      <c r="J85" s="8">
        <f t="shared" si="61"/>
        <v>0.30600000000000005</v>
      </c>
      <c r="K85" s="8">
        <v>1.26</v>
      </c>
      <c r="L85" s="8">
        <v>1.53</v>
      </c>
      <c r="M85" s="8">
        <v>0.56999999999999995</v>
      </c>
      <c r="N85" s="8">
        <v>0.65</v>
      </c>
      <c r="O85" s="8">
        <f t="shared" si="60"/>
        <v>0.43000000000000005</v>
      </c>
      <c r="P85" s="6">
        <f t="shared" si="62"/>
        <v>-8.849244565664155E-2</v>
      </c>
      <c r="Q85" s="8">
        <f t="shared" si="63"/>
        <v>-1.7674924456566417</v>
      </c>
      <c r="R85" s="8">
        <f t="shared" si="48"/>
        <v>-0.48682922499999903</v>
      </c>
      <c r="S85" s="8">
        <v>18.592079729833813</v>
      </c>
      <c r="T85" s="24">
        <f t="shared" si="44"/>
        <v>0.18592079729833813</v>
      </c>
      <c r="U85" s="8">
        <v>1.42</v>
      </c>
      <c r="V85" s="7">
        <v>0.51500000000000001</v>
      </c>
      <c r="W85" s="7">
        <f t="shared" si="45"/>
        <v>5.1500000000000001E-3</v>
      </c>
      <c r="X85" s="7">
        <v>18.574435433179534</v>
      </c>
      <c r="Y85" s="7">
        <f t="shared" si="34"/>
        <v>0.18574435433179534</v>
      </c>
      <c r="Z85" s="7">
        <v>0.87</v>
      </c>
      <c r="AA85" s="7">
        <v>3.2334595147834558E-2</v>
      </c>
      <c r="AB85" s="7">
        <v>0.10763327008418518</v>
      </c>
      <c r="AC85" s="7">
        <v>1.2361634499080999E-2</v>
      </c>
      <c r="AD85" s="7">
        <v>0.11818170719457241</v>
      </c>
      <c r="AE85" s="7">
        <v>0.7294887930743269</v>
      </c>
      <c r="AF85" s="7">
        <v>1.534</v>
      </c>
      <c r="AG85" s="7">
        <v>4.7290000000000001</v>
      </c>
      <c r="AH85" s="7">
        <v>3.9496598446830407E-2</v>
      </c>
      <c r="AI85" s="7">
        <v>1.3120000000000001</v>
      </c>
      <c r="AK85" s="7">
        <f t="shared" si="64"/>
        <v>0.71414164553812565</v>
      </c>
      <c r="AL85" s="7">
        <f t="shared" si="65"/>
        <v>7.1414164553812564E-3</v>
      </c>
      <c r="AM85" s="7">
        <f t="shared" si="66"/>
        <v>1.3596387906427468E-3</v>
      </c>
      <c r="AN85" s="7">
        <f t="shared" si="67"/>
        <v>1.1540356760117475E-3</v>
      </c>
      <c r="AO85" s="7">
        <f t="shared" si="68"/>
        <v>2.056031146309993E-4</v>
      </c>
      <c r="AP85" s="8">
        <f t="shared" si="69"/>
        <v>2.0560311463099931E-2</v>
      </c>
      <c r="AQ85" s="19">
        <f t="shared" si="70"/>
        <v>-1.7469321341935418</v>
      </c>
      <c r="AR85" s="8">
        <f t="shared" si="43"/>
        <v>-0.48682922499999903</v>
      </c>
      <c r="AS85" s="7">
        <f t="shared" si="46"/>
        <v>5.1500000000000001E-3</v>
      </c>
      <c r="AT85" s="7">
        <f t="shared" si="47"/>
        <v>7.1414164553812564E-3</v>
      </c>
    </row>
    <row r="86" spans="1:46" hidden="1">
      <c r="A86" s="7" t="s">
        <v>3</v>
      </c>
      <c r="B86" s="7">
        <v>1990</v>
      </c>
      <c r="C86" s="8">
        <v>-1.91</v>
      </c>
      <c r="D86" s="1">
        <v>-0.48682922499999903</v>
      </c>
      <c r="E86" s="8">
        <v>0.14860000000000001</v>
      </c>
      <c r="F86" s="8">
        <v>-1.7961917353722643</v>
      </c>
      <c r="G86" s="8">
        <f t="shared" si="57"/>
        <v>0.44099999999999995</v>
      </c>
      <c r="H86" s="8">
        <f t="shared" si="58"/>
        <v>0.252</v>
      </c>
      <c r="I86" s="8">
        <f t="shared" si="59"/>
        <v>0.53549999999999998</v>
      </c>
      <c r="J86" s="8">
        <f t="shared" si="61"/>
        <v>0.30600000000000005</v>
      </c>
      <c r="K86" s="8">
        <v>1.26</v>
      </c>
      <c r="L86" s="8">
        <v>1.53</v>
      </c>
      <c r="M86" s="8">
        <v>0.56999999999999995</v>
      </c>
      <c r="N86" s="8">
        <v>0.65</v>
      </c>
      <c r="O86" s="8">
        <f t="shared" si="60"/>
        <v>0.43000000000000005</v>
      </c>
      <c r="P86" s="6">
        <f t="shared" si="62"/>
        <v>-0.26446054096673532</v>
      </c>
      <c r="Q86" s="8">
        <f t="shared" si="63"/>
        <v>-2.1744605409667352</v>
      </c>
      <c r="R86" s="8">
        <f t="shared" si="48"/>
        <v>-0.48682922499999903</v>
      </c>
      <c r="S86" s="8">
        <v>18.116850208002337</v>
      </c>
      <c r="T86" s="24">
        <f t="shared" si="44"/>
        <v>0.18116850208002336</v>
      </c>
      <c r="U86" s="8">
        <v>1.42</v>
      </c>
      <c r="V86" s="7">
        <v>0.48299999999999998</v>
      </c>
      <c r="W86" s="7">
        <f t="shared" si="45"/>
        <v>4.8300000000000001E-3</v>
      </c>
      <c r="X86" s="7">
        <v>18.316411855521018</v>
      </c>
      <c r="Y86" s="7">
        <f t="shared" si="34"/>
        <v>0.18316411855521017</v>
      </c>
      <c r="Z86" s="7">
        <v>0.87</v>
      </c>
      <c r="AA86" s="7">
        <v>3.3713191637044289E-2</v>
      </c>
      <c r="AB86" s="7">
        <v>9.552800908197881E-2</v>
      </c>
      <c r="AC86" s="7">
        <v>7.9339322572292079E-3</v>
      </c>
      <c r="AD86" s="7">
        <v>0.10406924036482514</v>
      </c>
      <c r="AE86" s="7">
        <v>0.75875562665892249</v>
      </c>
      <c r="AF86" s="7">
        <v>2.9460000000000002</v>
      </c>
      <c r="AG86" s="7">
        <v>0.70899999999999996</v>
      </c>
      <c r="AH86" s="7">
        <v>-5.244220179214266</v>
      </c>
      <c r="AI86" s="7">
        <v>-2.1999999999999999E-2</v>
      </c>
      <c r="AK86" s="7">
        <f t="shared" si="64"/>
        <v>0.12315161006994893</v>
      </c>
      <c r="AL86" s="7">
        <f t="shared" si="65"/>
        <v>1.2315161006994893E-3</v>
      </c>
      <c r="AM86" s="7">
        <f t="shared" si="66"/>
        <v>1.2425622883660481E-3</v>
      </c>
      <c r="AN86" s="7">
        <f t="shared" si="67"/>
        <v>1.9624551813191915E-4</v>
      </c>
      <c r="AO86" s="7">
        <f t="shared" si="68"/>
        <v>1.0463167702341289E-3</v>
      </c>
      <c r="AP86" s="8">
        <f t="shared" si="69"/>
        <v>0.10463167702341289</v>
      </c>
      <c r="AQ86" s="19">
        <f t="shared" si="70"/>
        <v>-2.0698288639433224</v>
      </c>
      <c r="AR86" s="8">
        <f t="shared" si="43"/>
        <v>-0.48682922499999903</v>
      </c>
      <c r="AS86" s="7">
        <f t="shared" si="46"/>
        <v>4.8300000000000001E-3</v>
      </c>
      <c r="AT86" s="7">
        <f t="shared" si="47"/>
        <v>1.2315161006994893E-3</v>
      </c>
    </row>
    <row r="87" spans="1:46" hidden="1">
      <c r="A87" s="7" t="s">
        <v>3</v>
      </c>
      <c r="B87" s="7">
        <v>1991</v>
      </c>
      <c r="C87" s="8">
        <v>-2.4980000000000002</v>
      </c>
      <c r="D87" s="1">
        <v>-0.48682922499999903</v>
      </c>
      <c r="E87" s="8">
        <v>0.1416</v>
      </c>
      <c r="F87" s="8">
        <v>-0.84459515721626999</v>
      </c>
      <c r="G87" s="8">
        <f t="shared" si="57"/>
        <v>0.44099999999999995</v>
      </c>
      <c r="H87" s="8">
        <f t="shared" si="58"/>
        <v>0.252</v>
      </c>
      <c r="I87" s="8">
        <f t="shared" si="59"/>
        <v>0.53549999999999998</v>
      </c>
      <c r="J87" s="8">
        <f t="shared" si="61"/>
        <v>0.30600000000000005</v>
      </c>
      <c r="K87" s="8">
        <v>1.26</v>
      </c>
      <c r="L87" s="8">
        <v>1.53</v>
      </c>
      <c r="M87" s="8">
        <v>0.56999999999999995</v>
      </c>
      <c r="N87" s="8">
        <v>0.65</v>
      </c>
      <c r="O87" s="8">
        <f t="shared" si="60"/>
        <v>0.43000000000000005</v>
      </c>
      <c r="P87" s="6">
        <f t="shared" si="62"/>
        <v>-0.17920205269928624</v>
      </c>
      <c r="Q87" s="8">
        <f t="shared" si="63"/>
        <v>-2.6772020526992866</v>
      </c>
      <c r="R87" s="8">
        <f t="shared" si="48"/>
        <v>-0.48682922499999903</v>
      </c>
      <c r="S87" s="8">
        <v>16.893282953042778</v>
      </c>
      <c r="T87" s="24">
        <f t="shared" si="44"/>
        <v>0.16893282953042779</v>
      </c>
      <c r="U87" s="8">
        <v>1.42</v>
      </c>
      <c r="V87" s="7">
        <v>0.161</v>
      </c>
      <c r="W87" s="7">
        <f t="shared" si="45"/>
        <v>1.6100000000000001E-3</v>
      </c>
      <c r="X87" s="7">
        <v>17.089166254714687</v>
      </c>
      <c r="Y87" s="7">
        <f t="shared" si="34"/>
        <v>0.17089166254714688</v>
      </c>
      <c r="Z87" s="7">
        <v>0.87</v>
      </c>
      <c r="AA87" s="7">
        <v>3.0858174464297963E-2</v>
      </c>
      <c r="AB87" s="7">
        <v>8.8133401238005962E-2</v>
      </c>
      <c r="AC87" s="7">
        <v>1.0322762412746898E-2</v>
      </c>
      <c r="AD87" s="7">
        <v>9.4135090321212644E-2</v>
      </c>
      <c r="AE87" s="7">
        <v>0.77655057156373641</v>
      </c>
      <c r="AF87" s="7">
        <v>2.6720000000000002</v>
      </c>
      <c r="AG87" s="7">
        <v>-2.0099999999999998</v>
      </c>
      <c r="AH87" s="7">
        <v>-6.1103345245730649</v>
      </c>
      <c r="AI87" s="7">
        <v>-2.85</v>
      </c>
      <c r="AJ87" s="7">
        <v>1.5449999999999999</v>
      </c>
      <c r="AK87" s="7">
        <f>AA87*AF87+AB87*AG87+AC87*AH87+AD87*AI87+AE87*AJ87</f>
        <v>0.77371499977115643</v>
      </c>
      <c r="AL87" s="7">
        <f t="shared" si="65"/>
        <v>7.737149997711564E-3</v>
      </c>
      <c r="AM87" s="7">
        <f t="shared" si="66"/>
        <v>3.8621423487246399E-4</v>
      </c>
      <c r="AN87" s="7">
        <f t="shared" si="67"/>
        <v>1.1503265510424572E-3</v>
      </c>
      <c r="AO87" s="7">
        <f t="shared" si="68"/>
        <v>-7.6411231616999324E-4</v>
      </c>
      <c r="AP87" s="8">
        <f t="shared" si="69"/>
        <v>-7.6411231616999323E-2</v>
      </c>
      <c r="AQ87" s="19">
        <f t="shared" si="70"/>
        <v>-2.7536132843162857</v>
      </c>
      <c r="AR87" s="8">
        <f t="shared" si="43"/>
        <v>-0.48682922499999903</v>
      </c>
      <c r="AS87" s="7">
        <f t="shared" si="46"/>
        <v>1.6100000000000001E-3</v>
      </c>
      <c r="AT87" s="7">
        <f t="shared" si="47"/>
        <v>7.737149997711564E-3</v>
      </c>
    </row>
    <row r="88" spans="1:46" hidden="1">
      <c r="A88" s="7" t="s">
        <v>3</v>
      </c>
      <c r="B88" s="7">
        <v>1992</v>
      </c>
      <c r="C88" s="8">
        <v>-2.6829999999999998</v>
      </c>
      <c r="D88" s="1">
        <v>-0.26729110499999886</v>
      </c>
      <c r="E88" s="8">
        <v>0.1409</v>
      </c>
      <c r="F88" s="8">
        <v>0.75897997481366997</v>
      </c>
      <c r="G88" s="8">
        <f t="shared" si="57"/>
        <v>0.44099999999999995</v>
      </c>
      <c r="H88" s="8">
        <f t="shared" si="58"/>
        <v>0.252</v>
      </c>
      <c r="I88" s="8">
        <f t="shared" si="59"/>
        <v>0.53549999999999998</v>
      </c>
      <c r="J88" s="8">
        <f t="shared" si="61"/>
        <v>0.30600000000000005</v>
      </c>
      <c r="K88" s="8">
        <v>1.26</v>
      </c>
      <c r="L88" s="8">
        <v>1.53</v>
      </c>
      <c r="M88" s="8">
        <v>0.56999999999999995</v>
      </c>
      <c r="N88" s="8">
        <v>0.65</v>
      </c>
      <c r="O88" s="8">
        <f t="shared" si="60"/>
        <v>0.43000000000000005</v>
      </c>
      <c r="P88" s="6">
        <f t="shared" si="62"/>
        <v>5.3795789983473542E-2</v>
      </c>
      <c r="Q88" s="8">
        <f t="shared" si="63"/>
        <v>-2.6292042100165265</v>
      </c>
      <c r="R88" s="8">
        <f t="shared" si="48"/>
        <v>-0.48682922499999903</v>
      </c>
      <c r="S88" s="8">
        <v>17.487164461922188</v>
      </c>
      <c r="T88" s="24">
        <f t="shared" si="44"/>
        <v>0.17487164461922189</v>
      </c>
      <c r="U88" s="8">
        <v>1.42</v>
      </c>
      <c r="V88" s="7">
        <v>-0.69899999999999995</v>
      </c>
      <c r="W88" s="7">
        <f t="shared" si="45"/>
        <v>-6.9899999999999997E-3</v>
      </c>
      <c r="X88" s="7">
        <v>17.533729644992626</v>
      </c>
      <c r="Y88" s="7">
        <f t="shared" si="34"/>
        <v>0.17533729644992627</v>
      </c>
      <c r="Z88" s="7">
        <v>0.87</v>
      </c>
      <c r="AA88" s="7">
        <v>2.7281610240678194E-2</v>
      </c>
      <c r="AB88" s="7">
        <v>9.0502919223343276E-2</v>
      </c>
      <c r="AC88" s="7">
        <v>1.1802750033491434E-2</v>
      </c>
      <c r="AD88" s="7">
        <v>9.5171365058983312E-2</v>
      </c>
      <c r="AE88" s="7">
        <v>0.77524135544350381</v>
      </c>
      <c r="AF88" s="7">
        <v>0.78200000000000003</v>
      </c>
      <c r="AG88" s="7">
        <v>-3.177</v>
      </c>
      <c r="AH88" s="7">
        <v>-3.0059381783789982</v>
      </c>
      <c r="AI88" s="7">
        <v>-2.137</v>
      </c>
      <c r="AJ88" s="7">
        <v>0.68500000000000005</v>
      </c>
      <c r="AK88" s="7">
        <f t="shared" ref="AK88:AK112" si="71">AA88*AF88+AB88*AG88+AC88*AH88+AD88*AI88+AE88*AJ88</f>
        <v>2.5987229247865562E-2</v>
      </c>
      <c r="AL88" s="7">
        <f t="shared" si="65"/>
        <v>2.5987229247865563E-4</v>
      </c>
      <c r="AM88" s="7">
        <f t="shared" si="66"/>
        <v>-1.7357409701614726E-3</v>
      </c>
      <c r="AN88" s="7">
        <f t="shared" si="67"/>
        <v>3.9641815511343224E-5</v>
      </c>
      <c r="AO88" s="7">
        <f t="shared" si="68"/>
        <v>-1.7753827856728157E-3</v>
      </c>
      <c r="AP88" s="8">
        <f t="shared" si="69"/>
        <v>-0.17753827856728158</v>
      </c>
      <c r="AQ88" s="19">
        <f t="shared" si="70"/>
        <v>-2.8067424885838079</v>
      </c>
      <c r="AR88" s="8">
        <f t="shared" si="43"/>
        <v>-0.48682922499999903</v>
      </c>
      <c r="AS88" s="7">
        <f t="shared" si="46"/>
        <v>-6.9899999999999997E-3</v>
      </c>
      <c r="AT88" s="7">
        <f t="shared" si="47"/>
        <v>2.5987229247865563E-4</v>
      </c>
    </row>
    <row r="89" spans="1:46" hidden="1">
      <c r="A89" s="7" t="s">
        <v>3</v>
      </c>
      <c r="B89" s="7">
        <v>1993</v>
      </c>
      <c r="C89" s="8">
        <v>1.1639999999999999</v>
      </c>
      <c r="D89" s="1">
        <v>-0.26729110499999886</v>
      </c>
      <c r="E89" s="8">
        <v>0.16500000000000001</v>
      </c>
      <c r="F89" s="8">
        <v>6.3708002574289919</v>
      </c>
      <c r="G89" s="8">
        <f t="shared" si="57"/>
        <v>0.44099999999999995</v>
      </c>
      <c r="H89" s="8">
        <f t="shared" si="58"/>
        <v>0.252</v>
      </c>
      <c r="I89" s="8">
        <f t="shared" si="59"/>
        <v>0.53549999999999998</v>
      </c>
      <c r="J89" s="8">
        <f t="shared" si="61"/>
        <v>0.30600000000000005</v>
      </c>
      <c r="K89" s="8">
        <v>1.26</v>
      </c>
      <c r="L89" s="8">
        <v>1.53</v>
      </c>
      <c r="M89" s="8">
        <v>0.56999999999999995</v>
      </c>
      <c r="N89" s="8">
        <v>0.65</v>
      </c>
      <c r="O89" s="8">
        <f t="shared" si="60"/>
        <v>0.43000000000000005</v>
      </c>
      <c r="P89" s="6">
        <f t="shared" si="62"/>
        <v>0.92669072538565644</v>
      </c>
      <c r="Q89" s="8">
        <f t="shared" si="63"/>
        <v>2.0906907253856564</v>
      </c>
      <c r="R89" s="8">
        <f t="shared" si="48"/>
        <v>-0.26729110499999886</v>
      </c>
      <c r="S89" s="8">
        <v>17.412551287040429</v>
      </c>
      <c r="T89" s="24">
        <f t="shared" si="44"/>
        <v>0.17412551287040429</v>
      </c>
      <c r="U89" s="8">
        <v>1.42</v>
      </c>
      <c r="V89" s="7">
        <v>-3.03</v>
      </c>
      <c r="W89" s="7">
        <f t="shared" si="45"/>
        <v>-3.0299999999999997E-2</v>
      </c>
      <c r="X89" s="7">
        <v>20.462746640578768</v>
      </c>
      <c r="Y89" s="7">
        <f t="shared" si="34"/>
        <v>0.20462746640578769</v>
      </c>
      <c r="Z89" s="7">
        <v>0.87</v>
      </c>
      <c r="AA89" s="7">
        <v>2.9580591290434003E-2</v>
      </c>
      <c r="AB89" s="7">
        <v>9.0389005428770555E-2</v>
      </c>
      <c r="AC89" s="7">
        <v>2.1534318557409962E-2</v>
      </c>
      <c r="AD89" s="7">
        <v>0.11759123390638683</v>
      </c>
      <c r="AE89" s="7">
        <v>0.74090485081699875</v>
      </c>
      <c r="AF89" s="7">
        <v>-1.095</v>
      </c>
      <c r="AG89" s="7">
        <v>-2.5920000000000001</v>
      </c>
      <c r="AH89" s="7">
        <v>-0.26298194919710405</v>
      </c>
      <c r="AI89" s="7">
        <v>-1.98</v>
      </c>
      <c r="AJ89" s="7">
        <v>-2.59</v>
      </c>
      <c r="AK89" s="7">
        <f t="shared" si="71"/>
        <v>-2.42411639335393</v>
      </c>
      <c r="AL89" s="7">
        <f t="shared" si="65"/>
        <v>-2.4241163933539301E-2</v>
      </c>
      <c r="AM89" s="7">
        <f t="shared" si="66"/>
        <v>-7.4919243167620138E-3</v>
      </c>
      <c r="AN89" s="7">
        <f t="shared" si="67"/>
        <v>-4.3155549238493296E-3</v>
      </c>
      <c r="AO89" s="7">
        <f t="shared" si="68"/>
        <v>-3.1763693929126842E-3</v>
      </c>
      <c r="AP89" s="8">
        <f t="shared" si="69"/>
        <v>-0.31763693929126841</v>
      </c>
      <c r="AQ89" s="19">
        <f t="shared" si="70"/>
        <v>1.773053786094388</v>
      </c>
      <c r="AR89" s="8">
        <f t="shared" si="43"/>
        <v>-0.26729110499999886</v>
      </c>
      <c r="AS89" s="7">
        <f t="shared" si="46"/>
        <v>-3.0299999999999997E-2</v>
      </c>
      <c r="AT89" s="7">
        <f t="shared" si="47"/>
        <v>-2.4241163933539301E-2</v>
      </c>
    </row>
    <row r="90" spans="1:46">
      <c r="A90" s="7" t="s">
        <v>3</v>
      </c>
      <c r="B90" s="26">
        <v>94</v>
      </c>
      <c r="C90" s="8">
        <v>1.3180000000000001</v>
      </c>
      <c r="D90" s="1">
        <v>-0.26729110499999886</v>
      </c>
      <c r="E90" s="8">
        <v>0.1802</v>
      </c>
      <c r="F90" s="8">
        <v>0.84774701253082374</v>
      </c>
      <c r="G90" s="8">
        <f t="shared" si="57"/>
        <v>0.44099999999999995</v>
      </c>
      <c r="H90" s="8">
        <f t="shared" si="58"/>
        <v>0.252</v>
      </c>
      <c r="I90" s="8">
        <f t="shared" si="59"/>
        <v>0.53549999999999998</v>
      </c>
      <c r="J90" s="8">
        <f t="shared" si="61"/>
        <v>0.30600000000000005</v>
      </c>
      <c r="K90" s="8">
        <v>1.26</v>
      </c>
      <c r="L90" s="8">
        <v>1.53</v>
      </c>
      <c r="M90" s="8">
        <v>0.56999999999999995</v>
      </c>
      <c r="N90" s="8">
        <v>0.65</v>
      </c>
      <c r="O90" s="8">
        <f t="shared" si="60"/>
        <v>0.43000000000000005</v>
      </c>
      <c r="P90" s="6">
        <f t="shared" si="62"/>
        <v>0.48182031720564139</v>
      </c>
      <c r="Q90" s="8">
        <f t="shared" si="63"/>
        <v>1.7998203172056415</v>
      </c>
      <c r="R90" s="8">
        <f t="shared" si="48"/>
        <v>-0.26729110499999886</v>
      </c>
      <c r="S90" s="8">
        <v>18.640053668224461</v>
      </c>
      <c r="T90" s="24">
        <f t="shared" si="44"/>
        <v>0.1864005366822446</v>
      </c>
      <c r="U90" s="8">
        <v>1.42</v>
      </c>
      <c r="V90" s="7">
        <v>-2.62</v>
      </c>
      <c r="W90" s="7">
        <f t="shared" si="45"/>
        <v>-2.6200000000000001E-2</v>
      </c>
      <c r="X90" s="7">
        <v>21.939332035671612</v>
      </c>
      <c r="Y90" s="7">
        <f t="shared" si="34"/>
        <v>0.2193933203567161</v>
      </c>
      <c r="Z90" s="7">
        <v>0.87</v>
      </c>
      <c r="AA90" s="7">
        <v>3.3308818538117069E-2</v>
      </c>
      <c r="AB90" s="7">
        <v>9.090868268063089E-2</v>
      </c>
      <c r="AC90" s="7">
        <v>1.7683141948883339E-2</v>
      </c>
      <c r="AD90" s="7">
        <v>0.11622797107550423</v>
      </c>
      <c r="AE90" s="7">
        <v>0.74187138575686451</v>
      </c>
      <c r="AF90" s="7">
        <v>-1.589</v>
      </c>
      <c r="AG90" s="7">
        <v>-1.29</v>
      </c>
      <c r="AH90" s="7">
        <v>2.0267821493700282</v>
      </c>
      <c r="AI90" s="7">
        <v>-0.73299999999999998</v>
      </c>
      <c r="AJ90" s="7">
        <v>-1.998</v>
      </c>
      <c r="AK90" s="7">
        <f t="shared" si="71"/>
        <v>-1.7018141684088686</v>
      </c>
      <c r="AL90" s="7">
        <f t="shared" si="65"/>
        <v>-1.7018141684088686E-2</v>
      </c>
      <c r="AM90" s="7">
        <f t="shared" si="66"/>
        <v>-6.9348455667262287E-3</v>
      </c>
      <c r="AN90" s="7">
        <f t="shared" si="67"/>
        <v>-3.24828995102473E-3</v>
      </c>
      <c r="AO90" s="7">
        <f t="shared" si="68"/>
        <v>-3.6865556157014987E-3</v>
      </c>
      <c r="AP90" s="8">
        <f t="shared" si="69"/>
        <v>-0.36865556157014989</v>
      </c>
      <c r="AQ90" s="19">
        <f t="shared" si="70"/>
        <v>1.4311647556354916</v>
      </c>
      <c r="AR90" s="8">
        <f t="shared" si="43"/>
        <v>-0.26729110499999886</v>
      </c>
      <c r="AS90" s="7">
        <f t="shared" si="46"/>
        <v>-2.6200000000000001E-2</v>
      </c>
      <c r="AT90" s="7">
        <f t="shared" si="47"/>
        <v>-1.7018141684088686E-2</v>
      </c>
    </row>
    <row r="91" spans="1:46">
      <c r="A91" s="7" t="s">
        <v>3</v>
      </c>
      <c r="B91" s="26">
        <v>95</v>
      </c>
      <c r="C91" s="8">
        <v>2.0579999999999998</v>
      </c>
      <c r="D91" s="1">
        <v>-0.26729110499999886</v>
      </c>
      <c r="E91" s="8">
        <v>0.20449999999999999</v>
      </c>
      <c r="F91" s="8">
        <v>2.6960059559880678</v>
      </c>
      <c r="G91" s="8">
        <f t="shared" si="57"/>
        <v>0.44099999999999995</v>
      </c>
      <c r="H91" s="8">
        <f t="shared" si="58"/>
        <v>0.252</v>
      </c>
      <c r="I91" s="8">
        <f t="shared" si="59"/>
        <v>0.53549999999999998</v>
      </c>
      <c r="J91" s="8">
        <f t="shared" si="61"/>
        <v>0.30600000000000005</v>
      </c>
      <c r="K91" s="8">
        <v>1.26</v>
      </c>
      <c r="L91" s="8">
        <v>1.53</v>
      </c>
      <c r="M91" s="8">
        <v>0.56999999999999995</v>
      </c>
      <c r="N91" s="8">
        <v>0.65</v>
      </c>
      <c r="O91" s="8">
        <f t="shared" si="60"/>
        <v>0.43000000000000005</v>
      </c>
      <c r="P91" s="6">
        <f t="shared" si="62"/>
        <v>0.51912517632285815</v>
      </c>
      <c r="Q91" s="8">
        <f t="shared" si="63"/>
        <v>2.5771251763228582</v>
      </c>
      <c r="R91" s="8">
        <f t="shared" si="48"/>
        <v>-0.26729110499999886</v>
      </c>
      <c r="S91" s="8">
        <v>21.07550962405632</v>
      </c>
      <c r="T91" s="24">
        <f t="shared" si="44"/>
        <v>0.21075509624056321</v>
      </c>
      <c r="U91" s="8">
        <v>1.42</v>
      </c>
      <c r="V91" s="7">
        <v>-2.09</v>
      </c>
      <c r="W91" s="7">
        <f t="shared" si="45"/>
        <v>-2.0899999999999998E-2</v>
      </c>
      <c r="X91" s="7">
        <v>24.749474268679901</v>
      </c>
      <c r="Y91" s="7">
        <f t="shared" si="34"/>
        <v>0.247494742686799</v>
      </c>
      <c r="Z91" s="7">
        <v>0.87</v>
      </c>
      <c r="AA91" s="7">
        <v>3.6481258341806537E-2</v>
      </c>
      <c r="AB91" s="7">
        <v>8.9490897229945784E-2</v>
      </c>
      <c r="AC91" s="7">
        <v>1.7271164520782763E-2</v>
      </c>
      <c r="AD91" s="7">
        <v>0.10955287303205143</v>
      </c>
      <c r="AE91" s="7">
        <v>0.74720380687541343</v>
      </c>
      <c r="AF91" s="7">
        <v>-0.47699999999999998</v>
      </c>
      <c r="AG91" s="7">
        <v>-1.167</v>
      </c>
      <c r="AH91" s="7">
        <v>2.8366239068731764</v>
      </c>
      <c r="AI91" s="7">
        <v>-0.89</v>
      </c>
      <c r="AJ91" s="7">
        <v>-1.486</v>
      </c>
      <c r="AK91" s="7">
        <f t="shared" si="71"/>
        <v>-1.2806925531325863</v>
      </c>
      <c r="AL91" s="7">
        <f t="shared" si="65"/>
        <v>-1.2806925531325864E-2</v>
      </c>
      <c r="AM91" s="7">
        <f t="shared" si="66"/>
        <v>-6.2547897462274342E-3</v>
      </c>
      <c r="AN91" s="7">
        <f t="shared" si="67"/>
        <v>-2.7575926629165074E-3</v>
      </c>
      <c r="AO91" s="7">
        <f t="shared" si="68"/>
        <v>-3.4971970833109268E-3</v>
      </c>
      <c r="AP91" s="8">
        <f t="shared" si="69"/>
        <v>-0.34971970833109267</v>
      </c>
      <c r="AQ91" s="19">
        <f t="shared" si="70"/>
        <v>2.2274054679917654</v>
      </c>
      <c r="AR91" s="8">
        <f t="shared" si="43"/>
        <v>-0.26729110499999886</v>
      </c>
      <c r="AS91" s="7">
        <f t="shared" si="46"/>
        <v>-2.0899999999999998E-2</v>
      </c>
      <c r="AT91" s="7">
        <f t="shared" si="47"/>
        <v>-1.2806925531325864E-2</v>
      </c>
    </row>
    <row r="92" spans="1:46">
      <c r="A92" s="7" t="s">
        <v>3</v>
      </c>
      <c r="B92" s="26">
        <v>96</v>
      </c>
      <c r="C92" s="8">
        <v>3.1890000000000001</v>
      </c>
      <c r="D92" s="1">
        <v>-0.27179896999999875</v>
      </c>
      <c r="E92" s="8">
        <v>0.2</v>
      </c>
      <c r="F92" s="8">
        <v>-4.4502762048380413</v>
      </c>
      <c r="G92" s="8">
        <f t="shared" si="57"/>
        <v>0.44099999999999995</v>
      </c>
      <c r="H92" s="8">
        <f t="shared" si="58"/>
        <v>0.252</v>
      </c>
      <c r="I92" s="8">
        <f t="shared" si="59"/>
        <v>0.53549999999999998</v>
      </c>
      <c r="J92" s="8">
        <f t="shared" si="61"/>
        <v>0.30600000000000005</v>
      </c>
      <c r="K92" s="8">
        <v>1.26</v>
      </c>
      <c r="L92" s="8">
        <v>1.53</v>
      </c>
      <c r="M92" s="8">
        <v>0.56999999999999995</v>
      </c>
      <c r="N92" s="8">
        <v>0.65</v>
      </c>
      <c r="O92" s="8">
        <f t="shared" si="60"/>
        <v>0.43000000000000005</v>
      </c>
      <c r="P92" s="6">
        <f t="shared" si="62"/>
        <v>-0.58639056867681638</v>
      </c>
      <c r="Q92" s="8">
        <f t="shared" si="63"/>
        <v>2.6026094313231836</v>
      </c>
      <c r="R92" s="8">
        <f t="shared" si="48"/>
        <v>-0.26729110499999886</v>
      </c>
      <c r="S92" s="8">
        <v>19.219913450727503</v>
      </c>
      <c r="T92" s="24">
        <f t="shared" si="44"/>
        <v>0.19219913450727502</v>
      </c>
      <c r="U92" s="8">
        <v>1.42</v>
      </c>
      <c r="V92" s="7">
        <v>-2.44</v>
      </c>
      <c r="W92" s="7">
        <f t="shared" si="45"/>
        <v>-2.4399999999999998E-2</v>
      </c>
      <c r="X92" s="7">
        <v>23.762923493536316</v>
      </c>
      <c r="Y92" s="7">
        <f t="shared" si="34"/>
        <v>0.23762923493536317</v>
      </c>
      <c r="Z92" s="7">
        <v>0.87</v>
      </c>
      <c r="AA92" s="7">
        <v>3.6809566733284622E-2</v>
      </c>
      <c r="AB92" s="7">
        <v>9.6395189451447982E-2</v>
      </c>
      <c r="AC92" s="7">
        <v>1.7329007604658032E-2</v>
      </c>
      <c r="AD92" s="7">
        <v>0.11528770824502799</v>
      </c>
      <c r="AE92" s="7">
        <v>0.73417852796558147</v>
      </c>
      <c r="AF92" s="7">
        <v>1.0289999999999999</v>
      </c>
      <c r="AG92" s="7">
        <v>-1.0069999999999999</v>
      </c>
      <c r="AH92" s="7">
        <v>3.100622104208083</v>
      </c>
      <c r="AI92" s="7">
        <v>-0.30199999999999999</v>
      </c>
      <c r="AJ92" s="7">
        <v>-2.0190000000000001</v>
      </c>
      <c r="AK92" s="7">
        <f t="shared" si="71"/>
        <v>-1.5225855434385731</v>
      </c>
      <c r="AL92" s="7">
        <f t="shared" si="65"/>
        <v>-1.522585543438573E-2</v>
      </c>
      <c r="AM92" s="7">
        <f t="shared" si="66"/>
        <v>-6.6593156124080642E-3</v>
      </c>
      <c r="AN92" s="7">
        <f t="shared" si="67"/>
        <v>-3.147754288955285E-3</v>
      </c>
      <c r="AO92" s="7">
        <f t="shared" si="68"/>
        <v>-3.5115613234527792E-3</v>
      </c>
      <c r="AP92" s="8">
        <f t="shared" si="69"/>
        <v>-0.35115613234527793</v>
      </c>
      <c r="AQ92" s="19">
        <f t="shared" si="70"/>
        <v>2.2514532989779057</v>
      </c>
      <c r="AR92" s="8">
        <f t="shared" si="43"/>
        <v>-0.26729110499999886</v>
      </c>
      <c r="AS92" s="7">
        <f t="shared" si="46"/>
        <v>-2.4399999999999998E-2</v>
      </c>
      <c r="AT92" s="7">
        <f t="shared" si="47"/>
        <v>-1.522585543438573E-2</v>
      </c>
    </row>
    <row r="93" spans="1:46">
      <c r="A93" s="7" t="s">
        <v>3</v>
      </c>
      <c r="B93" s="26">
        <v>97</v>
      </c>
      <c r="C93" s="8">
        <v>2.8290000000000002</v>
      </c>
      <c r="D93" s="1">
        <v>-0.27179896999999875</v>
      </c>
      <c r="E93" s="8">
        <v>0.19969999999999999</v>
      </c>
      <c r="F93" s="8">
        <v>0.85997970432940618</v>
      </c>
      <c r="G93" s="8">
        <f t="shared" si="57"/>
        <v>0.44099999999999995</v>
      </c>
      <c r="H93" s="8">
        <f t="shared" si="58"/>
        <v>0.252</v>
      </c>
      <c r="I93" s="8">
        <f t="shared" si="59"/>
        <v>0.53549999999999998</v>
      </c>
      <c r="J93" s="8">
        <f t="shared" si="61"/>
        <v>0.30600000000000005</v>
      </c>
      <c r="K93" s="8">
        <v>1.26</v>
      </c>
      <c r="L93" s="8">
        <v>1.53</v>
      </c>
      <c r="M93" s="8">
        <v>0.56999999999999995</v>
      </c>
      <c r="N93" s="8">
        <v>0.65</v>
      </c>
      <c r="O93" s="8">
        <f t="shared" si="60"/>
        <v>0.43000000000000005</v>
      </c>
      <c r="P93" s="6">
        <f t="shared" si="62"/>
        <v>-0.12795560143121912</v>
      </c>
      <c r="Q93" s="8">
        <f t="shared" si="63"/>
        <v>2.7010443985687811</v>
      </c>
      <c r="R93" s="8">
        <f t="shared" si="48"/>
        <v>-0.27179896999999875</v>
      </c>
      <c r="S93" s="8">
        <v>20.481469728949907</v>
      </c>
      <c r="T93" s="24">
        <f t="shared" si="44"/>
        <v>0.20481469728949908</v>
      </c>
      <c r="U93" s="8">
        <v>1.42</v>
      </c>
      <c r="V93" s="7">
        <v>-2.25</v>
      </c>
      <c r="W93" s="7">
        <f t="shared" si="45"/>
        <v>-2.2499999999999999E-2</v>
      </c>
      <c r="X93" s="7">
        <v>24.200279735677473</v>
      </c>
      <c r="Y93" s="7">
        <f t="shared" si="34"/>
        <v>0.24200279735677474</v>
      </c>
      <c r="Z93" s="7">
        <v>0.87</v>
      </c>
      <c r="AA93" s="7">
        <v>3.3327165496063356E-2</v>
      </c>
      <c r="AB93" s="7">
        <v>0.10692645975865704</v>
      </c>
      <c r="AC93" s="7">
        <v>1.6361833419449027E-2</v>
      </c>
      <c r="AD93" s="7">
        <v>0.12745653263420334</v>
      </c>
      <c r="AE93" s="7">
        <v>0.71592800869162732</v>
      </c>
      <c r="AF93" s="7">
        <v>1.4750000000000001</v>
      </c>
      <c r="AG93" s="7">
        <v>-0.60899999999999999</v>
      </c>
      <c r="AH93" s="7">
        <v>3.1227586526381628</v>
      </c>
      <c r="AI93" s="7">
        <v>0.84099999999999997</v>
      </c>
      <c r="AJ93" s="7">
        <v>-1.5660000000000001</v>
      </c>
      <c r="AK93" s="7">
        <f t="shared" si="71"/>
        <v>-0.97881890566844332</v>
      </c>
      <c r="AL93" s="7">
        <f t="shared" si="65"/>
        <v>-9.7881890566844324E-3</v>
      </c>
      <c r="AM93" s="7">
        <f t="shared" si="66"/>
        <v>-6.5438295783994951E-3</v>
      </c>
      <c r="AN93" s="7">
        <f t="shared" si="67"/>
        <v>-2.0608291455139044E-3</v>
      </c>
      <c r="AO93" s="7">
        <f t="shared" si="68"/>
        <v>-4.4830004328855911E-3</v>
      </c>
      <c r="AP93" s="8">
        <f t="shared" si="69"/>
        <v>-0.4483000432885591</v>
      </c>
      <c r="AQ93" s="19">
        <f t="shared" si="70"/>
        <v>2.252744355280222</v>
      </c>
      <c r="AR93" s="8">
        <f t="shared" si="43"/>
        <v>-0.27179896999999875</v>
      </c>
      <c r="AS93" s="7">
        <f t="shared" si="46"/>
        <v>-2.2499999999999999E-2</v>
      </c>
      <c r="AT93" s="7">
        <f t="shared" si="47"/>
        <v>-9.7881890566844324E-3</v>
      </c>
    </row>
    <row r="94" spans="1:46">
      <c r="A94" s="7" t="s">
        <v>3</v>
      </c>
      <c r="B94" s="26">
        <v>98</v>
      </c>
      <c r="C94" s="8">
        <v>1.6240000000000001</v>
      </c>
      <c r="D94" s="1">
        <v>-0.27179896999999875</v>
      </c>
      <c r="E94" s="8">
        <v>0.1988</v>
      </c>
      <c r="F94" s="8">
        <v>0.10627153781591903</v>
      </c>
      <c r="G94" s="8">
        <f t="shared" si="57"/>
        <v>0.44099999999999995</v>
      </c>
      <c r="H94" s="8">
        <f t="shared" si="58"/>
        <v>0.252</v>
      </c>
      <c r="I94" s="8">
        <f t="shared" si="59"/>
        <v>0.53549999999999998</v>
      </c>
      <c r="J94" s="8">
        <f t="shared" si="61"/>
        <v>0.30600000000000005</v>
      </c>
      <c r="K94" s="8">
        <v>1.26</v>
      </c>
      <c r="L94" s="8">
        <v>1.53</v>
      </c>
      <c r="M94" s="8">
        <v>0.56999999999999995</v>
      </c>
      <c r="N94" s="8">
        <v>0.65</v>
      </c>
      <c r="O94" s="8">
        <f t="shared" si="60"/>
        <v>0.43000000000000005</v>
      </c>
      <c r="P94" s="6">
        <f t="shared" si="62"/>
        <v>7.0381779067892836E-2</v>
      </c>
      <c r="Q94" s="8">
        <f t="shared" si="63"/>
        <v>1.694381779067893</v>
      </c>
      <c r="R94" s="8">
        <f t="shared" si="48"/>
        <v>-0.27179896999999875</v>
      </c>
      <c r="S94" s="8">
        <v>21.087294182567749</v>
      </c>
      <c r="T94" s="24">
        <f t="shared" si="44"/>
        <v>0.21087294182567751</v>
      </c>
      <c r="U94" s="8">
        <v>1.42</v>
      </c>
      <c r="V94" s="7">
        <v>-2.2000000000000002</v>
      </c>
      <c r="W94" s="7">
        <f t="shared" si="45"/>
        <v>-2.2000000000000002E-2</v>
      </c>
      <c r="X94" s="7">
        <v>24.122689669463618</v>
      </c>
      <c r="Y94" s="7">
        <f t="shared" si="34"/>
        <v>0.24122689669463618</v>
      </c>
      <c r="Z94" s="7">
        <v>0.87</v>
      </c>
      <c r="AA94" s="7">
        <v>2.7623152562079391E-2</v>
      </c>
      <c r="AB94" s="7">
        <v>0.10823261490021868</v>
      </c>
      <c r="AC94" s="7">
        <v>1.2769460310651621E-2</v>
      </c>
      <c r="AD94" s="7">
        <v>0.13191916746080776</v>
      </c>
      <c r="AE94" s="7">
        <v>0.71945560476624248</v>
      </c>
      <c r="AF94" s="7">
        <v>-1.266</v>
      </c>
      <c r="AG94" s="7">
        <v>-0.187</v>
      </c>
      <c r="AH94" s="7">
        <v>2.0800848128822729</v>
      </c>
      <c r="AI94" s="7">
        <v>1.736</v>
      </c>
      <c r="AJ94" s="7">
        <v>-0.96799999999999997</v>
      </c>
      <c r="AK94" s="7">
        <f t="shared" si="71"/>
        <v>-0.4960702003708044</v>
      </c>
      <c r="AL94" s="7">
        <f t="shared" si="65"/>
        <v>-4.9607020037080443E-3</v>
      </c>
      <c r="AM94" s="7">
        <f t="shared" si="66"/>
        <v>-6.5876707026341647E-3</v>
      </c>
      <c r="AN94" s="7">
        <f t="shared" si="67"/>
        <v>-1.041089632309779E-3</v>
      </c>
      <c r="AO94" s="7">
        <f t="shared" si="68"/>
        <v>-5.5465810703243853E-3</v>
      </c>
      <c r="AP94" s="8">
        <f t="shared" si="69"/>
        <v>-0.55465810703243856</v>
      </c>
      <c r="AQ94" s="19">
        <f t="shared" si="70"/>
        <v>1.1397236720354544</v>
      </c>
      <c r="AR94" s="8">
        <f t="shared" si="43"/>
        <v>-0.27179896999999875</v>
      </c>
      <c r="AS94" s="7">
        <f t="shared" si="46"/>
        <v>-2.2000000000000002E-2</v>
      </c>
      <c r="AT94" s="7">
        <f t="shared" si="47"/>
        <v>-4.9607020037080443E-3</v>
      </c>
    </row>
    <row r="95" spans="1:46">
      <c r="A95" s="7" t="s">
        <v>3</v>
      </c>
      <c r="B95" s="26">
        <v>99</v>
      </c>
      <c r="C95" s="8">
        <v>0.68300000000000005</v>
      </c>
      <c r="D95" s="1">
        <v>-0.27179896999999875</v>
      </c>
      <c r="E95" s="8">
        <v>0.1956</v>
      </c>
      <c r="F95" s="8">
        <v>0.39209019623539126</v>
      </c>
      <c r="G95" s="8">
        <f t="shared" si="57"/>
        <v>0.44099999999999995</v>
      </c>
      <c r="H95" s="8">
        <f t="shared" si="58"/>
        <v>0.252</v>
      </c>
      <c r="I95" s="8">
        <f t="shared" si="59"/>
        <v>0.53549999999999998</v>
      </c>
      <c r="J95" s="8">
        <f t="shared" si="61"/>
        <v>0.30600000000000005</v>
      </c>
      <c r="K95" s="8">
        <v>1.26</v>
      </c>
      <c r="L95" s="8">
        <v>1.53</v>
      </c>
      <c r="M95" s="8">
        <v>0.56999999999999995</v>
      </c>
      <c r="N95" s="8">
        <v>0.65</v>
      </c>
      <c r="O95" s="8">
        <f t="shared" si="60"/>
        <v>0.43000000000000005</v>
      </c>
      <c r="P95" s="6">
        <f t="shared" si="62"/>
        <v>7.1189692938637361E-2</v>
      </c>
      <c r="Q95" s="8">
        <f t="shared" si="63"/>
        <v>0.75418969293863736</v>
      </c>
      <c r="R95" s="8">
        <f t="shared" si="48"/>
        <v>-0.27179896999999875</v>
      </c>
      <c r="S95" s="8">
        <v>21.474686786687947</v>
      </c>
      <c r="T95" s="24">
        <f t="shared" si="44"/>
        <v>0.21474686786687947</v>
      </c>
      <c r="U95" s="8">
        <v>1.42</v>
      </c>
      <c r="V95" s="7">
        <v>-2.16</v>
      </c>
      <c r="W95" s="7">
        <f t="shared" si="45"/>
        <v>-2.1600000000000001E-2</v>
      </c>
      <c r="X95" s="7">
        <v>23.25048955510583</v>
      </c>
      <c r="Y95" s="7">
        <f t="shared" si="34"/>
        <v>0.2325048955510583</v>
      </c>
      <c r="Z95" s="7">
        <v>0.87</v>
      </c>
      <c r="AA95" s="7">
        <v>2.6596673246395339E-2</v>
      </c>
      <c r="AB95" s="7">
        <v>0.10389204349860831</v>
      </c>
      <c r="AC95" s="7">
        <v>1.2065797695820448E-2</v>
      </c>
      <c r="AD95" s="7">
        <v>0.14144923254357319</v>
      </c>
      <c r="AE95" s="7">
        <v>0.71599625301560266</v>
      </c>
      <c r="AF95" s="7">
        <v>-1.8540000000000001</v>
      </c>
      <c r="AG95" s="7">
        <v>0.06</v>
      </c>
      <c r="AH95" s="7">
        <v>0.89778107834079457</v>
      </c>
      <c r="AI95" s="7">
        <v>2.8239999999999998</v>
      </c>
      <c r="AJ95" s="7">
        <v>-0.436</v>
      </c>
      <c r="AK95" s="7">
        <f t="shared" si="71"/>
        <v>5.5034001665743015E-2</v>
      </c>
      <c r="AL95" s="7">
        <f t="shared" si="65"/>
        <v>5.5034001665743017E-4</v>
      </c>
      <c r="AM95" s="7">
        <f t="shared" si="66"/>
        <v>-6.586715931212927E-3</v>
      </c>
      <c r="AN95" s="7">
        <f t="shared" si="67"/>
        <v>1.1132237083873803E-4</v>
      </c>
      <c r="AO95" s="7">
        <f t="shared" si="68"/>
        <v>-6.6980383020516648E-3</v>
      </c>
      <c r="AP95" s="8">
        <f t="shared" si="69"/>
        <v>-0.66980383020516654</v>
      </c>
      <c r="AQ95" s="19">
        <f t="shared" si="70"/>
        <v>8.4385862733470818E-2</v>
      </c>
      <c r="AR95" s="8">
        <f t="shared" si="43"/>
        <v>-0.27179896999999875</v>
      </c>
      <c r="AS95" s="7">
        <f t="shared" si="46"/>
        <v>-2.1600000000000001E-2</v>
      </c>
      <c r="AT95" s="7">
        <f t="shared" si="47"/>
        <v>5.5034001665743017E-4</v>
      </c>
    </row>
    <row r="96" spans="1:46">
      <c r="A96" s="7" t="s">
        <v>3</v>
      </c>
      <c r="B96" s="26">
        <v>0</v>
      </c>
      <c r="C96" s="8">
        <v>-0.53300000000000003</v>
      </c>
      <c r="D96" s="1">
        <v>-0.59090819999999744</v>
      </c>
      <c r="E96" s="8">
        <v>0.219</v>
      </c>
      <c r="F96" s="8">
        <v>1.7014985806106289</v>
      </c>
      <c r="G96" s="8">
        <f t="shared" si="57"/>
        <v>0.44099999999999995</v>
      </c>
      <c r="H96" s="8">
        <f t="shared" si="58"/>
        <v>0.252</v>
      </c>
      <c r="I96" s="8">
        <f t="shared" si="59"/>
        <v>0.53549999999999998</v>
      </c>
      <c r="J96" s="8">
        <f t="shared" si="61"/>
        <v>0.30600000000000005</v>
      </c>
      <c r="K96" s="8">
        <v>1.26</v>
      </c>
      <c r="L96" s="8">
        <v>1.53</v>
      </c>
      <c r="M96" s="8">
        <v>0.56999999999999995</v>
      </c>
      <c r="N96" s="8">
        <v>0.65</v>
      </c>
      <c r="O96" s="8">
        <f t="shared" si="60"/>
        <v>0.43000000000000005</v>
      </c>
      <c r="P96" s="6">
        <f t="shared" si="62"/>
        <v>0.34124150362754724</v>
      </c>
      <c r="Q96" s="8">
        <f t="shared" si="63"/>
        <v>-0.19175849637245279</v>
      </c>
      <c r="R96" s="8">
        <f t="shared" si="48"/>
        <v>-0.27179896999999875</v>
      </c>
      <c r="S96" s="8">
        <v>24.816730923849764</v>
      </c>
      <c r="T96" s="24">
        <f t="shared" si="44"/>
        <v>0.24816730923849764</v>
      </c>
      <c r="U96" s="8">
        <v>1.42</v>
      </c>
      <c r="V96" s="7">
        <v>-0.108</v>
      </c>
      <c r="W96" s="7">
        <f t="shared" si="45"/>
        <v>-1.08E-3</v>
      </c>
      <c r="X96" s="7">
        <v>25.657787342973425</v>
      </c>
      <c r="Y96" s="7">
        <f t="shared" si="34"/>
        <v>0.25657787342973426</v>
      </c>
      <c r="Z96" s="7">
        <v>0.87</v>
      </c>
      <c r="AA96" s="7">
        <v>2.9083573309394095E-2</v>
      </c>
      <c r="AB96" s="7">
        <v>0.10118038863460457</v>
      </c>
      <c r="AC96" s="7">
        <v>1.3504620512682797E-2</v>
      </c>
      <c r="AD96" s="7">
        <v>0.16176067753899154</v>
      </c>
      <c r="AE96" s="7">
        <v>0.69447074000432707</v>
      </c>
      <c r="AF96" s="7">
        <v>-0.36699999999999999</v>
      </c>
      <c r="AG96" s="7">
        <v>0.67300000000000004</v>
      </c>
      <c r="AH96" s="7">
        <v>0.28678420498784901</v>
      </c>
      <c r="AI96" s="7">
        <v>3.383</v>
      </c>
      <c r="AJ96" s="7">
        <v>1.0009999999999999</v>
      </c>
      <c r="AK96" s="7">
        <f t="shared" si="71"/>
        <v>1.3036952248626732</v>
      </c>
      <c r="AL96" s="7">
        <f t="shared" si="65"/>
        <v>1.3036952248626731E-2</v>
      </c>
      <c r="AM96" s="7">
        <f t="shared" si="66"/>
        <v>-3.8058938544815996E-4</v>
      </c>
      <c r="AN96" s="7">
        <f t="shared" si="67"/>
        <v>2.9101443310431459E-3</v>
      </c>
      <c r="AO96" s="7">
        <f t="shared" si="68"/>
        <v>-3.2907337164913061E-3</v>
      </c>
      <c r="AP96" s="8">
        <f t="shared" si="69"/>
        <v>-0.32907337164913059</v>
      </c>
      <c r="AQ96" s="19">
        <f t="shared" si="70"/>
        <v>-0.52083186802158332</v>
      </c>
      <c r="AR96" s="8">
        <f t="shared" si="43"/>
        <v>-0.27179896999999875</v>
      </c>
      <c r="AS96" s="7">
        <f t="shared" si="46"/>
        <v>-1.08E-3</v>
      </c>
      <c r="AT96" s="7">
        <f t="shared" si="47"/>
        <v>1.3036952248626731E-2</v>
      </c>
    </row>
    <row r="97" spans="1:46">
      <c r="A97" s="7" t="s">
        <v>3</v>
      </c>
      <c r="B97" s="26">
        <v>1</v>
      </c>
      <c r="C97" s="8">
        <v>-5.7000000000000002E-2</v>
      </c>
      <c r="D97" s="1">
        <v>-0.59090819999999744</v>
      </c>
      <c r="E97" s="8">
        <v>0.21840000000000001</v>
      </c>
      <c r="F97" s="8">
        <v>-8.3565410777183824E-4</v>
      </c>
      <c r="G97" s="8">
        <f t="shared" si="57"/>
        <v>0.44099999999999995</v>
      </c>
      <c r="H97" s="8">
        <f t="shared" si="58"/>
        <v>0.252</v>
      </c>
      <c r="I97" s="8">
        <f t="shared" si="59"/>
        <v>0.53549999999999998</v>
      </c>
      <c r="J97" s="8">
        <f t="shared" si="61"/>
        <v>0.30600000000000005</v>
      </c>
      <c r="K97" s="8">
        <v>1.26</v>
      </c>
      <c r="L97" s="8">
        <v>1.53</v>
      </c>
      <c r="M97" s="8">
        <v>0.56999999999999995</v>
      </c>
      <c r="N97" s="8">
        <v>0.65</v>
      </c>
      <c r="O97" s="8">
        <f t="shared" si="60"/>
        <v>0.43000000000000005</v>
      </c>
      <c r="P97" s="6">
        <f t="shared" si="62"/>
        <v>0.11402584402050629</v>
      </c>
      <c r="Q97" s="8">
        <f t="shared" si="63"/>
        <v>5.702584402050629E-2</v>
      </c>
      <c r="R97" s="8">
        <f t="shared" si="48"/>
        <v>-0.59090819999999744</v>
      </c>
      <c r="S97" s="8">
        <v>24.476472318858885</v>
      </c>
      <c r="T97" s="24">
        <f t="shared" si="44"/>
        <v>0.24476472318858886</v>
      </c>
      <c r="U97" s="8">
        <v>1.42</v>
      </c>
      <c r="V97" s="7">
        <v>0.35799999999999998</v>
      </c>
      <c r="W97" s="7">
        <f t="shared" si="45"/>
        <v>3.5799999999999998E-3</v>
      </c>
      <c r="X97" s="7">
        <v>25.731748874718019</v>
      </c>
      <c r="Y97" s="7">
        <f t="shared" si="34"/>
        <v>0.25731748874718019</v>
      </c>
      <c r="Z97" s="7">
        <v>0.87</v>
      </c>
      <c r="AA97" s="7">
        <v>2.9323198374815781E-2</v>
      </c>
      <c r="AB97" s="7">
        <v>0.10183906842108408</v>
      </c>
      <c r="AC97" s="7">
        <v>1.810774741951305E-2</v>
      </c>
      <c r="AD97" s="7">
        <v>0.1527702481125407</v>
      </c>
      <c r="AE97" s="7">
        <v>0.69795973767204644</v>
      </c>
      <c r="AF97" s="7">
        <v>-0.89400000000000002</v>
      </c>
      <c r="AG97" s="7">
        <v>0.55200000000000005</v>
      </c>
      <c r="AH97" s="7">
        <v>-0.76730512944137941</v>
      </c>
      <c r="AI97" s="7">
        <v>1.0009999999999999</v>
      </c>
      <c r="AJ97" s="7">
        <v>1.1419999999999999</v>
      </c>
      <c r="AK97" s="7">
        <f t="shared" si="71"/>
        <v>0.96609909772586211</v>
      </c>
      <c r="AL97" s="7">
        <f t="shared" si="65"/>
        <v>9.6609909772586208E-3</v>
      </c>
      <c r="AM97" s="7">
        <f t="shared" si="66"/>
        <v>1.2442859468015102E-3</v>
      </c>
      <c r="AN97" s="7">
        <f t="shared" si="67"/>
        <v>2.1627694852572985E-3</v>
      </c>
      <c r="AO97" s="7">
        <f t="shared" si="68"/>
        <v>-9.1848353845578831E-4</v>
      </c>
      <c r="AP97" s="8">
        <f t="shared" si="69"/>
        <v>-9.1848353845578837E-2</v>
      </c>
      <c r="AQ97" s="19">
        <f t="shared" si="70"/>
        <v>-3.4822509825072546E-2</v>
      </c>
      <c r="AR97" s="8">
        <f t="shared" si="43"/>
        <v>-0.59090819999999744</v>
      </c>
      <c r="AS97" s="7">
        <f t="shared" si="46"/>
        <v>3.5799999999999998E-3</v>
      </c>
      <c r="AT97" s="7">
        <f t="shared" si="47"/>
        <v>9.6609909772586208E-3</v>
      </c>
    </row>
    <row r="98" spans="1:46">
      <c r="A98" s="7" t="s">
        <v>3</v>
      </c>
      <c r="B98" s="26">
        <v>2</v>
      </c>
      <c r="C98" s="8">
        <v>-0.77500000000000002</v>
      </c>
      <c r="D98" s="1">
        <v>-0.59090819999999744</v>
      </c>
      <c r="E98" s="8">
        <v>0.2087</v>
      </c>
      <c r="F98" s="8">
        <v>-0.86329405687759275</v>
      </c>
      <c r="G98" s="8">
        <f t="shared" si="57"/>
        <v>0.44099999999999995</v>
      </c>
      <c r="H98" s="8">
        <f t="shared" si="58"/>
        <v>0.252</v>
      </c>
      <c r="I98" s="8">
        <f t="shared" si="59"/>
        <v>0.53549999999999998</v>
      </c>
      <c r="J98" s="8">
        <f t="shared" si="61"/>
        <v>0.30600000000000005</v>
      </c>
      <c r="K98" s="8">
        <v>1.26</v>
      </c>
      <c r="L98" s="8">
        <v>1.53</v>
      </c>
      <c r="M98" s="8">
        <v>0.56999999999999995</v>
      </c>
      <c r="N98" s="8">
        <v>0.65</v>
      </c>
      <c r="O98" s="8">
        <f t="shared" si="60"/>
        <v>0.43000000000000005</v>
      </c>
      <c r="P98" s="6">
        <f t="shared" si="62"/>
        <v>-0.15229048239504717</v>
      </c>
      <c r="Q98" s="8">
        <f t="shared" si="63"/>
        <v>-0.92729048239504719</v>
      </c>
      <c r="R98" s="8">
        <f t="shared" si="48"/>
        <v>-0.59090819999999744</v>
      </c>
      <c r="S98" s="8">
        <v>23.726233872900078</v>
      </c>
      <c r="T98" s="24">
        <f t="shared" si="44"/>
        <v>0.23726233872900079</v>
      </c>
      <c r="U98" s="8">
        <v>1.42</v>
      </c>
      <c r="V98" s="7">
        <v>-0.4</v>
      </c>
      <c r="W98" s="7">
        <f t="shared" si="45"/>
        <v>-4.0000000000000001E-3</v>
      </c>
      <c r="X98" s="7">
        <v>24.47218185868639</v>
      </c>
      <c r="Y98" s="7">
        <f t="shared" si="34"/>
        <v>0.2447218185868639</v>
      </c>
      <c r="Z98" s="7">
        <v>0.87</v>
      </c>
      <c r="AA98" s="7">
        <v>2.8600285998431649E-2</v>
      </c>
      <c r="AB98" s="7">
        <v>0.1051798117874299</v>
      </c>
      <c r="AC98" s="7">
        <v>2.271572750218568E-2</v>
      </c>
      <c r="AD98" s="7">
        <v>0.15104889067442626</v>
      </c>
      <c r="AE98" s="7">
        <v>0.69245528403752643</v>
      </c>
      <c r="AF98" s="7">
        <v>-1.65</v>
      </c>
      <c r="AG98" s="7">
        <v>0.433</v>
      </c>
      <c r="AH98" s="7">
        <v>-1.5447945910942937</v>
      </c>
      <c r="AI98" s="7">
        <v>-6.7000000000000004E-2</v>
      </c>
      <c r="AJ98" s="7">
        <v>7.6999999999999999E-2</v>
      </c>
      <c r="AK98" s="7">
        <f t="shared" si="71"/>
        <v>6.4600348240995767E-3</v>
      </c>
      <c r="AL98" s="7">
        <f t="shared" si="65"/>
        <v>6.4600348240995771E-5</v>
      </c>
      <c r="AM98" s="7">
        <f t="shared" si="66"/>
        <v>-1.3476500839807244E-3</v>
      </c>
      <c r="AN98" s="7">
        <f t="shared" si="67"/>
        <v>1.3753929791506642E-5</v>
      </c>
      <c r="AO98" s="7">
        <f t="shared" si="68"/>
        <v>-1.3614040137722311E-3</v>
      </c>
      <c r="AP98" s="8">
        <f t="shared" si="69"/>
        <v>-0.13614040137722311</v>
      </c>
      <c r="AQ98" s="19">
        <f t="shared" si="70"/>
        <v>-1.0634308837722704</v>
      </c>
      <c r="AR98" s="8">
        <f t="shared" si="43"/>
        <v>-0.59090819999999744</v>
      </c>
      <c r="AS98" s="7">
        <f t="shared" si="46"/>
        <v>-4.0000000000000001E-3</v>
      </c>
      <c r="AT98" s="7">
        <f t="shared" si="47"/>
        <v>6.4600348240995771E-5</v>
      </c>
    </row>
    <row r="99" spans="1:46">
      <c r="A99" s="7" t="s">
        <v>3</v>
      </c>
      <c r="B99" s="26">
        <v>3</v>
      </c>
      <c r="C99" s="8">
        <v>-1.298</v>
      </c>
      <c r="D99" s="1">
        <v>-0.59090819999999744</v>
      </c>
      <c r="E99" s="8">
        <v>0.1986</v>
      </c>
      <c r="F99" s="8">
        <v>-2.4059392812051534</v>
      </c>
      <c r="G99" s="8">
        <f t="shared" si="57"/>
        <v>0.44099999999999995</v>
      </c>
      <c r="H99" s="8">
        <f t="shared" si="58"/>
        <v>0.252</v>
      </c>
      <c r="I99" s="8">
        <f t="shared" si="59"/>
        <v>0.53549999999999998</v>
      </c>
      <c r="J99" s="8">
        <f t="shared" si="61"/>
        <v>0.30600000000000005</v>
      </c>
      <c r="K99" s="8">
        <v>1.26</v>
      </c>
      <c r="L99" s="8">
        <v>1.53</v>
      </c>
      <c r="M99" s="8">
        <v>0.56999999999999995</v>
      </c>
      <c r="N99" s="8">
        <v>0.65</v>
      </c>
      <c r="O99" s="8">
        <f t="shared" si="60"/>
        <v>0.43000000000000005</v>
      </c>
      <c r="P99" s="6">
        <f t="shared" si="62"/>
        <v>-0.45642057702862071</v>
      </c>
      <c r="Q99" s="8">
        <f t="shared" si="63"/>
        <v>-1.7544205770286208</v>
      </c>
      <c r="R99" s="8">
        <f t="shared" si="48"/>
        <v>-0.59090819999999744</v>
      </c>
      <c r="S99" s="8">
        <v>22.907903923635729</v>
      </c>
      <c r="T99" s="24">
        <f t="shared" si="44"/>
        <v>0.22907903923635728</v>
      </c>
      <c r="U99" s="8">
        <v>1.42</v>
      </c>
      <c r="V99" s="7">
        <v>-1.08</v>
      </c>
      <c r="W99" s="7">
        <f t="shared" si="45"/>
        <v>-1.0800000000000001E-2</v>
      </c>
      <c r="X99" s="7">
        <v>23.360737003891671</v>
      </c>
      <c r="Y99" s="7">
        <f t="shared" si="34"/>
        <v>0.23360737003891671</v>
      </c>
      <c r="Z99" s="7">
        <v>0.87</v>
      </c>
      <c r="AA99" s="7">
        <v>2.7548806638094E-2</v>
      </c>
      <c r="AB99" s="7">
        <v>0.10771867748849744</v>
      </c>
      <c r="AC99" s="7">
        <v>2.2172321663623127E-2</v>
      </c>
      <c r="AD99" s="7">
        <v>0.13364236424866105</v>
      </c>
      <c r="AE99" s="7">
        <v>0.70891782996112429</v>
      </c>
      <c r="AF99" s="7">
        <v>-1.2170000000000001</v>
      </c>
      <c r="AG99" s="7">
        <v>0.92</v>
      </c>
      <c r="AH99" s="7">
        <v>-1.9863512428296548</v>
      </c>
      <c r="AI99" s="7">
        <v>0.114</v>
      </c>
      <c r="AJ99" s="7">
        <v>-0.81499999999999995</v>
      </c>
      <c r="AK99" s="7">
        <f t="shared" si="71"/>
        <v>-0.54100053497606826</v>
      </c>
      <c r="AL99" s="7">
        <f t="shared" si="65"/>
        <v>-5.4100053497606829E-3</v>
      </c>
      <c r="AM99" s="7">
        <f t="shared" si="66"/>
        <v>-3.5131561457287753E-3</v>
      </c>
      <c r="AN99" s="7">
        <f t="shared" si="67"/>
        <v>-1.0995208958390346E-3</v>
      </c>
      <c r="AO99" s="7">
        <f t="shared" si="68"/>
        <v>-2.4136352498897408E-3</v>
      </c>
      <c r="AP99" s="8">
        <f t="shared" si="69"/>
        <v>-0.24136352498897407</v>
      </c>
      <c r="AQ99" s="19">
        <f t="shared" si="70"/>
        <v>-1.9957841020175948</v>
      </c>
      <c r="AR99" s="8">
        <f t="shared" si="43"/>
        <v>-0.59090819999999744</v>
      </c>
      <c r="AS99" s="7">
        <f t="shared" si="46"/>
        <v>-1.0800000000000001E-2</v>
      </c>
      <c r="AT99" s="7">
        <f t="shared" si="47"/>
        <v>-5.4100053497606829E-3</v>
      </c>
    </row>
    <row r="100" spans="1:46">
      <c r="A100" s="7" t="s">
        <v>3</v>
      </c>
      <c r="B100" s="26">
        <v>4</v>
      </c>
      <c r="C100" s="8">
        <v>-0.38500000000000001</v>
      </c>
      <c r="D100" s="1">
        <v>-1.2122018233505123</v>
      </c>
      <c r="E100" s="8">
        <v>0.2046</v>
      </c>
      <c r="F100" s="8">
        <v>-0.66534037222289033</v>
      </c>
      <c r="G100" s="8">
        <f t="shared" si="57"/>
        <v>0.44099999999999995</v>
      </c>
      <c r="H100" s="8">
        <f t="shared" si="58"/>
        <v>0.252</v>
      </c>
      <c r="I100" s="8">
        <f t="shared" si="59"/>
        <v>0.53549999999999998</v>
      </c>
      <c r="J100" s="8">
        <f t="shared" si="61"/>
        <v>0.30600000000000005</v>
      </c>
      <c r="K100" s="8">
        <v>1.26</v>
      </c>
      <c r="L100" s="8">
        <v>1.53</v>
      </c>
      <c r="M100" s="8">
        <v>0.56999999999999995</v>
      </c>
      <c r="N100" s="8">
        <v>0.65</v>
      </c>
      <c r="O100" s="8">
        <f t="shared" si="60"/>
        <v>0.43000000000000005</v>
      </c>
      <c r="P100" s="6">
        <f t="shared" si="62"/>
        <v>-0.26627426209501076</v>
      </c>
      <c r="Q100" s="8">
        <f t="shared" si="63"/>
        <v>-0.65127426209501071</v>
      </c>
      <c r="R100" s="8">
        <f t="shared" si="48"/>
        <v>-0.59090819999999744</v>
      </c>
      <c r="S100" s="8">
        <v>23.480742706042452</v>
      </c>
      <c r="T100" s="24">
        <f t="shared" si="44"/>
        <v>0.23480742706042451</v>
      </c>
      <c r="U100" s="8">
        <v>1.42</v>
      </c>
      <c r="V100" s="7">
        <v>-0.31900000000000001</v>
      </c>
      <c r="W100" s="7">
        <f t="shared" si="45"/>
        <v>-3.1900000000000001E-3</v>
      </c>
      <c r="X100" s="7">
        <v>24.0628990938127</v>
      </c>
      <c r="Y100" s="7">
        <f t="shared" si="34"/>
        <v>0.24062899093812701</v>
      </c>
      <c r="Z100" s="7">
        <v>0.87</v>
      </c>
      <c r="AA100" s="7">
        <v>2.6546793298963894E-2</v>
      </c>
      <c r="AB100" s="7">
        <v>0.10551556579109712</v>
      </c>
      <c r="AC100" s="7">
        <v>2.4036867839481241E-2</v>
      </c>
      <c r="AD100" s="7">
        <v>0.12758409209634566</v>
      </c>
      <c r="AE100" s="7">
        <v>0.71631668097411205</v>
      </c>
      <c r="AF100" s="7">
        <v>-0.27800000000000002</v>
      </c>
      <c r="AG100" s="7">
        <v>0.98899999999999999</v>
      </c>
      <c r="AH100" s="7">
        <v>-2.7376141613103337</v>
      </c>
      <c r="AI100" s="7">
        <v>1.3959999999999999</v>
      </c>
      <c r="AJ100" s="7">
        <v>-0.31</v>
      </c>
      <c r="AK100" s="7">
        <f t="shared" si="71"/>
        <v>-1.2779562296101887E-2</v>
      </c>
      <c r="AL100" s="7">
        <f t="shared" si="65"/>
        <v>-1.2779562296101886E-4</v>
      </c>
      <c r="AM100" s="7">
        <f t="shared" si="66"/>
        <v>-1.0636306830983109E-3</v>
      </c>
      <c r="AN100" s="7">
        <f t="shared" si="67"/>
        <v>-2.6753658665494792E-5</v>
      </c>
      <c r="AO100" s="7">
        <f t="shared" si="68"/>
        <v>-1.0368770244328161E-3</v>
      </c>
      <c r="AP100" s="8">
        <f t="shared" si="69"/>
        <v>-0.10368770244328161</v>
      </c>
      <c r="AQ100" s="19">
        <f t="shared" si="70"/>
        <v>-0.75496196453829234</v>
      </c>
      <c r="AR100" s="8">
        <f t="shared" si="43"/>
        <v>-0.59090819999999744</v>
      </c>
      <c r="AS100" s="7">
        <f t="shared" si="46"/>
        <v>-3.1900000000000001E-3</v>
      </c>
      <c r="AT100" s="7">
        <f t="shared" si="47"/>
        <v>-1.2779562296101886E-4</v>
      </c>
    </row>
    <row r="101" spans="1:46">
      <c r="A101" s="7" t="s">
        <v>3</v>
      </c>
      <c r="B101" s="26">
        <v>5</v>
      </c>
      <c r="C101" s="8">
        <v>-0.94599999999999995</v>
      </c>
      <c r="D101" s="1">
        <v>-1.2122018233505123</v>
      </c>
      <c r="E101" s="8">
        <v>0.2077</v>
      </c>
      <c r="F101" s="8">
        <v>-2.7203336460813327E-2</v>
      </c>
      <c r="G101" s="8">
        <f t="shared" si="57"/>
        <v>0.44099999999999995</v>
      </c>
      <c r="H101" s="8">
        <f t="shared" si="58"/>
        <v>0.252</v>
      </c>
      <c r="I101" s="8">
        <f t="shared" si="59"/>
        <v>0.53549999999999998</v>
      </c>
      <c r="J101" s="8">
        <f t="shared" si="61"/>
        <v>0.30600000000000005</v>
      </c>
      <c r="K101" s="8">
        <v>1.26</v>
      </c>
      <c r="L101" s="8">
        <v>1.53</v>
      </c>
      <c r="M101" s="8">
        <v>0.56999999999999995</v>
      </c>
      <c r="N101" s="8">
        <v>0.65</v>
      </c>
      <c r="O101" s="8">
        <f t="shared" si="60"/>
        <v>0.43000000000000005</v>
      </c>
      <c r="P101" s="6">
        <f t="shared" si="62"/>
        <v>-4.7234791287069283E-2</v>
      </c>
      <c r="Q101" s="8">
        <f t="shared" si="63"/>
        <v>-0.99323479128706926</v>
      </c>
      <c r="R101" s="8">
        <f t="shared" si="48"/>
        <v>-1.2122018233505123</v>
      </c>
      <c r="S101" s="8">
        <v>24.762154451375203</v>
      </c>
      <c r="T101" s="24">
        <f t="shared" si="44"/>
        <v>0.24762154451375204</v>
      </c>
      <c r="U101" s="8">
        <v>1.42</v>
      </c>
      <c r="V101" s="7">
        <v>3.0000000000000001E-3</v>
      </c>
      <c r="W101" s="7">
        <f t="shared" si="45"/>
        <v>3.0000000000000001E-5</v>
      </c>
      <c r="X101" s="7">
        <v>24.651662079384309</v>
      </c>
      <c r="Y101" s="7">
        <f t="shared" si="34"/>
        <v>0.24651662079384309</v>
      </c>
      <c r="Z101" s="7">
        <v>0.87</v>
      </c>
      <c r="AA101" s="7">
        <v>2.612742571519177E-2</v>
      </c>
      <c r="AB101" s="7">
        <v>9.9558062898666116E-2</v>
      </c>
      <c r="AC101" s="7">
        <v>2.4503863423232779E-2</v>
      </c>
      <c r="AD101" s="7">
        <v>0.13462000731575693</v>
      </c>
      <c r="AE101" s="7">
        <v>0.71519064064715232</v>
      </c>
      <c r="AF101" s="7">
        <v>-0.39500000000000002</v>
      </c>
      <c r="AG101" s="7">
        <v>1.5309999999999999</v>
      </c>
      <c r="AH101" s="7">
        <v>-2.6881153589466278</v>
      </c>
      <c r="AI101" s="7">
        <v>2.339</v>
      </c>
      <c r="AJ101" s="7">
        <v>-0.19500000000000001</v>
      </c>
      <c r="AK101" s="7">
        <f t="shared" si="71"/>
        <v>0.25164787170419534</v>
      </c>
      <c r="AL101" s="7">
        <f t="shared" si="65"/>
        <v>2.5164787170419535E-3</v>
      </c>
      <c r="AM101" s="7">
        <f t="shared" si="66"/>
        <v>1.0548677796285836E-5</v>
      </c>
      <c r="AN101" s="7">
        <f t="shared" si="67"/>
        <v>5.3970783177358301E-4</v>
      </c>
      <c r="AO101" s="7">
        <f t="shared" si="68"/>
        <v>-5.2915915397729713E-4</v>
      </c>
      <c r="AP101" s="8">
        <f t="shared" si="69"/>
        <v>-5.2915915397729711E-2</v>
      </c>
      <c r="AQ101" s="19">
        <f t="shared" si="70"/>
        <v>-1.046150706684799</v>
      </c>
      <c r="AR101" s="8">
        <f t="shared" si="43"/>
        <v>-1.2122018233505123</v>
      </c>
      <c r="AS101" s="7">
        <f t="shared" si="46"/>
        <v>3.0000000000000001E-5</v>
      </c>
      <c r="AT101" s="7">
        <f t="shared" si="47"/>
        <v>2.5164787170419535E-3</v>
      </c>
    </row>
    <row r="102" spans="1:46">
      <c r="A102" s="7" t="s">
        <v>3</v>
      </c>
      <c r="B102" s="26">
        <v>6</v>
      </c>
      <c r="C102" s="8">
        <v>-1.5620000000000001</v>
      </c>
      <c r="D102" s="1">
        <v>-1.2122018233505123</v>
      </c>
      <c r="E102" s="8">
        <v>0.2218</v>
      </c>
      <c r="F102" s="8">
        <v>-0.1029472232198847</v>
      </c>
      <c r="G102" s="8">
        <f t="shared" si="57"/>
        <v>0.44099999999999995</v>
      </c>
      <c r="H102" s="8">
        <f t="shared" si="58"/>
        <v>0.252</v>
      </c>
      <c r="I102" s="8">
        <f t="shared" si="59"/>
        <v>0.53549999999999998</v>
      </c>
      <c r="J102" s="8">
        <f t="shared" si="61"/>
        <v>0.30600000000000005</v>
      </c>
      <c r="K102" s="8">
        <v>1.26</v>
      </c>
      <c r="L102" s="8">
        <v>1.53</v>
      </c>
      <c r="M102" s="8">
        <v>0.56999999999999995</v>
      </c>
      <c r="N102" s="8">
        <v>0.65</v>
      </c>
      <c r="O102" s="8">
        <f t="shared" si="60"/>
        <v>0.43000000000000005</v>
      </c>
      <c r="P102" s="6">
        <f t="shared" si="62"/>
        <v>-2.1147587014098756E-2</v>
      </c>
      <c r="Q102" s="8">
        <f t="shared" si="63"/>
        <v>-1.5831475870140987</v>
      </c>
      <c r="R102" s="8">
        <f t="shared" si="48"/>
        <v>-1.2122018233505123</v>
      </c>
      <c r="S102" s="8">
        <v>27.064307752803462</v>
      </c>
      <c r="T102" s="24">
        <f t="shared" si="44"/>
        <v>0.27064307752803463</v>
      </c>
      <c r="U102" s="8">
        <v>1.42</v>
      </c>
      <c r="V102" s="7">
        <v>1.48</v>
      </c>
      <c r="W102" s="7">
        <f t="shared" si="45"/>
        <v>1.4800000000000001E-2</v>
      </c>
      <c r="X102" s="7">
        <v>26.227968962303578</v>
      </c>
      <c r="Y102" s="7">
        <f t="shared" si="34"/>
        <v>0.26227968962303577</v>
      </c>
      <c r="Z102" s="7">
        <v>0.87</v>
      </c>
      <c r="AA102" s="7">
        <v>2.3995978002119733E-2</v>
      </c>
      <c r="AB102" s="7">
        <v>9.5269993387126106E-2</v>
      </c>
      <c r="AC102" s="7">
        <v>2.7893738322257833E-2</v>
      </c>
      <c r="AD102" s="7">
        <v>0.12673523983097409</v>
      </c>
      <c r="AE102" s="7">
        <v>0.72610505045752216</v>
      </c>
      <c r="AF102" s="7">
        <v>-6.0000000000000001E-3</v>
      </c>
      <c r="AG102" s="7">
        <v>2.1030000000000002</v>
      </c>
      <c r="AH102" s="7">
        <v>-1.4659094191696138</v>
      </c>
      <c r="AI102" s="7">
        <v>2.6640000000000001</v>
      </c>
      <c r="AJ102" s="7">
        <v>1.472</v>
      </c>
      <c r="AK102" s="7">
        <f t="shared" si="71"/>
        <v>1.5657684396658511</v>
      </c>
      <c r="AL102" s="7">
        <f t="shared" si="65"/>
        <v>1.565768439665851E-2</v>
      </c>
      <c r="AM102" s="7">
        <f t="shared" si="66"/>
        <v>5.6878349173291754E-3</v>
      </c>
      <c r="AN102" s="7">
        <f t="shared" si="67"/>
        <v>3.5728225652808085E-3</v>
      </c>
      <c r="AO102" s="7">
        <f t="shared" si="68"/>
        <v>2.1150123520483669E-3</v>
      </c>
      <c r="AP102" s="8">
        <f t="shared" si="69"/>
        <v>0.21150123520483669</v>
      </c>
      <c r="AQ102" s="19">
        <f t="shared" si="70"/>
        <v>-1.3716463518092621</v>
      </c>
      <c r="AR102" s="8">
        <f t="shared" si="43"/>
        <v>-1.2122018233505123</v>
      </c>
      <c r="AS102" s="7">
        <f t="shared" si="46"/>
        <v>1.4800000000000001E-2</v>
      </c>
      <c r="AT102" s="7">
        <f t="shared" si="47"/>
        <v>1.565768439665851E-2</v>
      </c>
    </row>
    <row r="103" spans="1:46">
      <c r="A103" s="7" t="s">
        <v>3</v>
      </c>
      <c r="B103" s="26">
        <v>7</v>
      </c>
      <c r="C103" s="8">
        <v>-1.452</v>
      </c>
      <c r="D103" s="1">
        <v>-1.2122018233505123</v>
      </c>
      <c r="E103" s="8">
        <v>0.23830000000000001</v>
      </c>
      <c r="F103" s="8">
        <v>-0.52825343527956381</v>
      </c>
      <c r="G103" s="8">
        <f t="shared" si="57"/>
        <v>0.44099999999999995</v>
      </c>
      <c r="H103" s="8">
        <f t="shared" si="58"/>
        <v>0.252</v>
      </c>
      <c r="I103" s="8">
        <f t="shared" si="59"/>
        <v>0.53549999999999998</v>
      </c>
      <c r="J103" s="8">
        <f t="shared" si="61"/>
        <v>0.30600000000000005</v>
      </c>
      <c r="K103" s="8">
        <v>1.26</v>
      </c>
      <c r="L103" s="8">
        <v>1.53</v>
      </c>
      <c r="M103" s="8">
        <v>0.56999999999999995</v>
      </c>
      <c r="N103" s="8">
        <v>0.65</v>
      </c>
      <c r="O103" s="8">
        <f t="shared" si="60"/>
        <v>0.43000000000000005</v>
      </c>
      <c r="P103" s="6">
        <f t="shared" si="62"/>
        <v>-0.11390435637223842</v>
      </c>
      <c r="Q103" s="8">
        <f t="shared" si="63"/>
        <v>-1.5659043563722383</v>
      </c>
      <c r="R103" s="8">
        <f t="shared" si="48"/>
        <v>-1.2122018233505123</v>
      </c>
      <c r="S103" s="8">
        <v>27.786449666098655</v>
      </c>
      <c r="T103" s="24">
        <f t="shared" si="44"/>
        <v>0.27786449666098656</v>
      </c>
      <c r="U103" s="8">
        <v>1.42</v>
      </c>
      <c r="V103" s="7">
        <v>2.69</v>
      </c>
      <c r="W103" s="7">
        <f t="shared" si="45"/>
        <v>2.69E-2</v>
      </c>
      <c r="X103" s="7">
        <v>27.427199113657181</v>
      </c>
      <c r="Y103" s="7">
        <f t="shared" si="34"/>
        <v>0.2742719911365718</v>
      </c>
      <c r="Z103" s="7">
        <v>0.87</v>
      </c>
      <c r="AA103" s="7">
        <v>2.3995978002119733E-2</v>
      </c>
      <c r="AB103" s="7">
        <v>9.5269993387126106E-2</v>
      </c>
      <c r="AC103" s="7">
        <v>2.7893738322257833E-2</v>
      </c>
      <c r="AD103" s="7">
        <v>0.12673523983097409</v>
      </c>
      <c r="AE103" s="7">
        <v>0.72610505045752216</v>
      </c>
      <c r="AF103" s="7">
        <v>0.85799999999999998</v>
      </c>
      <c r="AG103" s="7">
        <v>2.617</v>
      </c>
      <c r="AH103" s="7">
        <v>1.2873311122074016</v>
      </c>
      <c r="AI103" s="7">
        <v>2.1890000000000001</v>
      </c>
      <c r="AJ103" s="7">
        <v>3.1070000000000002</v>
      </c>
      <c r="AK103" s="7">
        <f t="shared" si="71"/>
        <v>2.8392504307594661</v>
      </c>
      <c r="AL103" s="7">
        <f t="shared" si="65"/>
        <v>2.8392504307594661E-2</v>
      </c>
      <c r="AM103" s="7">
        <f t="shared" si="66"/>
        <v>1.0613868043456366E-2</v>
      </c>
      <c r="AN103" s="7">
        <f t="shared" si="67"/>
        <v>6.7749237601239807E-3</v>
      </c>
      <c r="AO103" s="7">
        <f t="shared" si="68"/>
        <v>3.8389442833323848E-3</v>
      </c>
      <c r="AP103" s="8">
        <f t="shared" si="69"/>
        <v>0.3838944283332385</v>
      </c>
      <c r="AQ103" s="19">
        <f t="shared" si="70"/>
        <v>-1.1820099280389997</v>
      </c>
      <c r="AR103" s="8">
        <f t="shared" si="43"/>
        <v>-1.2122018233505123</v>
      </c>
      <c r="AS103" s="7">
        <f t="shared" si="46"/>
        <v>2.69E-2</v>
      </c>
      <c r="AT103" s="7">
        <f t="shared" si="47"/>
        <v>2.8392504307594661E-2</v>
      </c>
    </row>
    <row r="104" spans="1:46">
      <c r="A104" s="7" t="s">
        <v>3</v>
      </c>
      <c r="B104" s="26">
        <v>8</v>
      </c>
      <c r="C104" s="8">
        <v>-2.8660000000000001</v>
      </c>
      <c r="D104" s="1">
        <v>-1.6262868976822931</v>
      </c>
      <c r="E104" s="8">
        <v>0.2586</v>
      </c>
      <c r="F104" s="8">
        <v>-0.8455367669307462</v>
      </c>
      <c r="G104" s="8">
        <f t="shared" si="57"/>
        <v>0.44099999999999995</v>
      </c>
      <c r="H104" s="8">
        <f t="shared" si="58"/>
        <v>0.252</v>
      </c>
      <c r="I104" s="8">
        <f t="shared" si="59"/>
        <v>0.53549999999999998</v>
      </c>
      <c r="J104" s="8">
        <f t="shared" si="61"/>
        <v>0.30600000000000005</v>
      </c>
      <c r="K104" s="8">
        <v>1.26</v>
      </c>
      <c r="L104" s="8">
        <v>1.53</v>
      </c>
      <c r="M104" s="8">
        <v>0.56999999999999995</v>
      </c>
      <c r="N104" s="8">
        <v>0.65</v>
      </c>
      <c r="O104" s="8">
        <f t="shared" si="60"/>
        <v>0.43000000000000005</v>
      </c>
      <c r="P104" s="6">
        <f t="shared" si="62"/>
        <v>-0.22673016827163445</v>
      </c>
      <c r="Q104" s="8">
        <f t="shared" si="63"/>
        <v>-3.0927301682716344</v>
      </c>
      <c r="R104" s="8">
        <f t="shared" si="48"/>
        <v>-1.2122018233505123</v>
      </c>
      <c r="S104" s="8">
        <v>27.753466966342238</v>
      </c>
      <c r="T104" s="24">
        <f t="shared" si="44"/>
        <v>0.27753466966342238</v>
      </c>
      <c r="U104" s="8">
        <v>1.42</v>
      </c>
      <c r="V104" s="7">
        <v>1.78</v>
      </c>
      <c r="W104" s="7">
        <f t="shared" si="45"/>
        <v>1.78E-2</v>
      </c>
      <c r="X104" s="7">
        <v>26.964541166866862</v>
      </c>
      <c r="Y104" s="7">
        <f t="shared" ref="Y104:Y112" si="72">X104/100</f>
        <v>0.26964541166866862</v>
      </c>
      <c r="Z104" s="7">
        <v>0.87</v>
      </c>
      <c r="AA104" s="7">
        <v>2.3995978002119733E-2</v>
      </c>
      <c r="AB104" s="7">
        <v>9.5269993387126106E-2</v>
      </c>
      <c r="AC104" s="7">
        <v>2.7893738322257833E-2</v>
      </c>
      <c r="AD104" s="7">
        <v>0.12673523983097409</v>
      </c>
      <c r="AE104" s="7">
        <v>0.72610505045752216</v>
      </c>
      <c r="AF104" s="7">
        <v>-0.91900000000000004</v>
      </c>
      <c r="AG104" s="7">
        <v>0.69599999999999995</v>
      </c>
      <c r="AH104" s="7">
        <v>0.31443595316346157</v>
      </c>
      <c r="AI104" s="7">
        <v>-0.33900000000000002</v>
      </c>
      <c r="AJ104" s="7">
        <v>2.3239999999999998</v>
      </c>
      <c r="AK104" s="7">
        <f t="shared" si="71"/>
        <v>1.6975312967707241</v>
      </c>
      <c r="AL104" s="7">
        <f t="shared" si="65"/>
        <v>1.697531296770724E-2</v>
      </c>
      <c r="AM104" s="7">
        <f t="shared" si="66"/>
        <v>7.0149663104126644E-3</v>
      </c>
      <c r="AN104" s="7">
        <f t="shared" si="67"/>
        <v>3.9822642704422598E-3</v>
      </c>
      <c r="AO104" s="7">
        <f t="shared" si="68"/>
        <v>3.0327020399704046E-3</v>
      </c>
      <c r="AP104" s="8">
        <f t="shared" si="69"/>
        <v>0.30327020399704047</v>
      </c>
      <c r="AQ104" s="19">
        <f t="shared" si="70"/>
        <v>-2.7894599642745939</v>
      </c>
      <c r="AR104" s="8">
        <f t="shared" si="43"/>
        <v>-1.2122018233505123</v>
      </c>
      <c r="AS104" s="7">
        <f t="shared" si="46"/>
        <v>1.78E-2</v>
      </c>
      <c r="AT104" s="7">
        <f t="shared" si="47"/>
        <v>1.697531296770724E-2</v>
      </c>
    </row>
    <row r="105" spans="1:46">
      <c r="A105" s="7" t="s">
        <v>3</v>
      </c>
      <c r="B105" s="26">
        <v>9</v>
      </c>
      <c r="C105" s="8">
        <v>-1.9390000000000001</v>
      </c>
      <c r="D105" s="1">
        <v>-1.6262868976822931</v>
      </c>
      <c r="E105" s="8">
        <v>0.2586</v>
      </c>
      <c r="F105" s="8">
        <v>-0.19719644341361642</v>
      </c>
      <c r="G105" s="8">
        <f t="shared" si="57"/>
        <v>0.44099999999999995</v>
      </c>
      <c r="H105" s="8">
        <f t="shared" si="58"/>
        <v>0.252</v>
      </c>
      <c r="I105" s="8">
        <f t="shared" si="59"/>
        <v>0.53549999999999998</v>
      </c>
      <c r="J105" s="8">
        <f t="shared" si="61"/>
        <v>0.30600000000000005</v>
      </c>
      <c r="K105" s="8">
        <v>1.26</v>
      </c>
      <c r="L105" s="8">
        <v>1.53</v>
      </c>
      <c r="M105" s="8">
        <v>0.56999999999999995</v>
      </c>
      <c r="N105" s="8">
        <v>0.65</v>
      </c>
      <c r="O105" s="8">
        <f t="shared" si="60"/>
        <v>0.43000000000000005</v>
      </c>
      <c r="P105" s="6">
        <f t="shared" si="62"/>
        <v>-0.11027317394445058</v>
      </c>
      <c r="Q105" s="8">
        <f t="shared" si="63"/>
        <v>-2.0492731739444507</v>
      </c>
      <c r="R105" s="8">
        <f t="shared" si="48"/>
        <v>-1.6262868976822931</v>
      </c>
      <c r="S105" s="8">
        <v>23.132518841060737</v>
      </c>
      <c r="T105" s="24">
        <f t="shared" si="44"/>
        <v>0.23132518841060737</v>
      </c>
      <c r="U105" s="8">
        <v>1.42</v>
      </c>
      <c r="V105" s="7">
        <v>-3.17</v>
      </c>
      <c r="W105" s="7">
        <f t="shared" si="45"/>
        <v>-3.1699999999999999E-2</v>
      </c>
      <c r="X105" s="7">
        <v>22.476595358862628</v>
      </c>
      <c r="Y105" s="7">
        <f t="shared" si="72"/>
        <v>0.22476595358862628</v>
      </c>
      <c r="Z105" s="7">
        <v>0.87</v>
      </c>
      <c r="AA105" s="7">
        <v>2.3995978002119733E-2</v>
      </c>
      <c r="AB105" s="7">
        <v>9.5269993387126106E-2</v>
      </c>
      <c r="AC105" s="7">
        <v>2.7893738322257833E-2</v>
      </c>
      <c r="AD105" s="7">
        <v>0.12673523983097409</v>
      </c>
      <c r="AE105" s="7">
        <v>0.72610505045752216</v>
      </c>
      <c r="AF105" s="7">
        <v>-6.6760000000000002</v>
      </c>
      <c r="AG105" s="7">
        <v>-3.0680000000000001</v>
      </c>
      <c r="AH105" s="7">
        <v>-0.53899230622307925</v>
      </c>
      <c r="AI105" s="7">
        <v>-4.9630000000000001</v>
      </c>
      <c r="AJ105" s="7">
        <v>-2.8610000000000002</v>
      </c>
      <c r="AK105" s="7">
        <f t="shared" si="71"/>
        <v>-3.1738935438414462</v>
      </c>
      <c r="AL105" s="7">
        <f t="shared" si="65"/>
        <v>-3.173893543841446E-2</v>
      </c>
      <c r="AM105" s="7">
        <f t="shared" si="66"/>
        <v>-1.0412872031115079E-2</v>
      </c>
      <c r="AN105" s="7">
        <f t="shared" si="67"/>
        <v>-6.2064339180416712E-3</v>
      </c>
      <c r="AO105" s="7">
        <f t="shared" si="68"/>
        <v>-4.2064381130734081E-3</v>
      </c>
      <c r="AP105" s="8">
        <f t="shared" si="69"/>
        <v>-0.4206438113073408</v>
      </c>
      <c r="AQ105" s="19">
        <f t="shared" si="70"/>
        <v>-2.4699169852517917</v>
      </c>
      <c r="AR105" s="8">
        <f t="shared" si="43"/>
        <v>-1.6262868976822931</v>
      </c>
      <c r="AS105" s="7">
        <f t="shared" si="46"/>
        <v>-3.1699999999999999E-2</v>
      </c>
      <c r="AT105" s="7">
        <f t="shared" si="47"/>
        <v>-3.173893543841446E-2</v>
      </c>
    </row>
    <row r="106" spans="1:46">
      <c r="A106" s="7" t="s">
        <v>3</v>
      </c>
      <c r="B106" s="26">
        <v>10</v>
      </c>
      <c r="C106" s="8">
        <v>-3.476</v>
      </c>
      <c r="D106" s="1">
        <v>-1.6262868976822931</v>
      </c>
      <c r="E106" s="8">
        <v>0.2586</v>
      </c>
      <c r="F106" s="8">
        <v>0.67621407183423443</v>
      </c>
      <c r="G106" s="8">
        <f t="shared" si="57"/>
        <v>0.44099999999999995</v>
      </c>
      <c r="H106" s="8">
        <f t="shared" si="58"/>
        <v>0.252</v>
      </c>
      <c r="I106" s="8">
        <f t="shared" si="59"/>
        <v>0.53549999999999998</v>
      </c>
      <c r="J106" s="8">
        <f t="shared" si="61"/>
        <v>0.30600000000000005</v>
      </c>
      <c r="K106" s="8">
        <v>1.26</v>
      </c>
      <c r="L106" s="8">
        <v>1.53</v>
      </c>
      <c r="M106" s="8">
        <v>0.56999999999999995</v>
      </c>
      <c r="N106" s="8">
        <v>0.65</v>
      </c>
      <c r="O106" s="8">
        <f>(1-M106)</f>
        <v>0.43000000000000005</v>
      </c>
      <c r="P106" s="6">
        <f t="shared" si="62"/>
        <v>0.13208942613947217</v>
      </c>
      <c r="Q106" s="8">
        <f t="shared" si="63"/>
        <v>-3.3439105738605277</v>
      </c>
      <c r="R106" s="8">
        <f t="shared" si="48"/>
        <v>-1.6262868976822931</v>
      </c>
      <c r="S106" s="8">
        <v>27.157388710239257</v>
      </c>
      <c r="T106" s="24">
        <f t="shared" si="44"/>
        <v>0.27157388710239255</v>
      </c>
      <c r="U106" s="8">
        <v>1.42</v>
      </c>
      <c r="V106" s="7">
        <v>-1.31</v>
      </c>
      <c r="W106" s="7">
        <f t="shared" si="45"/>
        <v>-1.3100000000000001E-2</v>
      </c>
      <c r="X106" s="7">
        <v>25.188209209895639</v>
      </c>
      <c r="Y106" s="7">
        <f t="shared" si="72"/>
        <v>0.2518820920989564</v>
      </c>
      <c r="Z106" s="7">
        <v>0.87</v>
      </c>
      <c r="AA106" s="7">
        <v>2.3995978002119733E-2</v>
      </c>
      <c r="AB106" s="7">
        <v>9.5269993387126106E-2</v>
      </c>
      <c r="AC106" s="7">
        <v>2.7893738322257833E-2</v>
      </c>
      <c r="AD106" s="7">
        <v>0.12673523983097409</v>
      </c>
      <c r="AE106" s="7">
        <v>0.72610505045752216</v>
      </c>
      <c r="AF106" s="7">
        <v>-2.6349999999999998</v>
      </c>
      <c r="AG106" s="7">
        <v>-2.532</v>
      </c>
      <c r="AH106" s="7">
        <v>0.3997777420292411</v>
      </c>
      <c r="AI106" s="7">
        <v>-3.7330000000000001</v>
      </c>
      <c r="AJ106" s="7">
        <v>-1.63</v>
      </c>
      <c r="AK106" s="7">
        <f t="shared" si="71"/>
        <v>-1.9499556121033494</v>
      </c>
      <c r="AL106" s="7">
        <f t="shared" si="65"/>
        <v>-1.9499556121033493E-2</v>
      </c>
      <c r="AM106" s="7">
        <f t="shared" si="66"/>
        <v>-5.0518174478787065E-3</v>
      </c>
      <c r="AN106" s="7">
        <f t="shared" si="67"/>
        <v>-4.2730824219672269E-3</v>
      </c>
      <c r="AO106" s="7">
        <f t="shared" si="68"/>
        <v>-7.7873502591147958E-4</v>
      </c>
      <c r="AP106" s="8">
        <f t="shared" si="69"/>
        <v>-7.7873502591147961E-2</v>
      </c>
      <c r="AQ106" s="19">
        <f t="shared" si="70"/>
        <v>-3.4217840764516758</v>
      </c>
      <c r="AR106" s="8">
        <f t="shared" si="43"/>
        <v>-1.6262868976822931</v>
      </c>
      <c r="AS106" s="7">
        <f t="shared" si="46"/>
        <v>-1.3100000000000001E-2</v>
      </c>
      <c r="AT106" s="7">
        <f t="shared" si="47"/>
        <v>-1.9499556121033493E-2</v>
      </c>
    </row>
    <row r="107" spans="1:46">
      <c r="A107" s="7" t="s">
        <v>3</v>
      </c>
      <c r="B107" s="26">
        <v>11</v>
      </c>
      <c r="C107" s="8">
        <v>-3.0790000000000002</v>
      </c>
      <c r="D107" s="1">
        <v>-1.6262868976822931</v>
      </c>
      <c r="E107" s="8">
        <v>0.2586</v>
      </c>
      <c r="F107" s="8">
        <v>-0.30667134557611914</v>
      </c>
      <c r="G107" s="8">
        <f t="shared" si="57"/>
        <v>0.44099999999999995</v>
      </c>
      <c r="H107" s="8">
        <f t="shared" si="58"/>
        <v>0.252</v>
      </c>
      <c r="I107" s="8">
        <f t="shared" si="59"/>
        <v>0.53549999999999998</v>
      </c>
      <c r="J107" s="8">
        <f t="shared" si="61"/>
        <v>0.30600000000000005</v>
      </c>
      <c r="K107" s="8">
        <v>1.26</v>
      </c>
      <c r="L107" s="8">
        <v>1.53</v>
      </c>
      <c r="M107" s="8">
        <v>0.56999999999999995</v>
      </c>
      <c r="N107" s="8">
        <v>0.65</v>
      </c>
      <c r="O107" s="8">
        <f>(1-M107)</f>
        <v>0.43000000000000005</v>
      </c>
      <c r="P107" s="6">
        <f t="shared" si="62"/>
        <v>-1.3279890403839915E-2</v>
      </c>
      <c r="Q107" s="8">
        <f t="shared" si="63"/>
        <v>-3.09227989040384</v>
      </c>
      <c r="R107" s="8">
        <f t="shared" si="48"/>
        <v>-1.6262868976822931</v>
      </c>
      <c r="S107" s="8">
        <v>28.576640470411895</v>
      </c>
      <c r="T107" s="24">
        <f t="shared" si="44"/>
        <v>0.28576640470411896</v>
      </c>
      <c r="U107" s="8">
        <v>1.42</v>
      </c>
      <c r="V107" s="7">
        <v>-0.45800000000000002</v>
      </c>
      <c r="W107" s="7">
        <f t="shared" si="45"/>
        <v>-4.5799999999999999E-3</v>
      </c>
      <c r="X107" s="7">
        <v>27.006347281914326</v>
      </c>
      <c r="Y107" s="7">
        <f t="shared" si="72"/>
        <v>0.27006347281914328</v>
      </c>
      <c r="Z107" s="7">
        <v>0.87</v>
      </c>
      <c r="AA107" s="7">
        <v>2.3995978002119733E-2</v>
      </c>
      <c r="AB107" s="7">
        <v>9.5269993387126106E-2</v>
      </c>
      <c r="AC107" s="7">
        <v>2.7893738322257833E-2</v>
      </c>
      <c r="AD107" s="7">
        <v>0.12673523983097409</v>
      </c>
      <c r="AE107" s="7">
        <v>0.72610505045752216</v>
      </c>
      <c r="AF107" s="7">
        <v>-3.3290000000000002</v>
      </c>
      <c r="AG107" s="7">
        <v>-2.0070000000000001</v>
      </c>
      <c r="AH107" s="7">
        <v>0.84662960200765891</v>
      </c>
      <c r="AI107" s="7">
        <v>-3.4129999999999998</v>
      </c>
      <c r="AJ107" s="7">
        <v>-0.72799999999999998</v>
      </c>
      <c r="AK107" s="7">
        <f t="shared" si="71"/>
        <v>-1.2086256731989304</v>
      </c>
      <c r="AL107" s="7">
        <f t="shared" si="65"/>
        <v>-1.2086256731989304E-2</v>
      </c>
      <c r="AM107" s="7">
        <f t="shared" si="66"/>
        <v>-1.858510389633708E-3</v>
      </c>
      <c r="AN107" s="7">
        <f t="shared" si="67"/>
        <v>-2.8397291257895594E-3</v>
      </c>
      <c r="AO107" s="7">
        <f t="shared" si="68"/>
        <v>9.812187361558514E-4</v>
      </c>
      <c r="AP107" s="8">
        <f t="shared" si="69"/>
        <v>9.8121873615585137E-2</v>
      </c>
      <c r="AQ107" s="19">
        <f t="shared" si="70"/>
        <v>-2.9941580167882549</v>
      </c>
      <c r="AR107" s="8">
        <f t="shared" si="43"/>
        <v>-1.6262868976822931</v>
      </c>
      <c r="AS107" s="7">
        <f t="shared" si="46"/>
        <v>-4.5799999999999999E-3</v>
      </c>
      <c r="AT107" s="7">
        <f t="shared" si="47"/>
        <v>-1.2086256731989304E-2</v>
      </c>
    </row>
    <row r="108" spans="1:46" s="12" customFormat="1">
      <c r="A108" s="12" t="s">
        <v>3</v>
      </c>
      <c r="B108" s="27">
        <v>12</v>
      </c>
      <c r="C108" s="13">
        <v>-0.43</v>
      </c>
      <c r="D108" s="14">
        <v>-1.9961626070346756</v>
      </c>
      <c r="E108" s="8">
        <v>0.2586</v>
      </c>
      <c r="F108" s="13">
        <v>0.55099934717391663</v>
      </c>
      <c r="G108" s="8">
        <f>0.35*K108</f>
        <v>0.44099999999999995</v>
      </c>
      <c r="H108" s="8">
        <f>0.2*K108</f>
        <v>0.252</v>
      </c>
      <c r="I108" s="8">
        <f>0.35*L108</f>
        <v>0.53549999999999998</v>
      </c>
      <c r="J108" s="8">
        <f>0.2*L108</f>
        <v>0.30600000000000005</v>
      </c>
      <c r="K108" s="8">
        <v>1.26</v>
      </c>
      <c r="L108" s="8">
        <v>1.53</v>
      </c>
      <c r="M108" s="8">
        <v>0.56999999999999995</v>
      </c>
      <c r="N108" s="8">
        <v>0.65</v>
      </c>
      <c r="O108" s="8">
        <f>(1-M108)</f>
        <v>0.43000000000000005</v>
      </c>
      <c r="P108" s="6">
        <f>E108*((O108*(G108+H108)+N108*(I108+J108))*F108+(O108*H108+N108*J108)*F107)</f>
        <v>9.603041843716309E-2</v>
      </c>
      <c r="Q108" s="8">
        <f>C108+P108</f>
        <v>-0.3339695815628369</v>
      </c>
      <c r="R108" s="8">
        <f t="shared" si="48"/>
        <v>-1.6262868976822931</v>
      </c>
      <c r="S108" s="8">
        <v>27.598517335160654</v>
      </c>
      <c r="T108" s="24">
        <f t="shared" si="44"/>
        <v>0.27598517335160655</v>
      </c>
      <c r="U108" s="8">
        <v>1.42</v>
      </c>
      <c r="V108" s="12">
        <v>-2.79</v>
      </c>
      <c r="W108" s="7">
        <f t="shared" si="45"/>
        <v>-2.7900000000000001E-2</v>
      </c>
      <c r="X108" s="12">
        <v>28.586367151944341</v>
      </c>
      <c r="Y108" s="7">
        <f t="shared" si="72"/>
        <v>0.28586367151944342</v>
      </c>
      <c r="Z108" s="7">
        <v>0.87</v>
      </c>
      <c r="AA108" s="7">
        <v>2.3995978002119733E-2</v>
      </c>
      <c r="AB108" s="7">
        <v>9.5269993387126106E-2</v>
      </c>
      <c r="AC108" s="7">
        <v>2.7893738322257833E-2</v>
      </c>
      <c r="AD108" s="7">
        <v>0.12673523983097409</v>
      </c>
      <c r="AE108" s="7">
        <v>0.72610505045752216</v>
      </c>
      <c r="AF108" s="12">
        <v>-1.996</v>
      </c>
      <c r="AG108" s="12">
        <v>-2.2970000000000002</v>
      </c>
      <c r="AH108" s="12">
        <v>0.21976138211020313</v>
      </c>
      <c r="AI108" s="12">
        <v>-2.74</v>
      </c>
      <c r="AJ108" s="12">
        <v>-2.0409999999999999</v>
      </c>
      <c r="AK108" s="7">
        <f t="shared" si="71"/>
        <v>-2.0898361455372116</v>
      </c>
      <c r="AL108" s="7">
        <f t="shared" si="65"/>
        <v>-2.0898361455372116E-2</v>
      </c>
      <c r="AM108" s="7">
        <f t="shared" si="66"/>
        <v>-1.0933980597843947E-2</v>
      </c>
      <c r="AN108" s="7">
        <f t="shared" si="67"/>
        <v>-5.1974516309045904E-3</v>
      </c>
      <c r="AO108" s="7">
        <f t="shared" si="68"/>
        <v>-5.736528966939357E-3</v>
      </c>
      <c r="AP108" s="8">
        <f t="shared" si="69"/>
        <v>-0.57365289669393571</v>
      </c>
      <c r="AQ108" s="19">
        <f t="shared" si="70"/>
        <v>-0.90762247825677256</v>
      </c>
      <c r="AR108" s="8">
        <f t="shared" si="43"/>
        <v>-1.6262868976822931</v>
      </c>
      <c r="AS108" s="7">
        <f t="shared" si="46"/>
        <v>-2.7900000000000001E-2</v>
      </c>
      <c r="AT108" s="7">
        <f t="shared" si="47"/>
        <v>-2.0898361455372116E-2</v>
      </c>
    </row>
    <row r="109" spans="1:46" s="12" customFormat="1">
      <c r="A109" s="12" t="s">
        <v>3</v>
      </c>
      <c r="B109" s="27">
        <v>13</v>
      </c>
      <c r="C109" s="13">
        <v>0.89100000000000001</v>
      </c>
      <c r="D109" s="14">
        <v>-1.9961626070346756</v>
      </c>
      <c r="E109" s="8">
        <v>0.2586</v>
      </c>
      <c r="F109" s="13">
        <v>-0.36883371464323245</v>
      </c>
      <c r="G109" s="8">
        <f>0.35*K109</f>
        <v>0.44099999999999995</v>
      </c>
      <c r="H109" s="8">
        <f>0.2*K109</f>
        <v>0.252</v>
      </c>
      <c r="I109" s="8">
        <f>0.35*L109</f>
        <v>0.53549999999999998</v>
      </c>
      <c r="J109" s="8">
        <f>0.2*L109</f>
        <v>0.30600000000000005</v>
      </c>
      <c r="K109" s="8">
        <v>1.26</v>
      </c>
      <c r="L109" s="8">
        <v>1.53</v>
      </c>
      <c r="M109" s="8">
        <v>0.56999999999999995</v>
      </c>
      <c r="N109" s="8">
        <v>0.65</v>
      </c>
      <c r="O109" s="8">
        <f>(1-M109)</f>
        <v>0.43000000000000005</v>
      </c>
      <c r="P109" s="6">
        <f>E109*((O109*(G109+H109)+N109*(I109+J109))*F109+(O109*H109+N109*J109)*F108)</f>
        <v>-3.6812103144630709E-2</v>
      </c>
      <c r="Q109" s="8">
        <f>C109+P109</f>
        <v>0.85418789685536933</v>
      </c>
      <c r="R109" s="8">
        <f t="shared" si="48"/>
        <v>-1.9961626070346756</v>
      </c>
      <c r="S109" s="8">
        <v>26.607071816364392</v>
      </c>
      <c r="T109" s="24">
        <f t="shared" si="44"/>
        <v>0.26607071816364392</v>
      </c>
      <c r="U109" s="8">
        <v>1.42</v>
      </c>
      <c r="V109" s="12">
        <v>-4.07</v>
      </c>
      <c r="W109" s="7">
        <f t="shared" si="45"/>
        <v>-4.07E-2</v>
      </c>
      <c r="X109" s="12">
        <v>28.851221056527315</v>
      </c>
      <c r="Y109" s="7">
        <f t="shared" si="72"/>
        <v>0.28851221056527315</v>
      </c>
      <c r="Z109" s="7">
        <v>0.87</v>
      </c>
      <c r="AA109" s="7">
        <v>2.3995978002119733E-2</v>
      </c>
      <c r="AB109" s="7">
        <v>9.5269993387126106E-2</v>
      </c>
      <c r="AC109" s="7">
        <v>2.7893738322257833E-2</v>
      </c>
      <c r="AD109" s="7">
        <v>0.12673523983097409</v>
      </c>
      <c r="AE109" s="7">
        <v>0.72610505045752216</v>
      </c>
      <c r="AF109" s="12">
        <v>-1.06</v>
      </c>
      <c r="AG109" s="12">
        <v>-1.698</v>
      </c>
      <c r="AH109" s="12">
        <v>0.1112880459828612</v>
      </c>
      <c r="AI109" s="12">
        <v>-2.883</v>
      </c>
      <c r="AJ109" s="12">
        <v>-2.7909999999999999</v>
      </c>
      <c r="AK109" s="7">
        <f t="shared" si="71"/>
        <v>-2.5760368380801881</v>
      </c>
      <c r="AL109" s="7">
        <f t="shared" si="65"/>
        <v>-2.5760368380801882E-2</v>
      </c>
      <c r="AM109" s="7">
        <f t="shared" si="66"/>
        <v>-1.5377291085549636E-2</v>
      </c>
      <c r="AN109" s="7">
        <f t="shared" si="67"/>
        <v>-6.4659973190731978E-3</v>
      </c>
      <c r="AO109" s="7">
        <f t="shared" si="68"/>
        <v>-8.9112937664764386E-3</v>
      </c>
      <c r="AP109" s="8">
        <f t="shared" si="69"/>
        <v>-0.8911293766476438</v>
      </c>
      <c r="AQ109" s="19">
        <f t="shared" si="70"/>
        <v>-3.6941479792274468E-2</v>
      </c>
      <c r="AR109" s="8">
        <f t="shared" si="43"/>
        <v>-1.9961626070346756</v>
      </c>
      <c r="AS109" s="7">
        <f t="shared" si="46"/>
        <v>-4.07E-2</v>
      </c>
      <c r="AT109" s="7">
        <f t="shared" si="47"/>
        <v>-2.5760368380801882E-2</v>
      </c>
    </row>
    <row r="110" spans="1:46" s="12" customFormat="1">
      <c r="A110" s="12" t="s">
        <v>3</v>
      </c>
      <c r="B110" s="27">
        <v>14</v>
      </c>
      <c r="C110" s="13">
        <v>1.91</v>
      </c>
      <c r="D110" s="14">
        <v>-1.9961626070346756</v>
      </c>
      <c r="E110" s="8">
        <v>0.2586</v>
      </c>
      <c r="F110" s="13">
        <v>0.24866369354685225</v>
      </c>
      <c r="G110" s="8">
        <f t="shared" ref="G110:G112" si="73">0.35*K110</f>
        <v>0.44099999999999995</v>
      </c>
      <c r="H110" s="8">
        <f t="shared" ref="H110:H112" si="74">0.2*K110</f>
        <v>0.252</v>
      </c>
      <c r="I110" s="8">
        <f t="shared" ref="I110:I112" si="75">0.35*L110</f>
        <v>0.53549999999999998</v>
      </c>
      <c r="J110" s="8">
        <f t="shared" ref="J110:J112" si="76">0.2*L110</f>
        <v>0.30600000000000005</v>
      </c>
      <c r="K110" s="8">
        <v>1.26</v>
      </c>
      <c r="L110" s="8">
        <v>1.53</v>
      </c>
      <c r="M110" s="8">
        <v>0.56999999999999995</v>
      </c>
      <c r="N110" s="8">
        <v>0.65</v>
      </c>
      <c r="O110" s="8">
        <f t="shared" ref="O110:O112" si="77">(1-M110)</f>
        <v>0.43000000000000005</v>
      </c>
      <c r="P110" s="6">
        <f t="shared" ref="P110:P112" si="78">E110*((O110*(G110+H110)+N110*(I110+J110))*F110+(O110*H110+N110*J110)*F109)</f>
        <v>2.5028412391780303E-2</v>
      </c>
      <c r="Q110" s="8">
        <f t="shared" ref="Q110:Q112" si="79">C110+P110</f>
        <v>1.9350284123917803</v>
      </c>
      <c r="R110" s="8">
        <f t="shared" ref="R110:R112" si="80">D109</f>
        <v>-1.9961626070346756</v>
      </c>
      <c r="S110" s="8">
        <v>26.632371498516289</v>
      </c>
      <c r="T110" s="24">
        <f t="shared" si="44"/>
        <v>0.26632371498516288</v>
      </c>
      <c r="U110" s="8">
        <v>1.42</v>
      </c>
      <c r="V110" s="12">
        <v>-4.13</v>
      </c>
      <c r="W110" s="7">
        <f t="shared" si="45"/>
        <v>-4.1299999999999996E-2</v>
      </c>
      <c r="X110" s="12">
        <v>29.540402880662604</v>
      </c>
      <c r="Y110" s="7">
        <f t="shared" si="72"/>
        <v>0.29540402880662603</v>
      </c>
      <c r="Z110" s="7">
        <v>0.87</v>
      </c>
      <c r="AA110" s="7">
        <v>2.3995978002119733E-2</v>
      </c>
      <c r="AB110" s="7">
        <v>9.5269993387126106E-2</v>
      </c>
      <c r="AC110" s="7">
        <v>2.7893738322257833E-2</v>
      </c>
      <c r="AD110" s="7">
        <v>0.12673523983097409</v>
      </c>
      <c r="AE110" s="7">
        <v>0.72610505045752216</v>
      </c>
      <c r="AF110" s="12">
        <v>-1.5620000000000001</v>
      </c>
      <c r="AG110" s="12">
        <v>-0.66100000000000003</v>
      </c>
      <c r="AH110" s="12">
        <v>0.10653370177846029</v>
      </c>
      <c r="AI110" s="12">
        <v>-2.2240000000000002</v>
      </c>
      <c r="AJ110" s="12">
        <v>-2.641</v>
      </c>
      <c r="AK110" s="7">
        <f t="shared" si="71"/>
        <v>-2.2969861717106941</v>
      </c>
      <c r="AL110" s="7">
        <f t="shared" si="65"/>
        <v>-2.2969861717106941E-2</v>
      </c>
      <c r="AM110" s="7">
        <f t="shared" si="66"/>
        <v>-1.5618820589019859E-2</v>
      </c>
      <c r="AN110" s="7">
        <f t="shared" si="67"/>
        <v>-5.9032890323570944E-3</v>
      </c>
      <c r="AO110" s="7">
        <f t="shared" si="68"/>
        <v>-9.715531556662764E-3</v>
      </c>
      <c r="AP110" s="8">
        <f t="shared" si="69"/>
        <v>-0.97155315566627642</v>
      </c>
      <c r="AQ110" s="19">
        <f t="shared" si="70"/>
        <v>0.96347525672550383</v>
      </c>
      <c r="AR110" s="8">
        <f t="shared" si="43"/>
        <v>-1.9961626070346756</v>
      </c>
      <c r="AS110" s="7">
        <f t="shared" si="46"/>
        <v>-4.1299999999999996E-2</v>
      </c>
      <c r="AT110" s="7">
        <f t="shared" si="47"/>
        <v>-2.2969861717106941E-2</v>
      </c>
    </row>
    <row r="111" spans="1:46" s="12" customFormat="1">
      <c r="A111" s="12" t="s">
        <v>3</v>
      </c>
      <c r="B111" s="27">
        <v>15</v>
      </c>
      <c r="C111" s="13">
        <v>2.133</v>
      </c>
      <c r="D111" s="14">
        <v>-1.9961626070346756</v>
      </c>
      <c r="E111" s="8">
        <v>0.2586</v>
      </c>
      <c r="F111" s="13">
        <v>1.6663943458528785</v>
      </c>
      <c r="G111" s="8">
        <f t="shared" si="73"/>
        <v>0.44099999999999995</v>
      </c>
      <c r="H111" s="8">
        <f t="shared" si="74"/>
        <v>0.252</v>
      </c>
      <c r="I111" s="8">
        <f t="shared" si="75"/>
        <v>0.53549999999999998</v>
      </c>
      <c r="J111" s="8">
        <f t="shared" si="76"/>
        <v>0.30600000000000005</v>
      </c>
      <c r="K111" s="8">
        <v>1.26</v>
      </c>
      <c r="L111" s="8">
        <v>1.53</v>
      </c>
      <c r="M111" s="8">
        <v>0.56999999999999995</v>
      </c>
      <c r="N111" s="8">
        <v>0.65</v>
      </c>
      <c r="O111" s="8">
        <f t="shared" si="77"/>
        <v>0.43000000000000005</v>
      </c>
      <c r="P111" s="6">
        <f t="shared" si="78"/>
        <v>0.38387859025303173</v>
      </c>
      <c r="Q111" s="8">
        <f t="shared" si="79"/>
        <v>2.5168785902530315</v>
      </c>
      <c r="R111" s="8">
        <f t="shared" si="80"/>
        <v>-1.9961626070346756</v>
      </c>
      <c r="S111" s="8">
        <v>27.034227514052965</v>
      </c>
      <c r="T111" s="24">
        <f t="shared" si="44"/>
        <v>0.27034227514052966</v>
      </c>
      <c r="U111" s="8">
        <v>1.42</v>
      </c>
      <c r="V111" s="12">
        <v>-3.32</v>
      </c>
      <c r="W111" s="7">
        <f t="shared" si="45"/>
        <v>-3.32E-2</v>
      </c>
      <c r="X111" s="12">
        <v>30.240910567228791</v>
      </c>
      <c r="Y111" s="7">
        <f t="shared" si="72"/>
        <v>0.3024091056722879</v>
      </c>
      <c r="Z111" s="7">
        <v>0.87</v>
      </c>
      <c r="AA111" s="7">
        <v>2.3995978002119733E-2</v>
      </c>
      <c r="AB111" s="7">
        <v>9.5269993387126106E-2</v>
      </c>
      <c r="AC111" s="7">
        <v>2.7893738322257833E-2</v>
      </c>
      <c r="AD111" s="7">
        <v>0.12673523983097409</v>
      </c>
      <c r="AE111" s="7">
        <v>0.72610505045752216</v>
      </c>
      <c r="AF111" s="12">
        <v>-1.5920000000000001</v>
      </c>
      <c r="AG111" s="12">
        <v>-0.26900000000000002</v>
      </c>
      <c r="AH111" s="12">
        <v>0.1657342189163194</v>
      </c>
      <c r="AI111" s="12">
        <v>-1.623</v>
      </c>
      <c r="AJ111" s="12">
        <v>-2.008</v>
      </c>
      <c r="AK111" s="7">
        <f t="shared" si="71"/>
        <v>-1.7229165138313913</v>
      </c>
      <c r="AL111" s="7">
        <f t="shared" si="65"/>
        <v>-1.7229165138313914E-2</v>
      </c>
      <c r="AM111" s="7">
        <f t="shared" si="66"/>
        <v>-1.2745016219225131E-2</v>
      </c>
      <c r="AN111" s="7">
        <f t="shared" si="67"/>
        <v>-4.5329230862331737E-3</v>
      </c>
      <c r="AO111" s="7">
        <f t="shared" si="68"/>
        <v>-8.2120931329919579E-3</v>
      </c>
      <c r="AP111" s="8">
        <f t="shared" si="69"/>
        <v>-0.82120931329919578</v>
      </c>
      <c r="AQ111" s="19">
        <f t="shared" si="70"/>
        <v>1.6956692769538357</v>
      </c>
      <c r="AR111" s="8">
        <f t="shared" si="43"/>
        <v>-1.9961626070346756</v>
      </c>
      <c r="AS111" s="7">
        <f t="shared" si="46"/>
        <v>-3.32E-2</v>
      </c>
      <c r="AT111" s="7">
        <f t="shared" si="47"/>
        <v>-1.7229165138313914E-2</v>
      </c>
    </row>
    <row r="112" spans="1:46" s="12" customFormat="1">
      <c r="A112" s="12" t="s">
        <v>3</v>
      </c>
      <c r="B112" s="27">
        <v>16</v>
      </c>
      <c r="C112" s="13">
        <v>2.266</v>
      </c>
      <c r="D112" s="14">
        <v>-1.9961626070346756</v>
      </c>
      <c r="E112" s="8">
        <v>0.2586</v>
      </c>
      <c r="F112" s="13">
        <v>0.1386762196887055</v>
      </c>
      <c r="G112" s="8">
        <f t="shared" si="73"/>
        <v>0.44099999999999995</v>
      </c>
      <c r="H112" s="8">
        <f t="shared" si="74"/>
        <v>0.252</v>
      </c>
      <c r="I112" s="8">
        <f t="shared" si="75"/>
        <v>0.53549999999999998</v>
      </c>
      <c r="J112" s="8">
        <f t="shared" si="76"/>
        <v>0.30600000000000005</v>
      </c>
      <c r="K112" s="8">
        <v>1.26</v>
      </c>
      <c r="L112" s="8">
        <v>1.53</v>
      </c>
      <c r="M112" s="8">
        <v>0.56999999999999995</v>
      </c>
      <c r="N112" s="8">
        <v>0.65</v>
      </c>
      <c r="O112" s="8">
        <f t="shared" si="77"/>
        <v>0.43000000000000005</v>
      </c>
      <c r="P112" s="6">
        <f t="shared" si="78"/>
        <v>0.16270927842561944</v>
      </c>
      <c r="Q112" s="8">
        <f t="shared" si="79"/>
        <v>2.4287092784256195</v>
      </c>
      <c r="R112" s="8">
        <f t="shared" si="80"/>
        <v>-1.9961626070346756</v>
      </c>
      <c r="S112" s="23">
        <v>27.034227514052965</v>
      </c>
      <c r="T112" s="24">
        <f t="shared" si="44"/>
        <v>0.27034227514052966</v>
      </c>
      <c r="U112" s="8">
        <v>1.42</v>
      </c>
      <c r="V112" s="12">
        <v>-2.5</v>
      </c>
      <c r="W112" s="7">
        <f t="shared" si="45"/>
        <v>-2.5000000000000001E-2</v>
      </c>
      <c r="X112" s="22">
        <v>30.240910567228791</v>
      </c>
      <c r="Y112" s="7">
        <f t="shared" si="72"/>
        <v>0.3024091056722879</v>
      </c>
      <c r="Z112" s="7">
        <v>0.87</v>
      </c>
      <c r="AA112" s="7">
        <v>2.3995978002119733E-2</v>
      </c>
      <c r="AB112" s="7">
        <v>9.5269993387126106E-2</v>
      </c>
      <c r="AC112" s="7">
        <v>2.7893738322257833E-2</v>
      </c>
      <c r="AD112" s="7">
        <v>0.12673523983097409</v>
      </c>
      <c r="AE112" s="7">
        <v>0.72610505045752216</v>
      </c>
      <c r="AF112" s="12">
        <v>-1.5760000000000001</v>
      </c>
      <c r="AG112" s="12">
        <v>-0.216</v>
      </c>
      <c r="AH112" s="12">
        <v>0.24140120267458987</v>
      </c>
      <c r="AI112" s="12">
        <v>-1.1379999999999999</v>
      </c>
      <c r="AJ112" s="12">
        <v>-1.528</v>
      </c>
      <c r="AK112" s="7">
        <f t="shared" si="71"/>
        <v>-1.3053756179516189</v>
      </c>
      <c r="AL112" s="7">
        <f t="shared" si="65"/>
        <v>-1.305375617951619E-2</v>
      </c>
      <c r="AM112" s="7">
        <f t="shared" si="66"/>
        <v>-9.5971507674888039E-3</v>
      </c>
      <c r="AN112" s="7">
        <f t="shared" si="67"/>
        <v>-3.4343900167630851E-3</v>
      </c>
      <c r="AO112" s="7">
        <f t="shared" si="68"/>
        <v>-6.1627607507257192E-3</v>
      </c>
      <c r="AP112" s="8">
        <f t="shared" si="69"/>
        <v>-0.61627607507257187</v>
      </c>
      <c r="AQ112" s="19">
        <f t="shared" si="70"/>
        <v>1.8124332033530477</v>
      </c>
      <c r="AR112" s="8">
        <f t="shared" si="43"/>
        <v>-1.9961626070346756</v>
      </c>
      <c r="AS112" s="7">
        <f t="shared" si="46"/>
        <v>-2.5000000000000001E-2</v>
      </c>
      <c r="AT112" s="7">
        <f t="shared" si="47"/>
        <v>-1.305375617951619E-2</v>
      </c>
    </row>
    <row r="113" spans="1:46" ht="15" hidden="1" customHeight="1">
      <c r="A113" s="7" t="s">
        <v>4</v>
      </c>
      <c r="B113" s="7">
        <v>1980</v>
      </c>
      <c r="C113" s="8">
        <v>-2.3610000000000002</v>
      </c>
      <c r="D113" s="1">
        <v>-4.5706679699999988</v>
      </c>
      <c r="E113" s="11"/>
      <c r="F113" s="11"/>
      <c r="G113" s="8">
        <f t="shared" ref="G113:G181" si="81">0.35*K113</f>
        <v>0.52499999999999991</v>
      </c>
      <c r="H113" s="8">
        <f t="shared" ref="H113:H181" si="82">0.2*K113</f>
        <v>0.30000000000000004</v>
      </c>
      <c r="I113" s="8">
        <f t="shared" ref="I113:I181" si="83">0.35*L113</f>
        <v>0.27999999999999997</v>
      </c>
      <c r="J113" s="8">
        <f t="shared" ref="J113:J181" si="84">0.2*L113</f>
        <v>0.16000000000000003</v>
      </c>
      <c r="K113" s="8">
        <v>1.5</v>
      </c>
      <c r="L113" s="8">
        <v>0.8</v>
      </c>
      <c r="M113" s="8">
        <v>0.52</v>
      </c>
      <c r="N113" s="8">
        <v>0.8</v>
      </c>
      <c r="O113" s="8">
        <f t="shared" ref="O113:O142" si="85">(1-M113)</f>
        <v>0.48</v>
      </c>
      <c r="P113" s="10"/>
      <c r="Q113" s="9"/>
      <c r="R113" s="8"/>
      <c r="S113" s="8">
        <v>17.232309796328387</v>
      </c>
      <c r="T113" s="8">
        <f>S113/100</f>
        <v>0.17232309796328388</v>
      </c>
      <c r="U113" s="8">
        <v>2.14</v>
      </c>
      <c r="V113">
        <v>-1.2949999999999999</v>
      </c>
      <c r="W113">
        <f>V113/100</f>
        <v>-1.295E-2</v>
      </c>
      <c r="X113" s="7">
        <v>14.359363803313435</v>
      </c>
      <c r="Y113" s="7">
        <f>X113/100</f>
        <v>0.14359363803313435</v>
      </c>
      <c r="Z113" s="8">
        <v>1</v>
      </c>
      <c r="AA113" s="18">
        <v>2.2666656737712582E-2</v>
      </c>
      <c r="AB113" s="18">
        <v>0.12981299325144605</v>
      </c>
      <c r="AC113" s="18">
        <v>5.2627458083470535E-3</v>
      </c>
      <c r="AD113" s="18">
        <v>8.7553417082066723E-2</v>
      </c>
      <c r="AE113" s="18">
        <v>0.75470418712042753</v>
      </c>
      <c r="AF113" s="7">
        <v>-6.8710000000000004</v>
      </c>
      <c r="AG113" s="7">
        <v>-0.69</v>
      </c>
      <c r="AH113" s="7">
        <v>8.6709877583439905</v>
      </c>
      <c r="AI113" s="7">
        <v>-2.2999999999999998</v>
      </c>
      <c r="AK113" s="7">
        <f>AA113*AF113+AB113*AG113+AC113*AH113+AD113*AI113+AE113*AJ113</f>
        <v>-0.40105321859762089</v>
      </c>
      <c r="AL113" s="7">
        <f>AK113/100</f>
        <v>-4.0105321859762091E-3</v>
      </c>
      <c r="AM113" s="7">
        <f>T113*U113*W113</f>
        <v>-4.775590013856486E-3</v>
      </c>
      <c r="AN113" s="7">
        <f>Y113*Z113*AL113</f>
        <v>-5.758869070333028E-4</v>
      </c>
      <c r="AO113" s="7">
        <f>AM113-AN113</f>
        <v>-4.1997031068231831E-3</v>
      </c>
      <c r="AP113" s="8">
        <f>AO113*100</f>
        <v>-0.41997031068231833</v>
      </c>
      <c r="AQ113" s="19"/>
      <c r="AR113" s="8"/>
      <c r="AS113" s="7">
        <f t="shared" si="46"/>
        <v>-1.295E-2</v>
      </c>
      <c r="AT113" s="7">
        <f t="shared" si="47"/>
        <v>-4.0105321859762091E-3</v>
      </c>
    </row>
    <row r="114" spans="1:46" ht="15" hidden="1" customHeight="1">
      <c r="A114" s="7" t="s">
        <v>4</v>
      </c>
      <c r="B114" s="7">
        <v>1981</v>
      </c>
      <c r="C114" s="8">
        <v>-2.569</v>
      </c>
      <c r="D114" s="1">
        <v>-4.5706679699999988</v>
      </c>
      <c r="E114" s="8">
        <v>0.1024</v>
      </c>
      <c r="F114" s="8">
        <v>1.2132284170695464</v>
      </c>
      <c r="G114" s="8">
        <f t="shared" si="81"/>
        <v>0.52499999999999991</v>
      </c>
      <c r="H114" s="8">
        <f t="shared" si="82"/>
        <v>0.30000000000000004</v>
      </c>
      <c r="I114" s="8">
        <f t="shared" si="83"/>
        <v>0.27999999999999997</v>
      </c>
      <c r="J114" s="8">
        <f t="shared" si="84"/>
        <v>0.16000000000000003</v>
      </c>
      <c r="K114" s="8">
        <v>1.5</v>
      </c>
      <c r="L114" s="8">
        <v>0.8</v>
      </c>
      <c r="M114" s="8">
        <v>0.52</v>
      </c>
      <c r="N114" s="8">
        <v>0.8</v>
      </c>
      <c r="O114" s="8">
        <f t="shared" si="85"/>
        <v>0.48</v>
      </c>
      <c r="P114" s="6">
        <f t="shared" ref="P114:P142" si="86">E114*((O114*(G114+H114)+N114*(I114+J114))*F114+(O114*H114+N114*J114)*F113)</f>
        <v>9.2927473251125325E-2</v>
      </c>
      <c r="Q114" s="8">
        <f>C114+P114</f>
        <v>-2.4760725267488746</v>
      </c>
      <c r="R114" s="8"/>
      <c r="S114" s="8">
        <v>19.055265491803503</v>
      </c>
      <c r="T114" s="8">
        <f t="shared" ref="T114:T177" si="87">S114/100</f>
        <v>0.19055265491803502</v>
      </c>
      <c r="U114" s="8">
        <v>2.14</v>
      </c>
      <c r="V114">
        <v>-3.4020000000000001</v>
      </c>
      <c r="W114">
        <f t="shared" ref="W114:W177" si="88">V114/100</f>
        <v>-3.4020000000000002E-2</v>
      </c>
      <c r="X114" s="7">
        <v>16.361584018991259</v>
      </c>
      <c r="Y114" s="7">
        <f t="shared" ref="Y114:Y177" si="89">X114/100</f>
        <v>0.1636158401899126</v>
      </c>
      <c r="Z114" s="8">
        <v>1</v>
      </c>
      <c r="AA114" s="18">
        <v>3.1119791316156727E-2</v>
      </c>
      <c r="AB114" s="18">
        <v>0.12931635290416246</v>
      </c>
      <c r="AC114" s="18">
        <v>6.604253958516099E-3</v>
      </c>
      <c r="AD114" s="18">
        <v>0.12084702116926621</v>
      </c>
      <c r="AE114" s="18">
        <v>0.71211258065189842</v>
      </c>
      <c r="AF114" s="7">
        <v>-5.6840000000000002</v>
      </c>
      <c r="AG114" s="7">
        <v>-3.5129999999999999</v>
      </c>
      <c r="AH114" s="7">
        <v>0.21664738435800149</v>
      </c>
      <c r="AI114" s="7">
        <v>-1.5409999999999999</v>
      </c>
      <c r="AK114" s="7">
        <f t="shared" ref="AK114:AK123" si="90">AA114*AF114+AB114*AG114+AC114*AH114+AD114*AI114+AE114*AJ114</f>
        <v>-0.81596770686944831</v>
      </c>
      <c r="AL114" s="7">
        <f t="shared" ref="AL114:AL149" si="91">AK114/100</f>
        <v>-8.159677068694483E-3</v>
      </c>
      <c r="AM114" s="7">
        <f t="shared" ref="AM114:AM149" si="92">T114*U114*W114</f>
        <v>-1.3872766825466721E-2</v>
      </c>
      <c r="AN114" s="7">
        <f t="shared" ref="AN114:AN149" si="93">Y114*Z114*AL114</f>
        <v>-1.3350524192728111E-3</v>
      </c>
      <c r="AO114" s="7">
        <f t="shared" ref="AO114:AO149" si="94">AM114-AN114</f>
        <v>-1.253771440619391E-2</v>
      </c>
      <c r="AP114" s="8">
        <f t="shared" ref="AP114:AP149" si="95">AO114*100</f>
        <v>-1.2537714406193909</v>
      </c>
      <c r="AQ114" s="19">
        <f t="shared" ref="AQ114:AQ149" si="96">Q114+AP114</f>
        <v>-3.7298439673682653</v>
      </c>
      <c r="AR114" s="8"/>
      <c r="AS114" s="7">
        <f t="shared" si="46"/>
        <v>-3.4020000000000002E-2</v>
      </c>
      <c r="AT114" s="7">
        <f t="shared" si="47"/>
        <v>-8.159677068694483E-3</v>
      </c>
    </row>
    <row r="115" spans="1:46" hidden="1">
      <c r="A115" s="7" t="s">
        <v>4</v>
      </c>
      <c r="B115" s="7">
        <v>1982</v>
      </c>
      <c r="C115" s="8">
        <v>-2.4470000000000001</v>
      </c>
      <c r="D115" s="1">
        <v>-4.5706679699999988</v>
      </c>
      <c r="E115" s="8">
        <v>0.1055</v>
      </c>
      <c r="F115" s="8">
        <v>0.49413974424983265</v>
      </c>
      <c r="G115" s="8">
        <f t="shared" si="81"/>
        <v>0.52499999999999991</v>
      </c>
      <c r="H115" s="8">
        <f t="shared" si="82"/>
        <v>0.30000000000000004</v>
      </c>
      <c r="I115" s="8">
        <f t="shared" si="83"/>
        <v>0.27999999999999997</v>
      </c>
      <c r="J115" s="8">
        <f t="shared" si="84"/>
        <v>0.16000000000000003</v>
      </c>
      <c r="K115" s="8">
        <v>1.5</v>
      </c>
      <c r="L115" s="8">
        <v>0.8</v>
      </c>
      <c r="M115" s="8">
        <v>0.52</v>
      </c>
      <c r="N115" s="8">
        <v>0.8</v>
      </c>
      <c r="O115" s="8">
        <f t="shared" si="85"/>
        <v>0.48</v>
      </c>
      <c r="P115" s="6">
        <f t="shared" si="86"/>
        <v>7.3809346433958992E-2</v>
      </c>
      <c r="Q115" s="8">
        <f>C115+P115</f>
        <v>-2.373190653566041</v>
      </c>
      <c r="R115" s="8">
        <f t="shared" si="48"/>
        <v>-4.5706679699999988</v>
      </c>
      <c r="S115" s="8">
        <v>19.508856647273539</v>
      </c>
      <c r="T115" s="8">
        <f t="shared" si="87"/>
        <v>0.1950885664727354</v>
      </c>
      <c r="U115" s="8">
        <v>2.14</v>
      </c>
      <c r="V115">
        <v>-3.8719999999999999</v>
      </c>
      <c r="W115">
        <f t="shared" si="88"/>
        <v>-3.8719999999999997E-2</v>
      </c>
      <c r="X115" s="7">
        <v>17.058570784278874</v>
      </c>
      <c r="Y115" s="7">
        <f t="shared" si="89"/>
        <v>0.17058570784278873</v>
      </c>
      <c r="Z115" s="8">
        <v>1</v>
      </c>
      <c r="AA115" s="18">
        <v>2.3420669548113254E-2</v>
      </c>
      <c r="AB115" s="18">
        <v>0.12951141837702326</v>
      </c>
      <c r="AC115" s="18">
        <v>9.5461013705322936E-3</v>
      </c>
      <c r="AD115" s="18">
        <v>0.11359491035758275</v>
      </c>
      <c r="AE115" s="18">
        <v>0.72392690034674856</v>
      </c>
      <c r="AF115" s="7">
        <v>-5.1289999999999996</v>
      </c>
      <c r="AG115" s="7">
        <v>-3.633</v>
      </c>
      <c r="AH115" s="7">
        <v>-2.9521732944217964</v>
      </c>
      <c r="AI115" s="7">
        <v>-6.17</v>
      </c>
      <c r="AK115" s="7">
        <f t="shared" si="90"/>
        <v>-1.3197019395142127</v>
      </c>
      <c r="AL115" s="7">
        <f t="shared" si="91"/>
        <v>-1.3197019395142126E-2</v>
      </c>
      <c r="AM115" s="7">
        <f t="shared" si="92"/>
        <v>-1.6165194688784031E-2</v>
      </c>
      <c r="AN115" s="7">
        <f t="shared" si="93"/>
        <v>-2.2512228949353313E-3</v>
      </c>
      <c r="AO115" s="7">
        <f t="shared" si="94"/>
        <v>-1.3913971793848699E-2</v>
      </c>
      <c r="AP115" s="8">
        <f t="shared" si="95"/>
        <v>-1.3913971793848698</v>
      </c>
      <c r="AQ115" s="19">
        <f t="shared" si="96"/>
        <v>-3.7645878329509106</v>
      </c>
      <c r="AR115" s="8">
        <f t="shared" si="43"/>
        <v>-4.5706679699999988</v>
      </c>
      <c r="AS115" s="7">
        <f t="shared" si="46"/>
        <v>-3.8719999999999997E-2</v>
      </c>
      <c r="AT115" s="7">
        <f t="shared" si="47"/>
        <v>-1.3197019395142126E-2</v>
      </c>
    </row>
    <row r="116" spans="1:46" hidden="1">
      <c r="A116" s="7" t="s">
        <v>4</v>
      </c>
      <c r="B116" s="7">
        <v>1983</v>
      </c>
      <c r="C116" s="8">
        <v>-1.46</v>
      </c>
      <c r="D116" s="1">
        <v>-4.5706679699999988</v>
      </c>
      <c r="E116" s="8">
        <v>0.1177</v>
      </c>
      <c r="F116" s="8">
        <v>5.3212376160769272</v>
      </c>
      <c r="G116" s="8">
        <f t="shared" si="81"/>
        <v>0.52499999999999991</v>
      </c>
      <c r="H116" s="8">
        <f t="shared" si="82"/>
        <v>0.30000000000000004</v>
      </c>
      <c r="I116" s="8">
        <f t="shared" si="83"/>
        <v>0.27999999999999997</v>
      </c>
      <c r="J116" s="8">
        <f t="shared" si="84"/>
        <v>0.16000000000000003</v>
      </c>
      <c r="K116" s="8">
        <v>1.5</v>
      </c>
      <c r="L116" s="8">
        <v>0.8</v>
      </c>
      <c r="M116" s="8">
        <v>0.52</v>
      </c>
      <c r="N116" s="8">
        <v>0.8</v>
      </c>
      <c r="O116" s="8">
        <f t="shared" si="85"/>
        <v>0.48</v>
      </c>
      <c r="P116" s="6">
        <f t="shared" si="86"/>
        <v>0.48429921865267805</v>
      </c>
      <c r="Q116" s="8">
        <f t="shared" ref="Q116:Q143" si="97">C116+P116</f>
        <v>-0.97570078134732197</v>
      </c>
      <c r="R116" s="8">
        <f t="shared" si="48"/>
        <v>-4.5706679699999988</v>
      </c>
      <c r="S116" s="8">
        <v>20.648266618285504</v>
      </c>
      <c r="T116" s="8">
        <f t="shared" si="87"/>
        <v>0.20648266618285505</v>
      </c>
      <c r="U116" s="8">
        <v>2.14</v>
      </c>
      <c r="V116">
        <v>-4.0759999999999996</v>
      </c>
      <c r="W116">
        <f t="shared" si="88"/>
        <v>-4.0759999999999998E-2</v>
      </c>
      <c r="X116" s="7">
        <v>19.166844422907108</v>
      </c>
      <c r="Y116" s="7">
        <f t="shared" si="89"/>
        <v>0.19166844422907109</v>
      </c>
      <c r="Z116" s="8">
        <v>1</v>
      </c>
      <c r="AA116" s="18">
        <v>2.5935266833754349E-2</v>
      </c>
      <c r="AB116" s="18">
        <v>0.13602981676833523</v>
      </c>
      <c r="AC116" s="18">
        <v>9.107850369396972E-3</v>
      </c>
      <c r="AD116" s="18">
        <v>0.11847889215618139</v>
      </c>
      <c r="AE116" s="18">
        <v>0.71044817387233206</v>
      </c>
      <c r="AF116" s="7">
        <v>-4.8239999999999998</v>
      </c>
      <c r="AG116" s="7">
        <v>-1.907</v>
      </c>
      <c r="AH116" s="7">
        <v>-3.7394828710898262</v>
      </c>
      <c r="AI116" s="7">
        <v>-4.7320000000000002</v>
      </c>
      <c r="AK116" s="7">
        <f t="shared" si="90"/>
        <v>-0.97922135591510573</v>
      </c>
      <c r="AL116" s="7">
        <f t="shared" si="91"/>
        <v>-9.7922135591510581E-3</v>
      </c>
      <c r="AM116" s="7">
        <f t="shared" si="92"/>
        <v>-1.8010739633532186E-2</v>
      </c>
      <c r="AN116" s="7">
        <f t="shared" si="93"/>
        <v>-1.8768583384412983E-3</v>
      </c>
      <c r="AO116" s="7">
        <f t="shared" si="94"/>
        <v>-1.6133881295090888E-2</v>
      </c>
      <c r="AP116" s="8">
        <f t="shared" si="95"/>
        <v>-1.6133881295090888</v>
      </c>
      <c r="AQ116" s="19">
        <f t="shared" si="96"/>
        <v>-2.589088910856411</v>
      </c>
      <c r="AR116" s="8">
        <f t="shared" si="43"/>
        <v>-4.5706679699999988</v>
      </c>
      <c r="AS116" s="7">
        <f t="shared" si="46"/>
        <v>-4.0759999999999998E-2</v>
      </c>
      <c r="AT116" s="7">
        <f t="shared" si="47"/>
        <v>-9.7922135591510581E-3</v>
      </c>
    </row>
    <row r="117" spans="1:46" hidden="1">
      <c r="A117" s="7" t="s">
        <v>4</v>
      </c>
      <c r="B117" s="7">
        <v>1984</v>
      </c>
      <c r="C117" s="8">
        <v>1.244</v>
      </c>
      <c r="D117" s="1">
        <v>-3.7227505349999981</v>
      </c>
      <c r="E117" s="8">
        <v>0.1391</v>
      </c>
      <c r="F117" s="8">
        <v>-0.82777655882065737</v>
      </c>
      <c r="G117" s="8">
        <f t="shared" si="81"/>
        <v>0.52499999999999991</v>
      </c>
      <c r="H117" s="8">
        <f t="shared" si="82"/>
        <v>0.30000000000000004</v>
      </c>
      <c r="I117" s="8">
        <f t="shared" si="83"/>
        <v>0.27999999999999997</v>
      </c>
      <c r="J117" s="8">
        <f t="shared" si="84"/>
        <v>0.16000000000000003</v>
      </c>
      <c r="K117" s="8">
        <v>1.5</v>
      </c>
      <c r="L117" s="8">
        <v>0.8</v>
      </c>
      <c r="M117" s="8">
        <v>0.52</v>
      </c>
      <c r="N117" s="8">
        <v>0.8</v>
      </c>
      <c r="O117" s="8">
        <f t="shared" si="85"/>
        <v>0.48</v>
      </c>
      <c r="P117" s="6">
        <f t="shared" si="86"/>
        <v>0.11520258739149261</v>
      </c>
      <c r="Q117" s="8">
        <f t="shared" si="97"/>
        <v>1.3592025873914926</v>
      </c>
      <c r="R117" s="8">
        <f t="shared" si="48"/>
        <v>-4.5706679699999988</v>
      </c>
      <c r="S117" s="8">
        <v>20.194419480267751</v>
      </c>
      <c r="T117" s="8">
        <f t="shared" si="87"/>
        <v>0.2019441948026775</v>
      </c>
      <c r="U117" s="8">
        <v>2.14</v>
      </c>
      <c r="V117">
        <v>-4.3209999999999997</v>
      </c>
      <c r="W117">
        <f t="shared" si="88"/>
        <v>-4.3209999999999998E-2</v>
      </c>
      <c r="X117" s="7">
        <v>21.40527344480622</v>
      </c>
      <c r="Y117" s="7">
        <f t="shared" si="89"/>
        <v>0.21405273444806219</v>
      </c>
      <c r="Z117" s="8">
        <v>1</v>
      </c>
      <c r="AA117" s="18">
        <v>2.380240928587278E-2</v>
      </c>
      <c r="AB117" s="18">
        <v>0.1469092334877834</v>
      </c>
      <c r="AC117" s="18">
        <v>1.2692849080577443E-2</v>
      </c>
      <c r="AD117" s="18">
        <v>0.15509497553011184</v>
      </c>
      <c r="AE117" s="18">
        <v>0.66150053261565467</v>
      </c>
      <c r="AF117" s="7">
        <v>-3.4670000000000001</v>
      </c>
      <c r="AG117" s="7">
        <v>-2.2650000000000001</v>
      </c>
      <c r="AH117" s="7">
        <v>-0.19943558429470037</v>
      </c>
      <c r="AI117" s="7">
        <v>-0.995</v>
      </c>
      <c r="AK117" s="7">
        <f t="shared" si="90"/>
        <v>-0.57212327326916101</v>
      </c>
      <c r="AL117" s="7">
        <f t="shared" si="91"/>
        <v>-5.7212327326916102E-3</v>
      </c>
      <c r="AM117" s="7">
        <f t="shared" si="92"/>
        <v>-1.8673658526886707E-2</v>
      </c>
      <c r="AN117" s="7">
        <f t="shared" si="93"/>
        <v>-1.2246455108463985E-3</v>
      </c>
      <c r="AO117" s="7">
        <f t="shared" si="94"/>
        <v>-1.7449013016040307E-2</v>
      </c>
      <c r="AP117" s="8">
        <f t="shared" si="95"/>
        <v>-1.7449013016040307</v>
      </c>
      <c r="AQ117" s="19">
        <f t="shared" si="96"/>
        <v>-0.3856987142125381</v>
      </c>
      <c r="AR117" s="8">
        <f t="shared" si="43"/>
        <v>-4.5706679699999988</v>
      </c>
      <c r="AS117" s="7">
        <f t="shared" si="46"/>
        <v>-4.3209999999999998E-2</v>
      </c>
      <c r="AT117" s="7">
        <f t="shared" si="47"/>
        <v>-5.7212327326916102E-3</v>
      </c>
    </row>
    <row r="118" spans="1:46" hidden="1">
      <c r="A118" s="7" t="s">
        <v>4</v>
      </c>
      <c r="B118" s="7">
        <v>1985</v>
      </c>
      <c r="C118" s="8">
        <v>1.1819999999999999</v>
      </c>
      <c r="D118" s="1">
        <v>-3.7227505349999981</v>
      </c>
      <c r="E118" s="8">
        <v>0.13769999999999999</v>
      </c>
      <c r="F118" s="8">
        <v>-0.27472431467358144</v>
      </c>
      <c r="G118" s="8">
        <f t="shared" si="81"/>
        <v>0.52499999999999991</v>
      </c>
      <c r="H118" s="8">
        <f t="shared" si="82"/>
        <v>0.30000000000000004</v>
      </c>
      <c r="I118" s="8">
        <f t="shared" si="83"/>
        <v>0.27999999999999997</v>
      </c>
      <c r="J118" s="8">
        <f t="shared" si="84"/>
        <v>0.16000000000000003</v>
      </c>
      <c r="K118" s="8">
        <v>1.5</v>
      </c>
      <c r="L118" s="8">
        <v>0.8</v>
      </c>
      <c r="M118" s="8">
        <v>0.52</v>
      </c>
      <c r="N118" s="8">
        <v>0.8</v>
      </c>
      <c r="O118" s="8">
        <f t="shared" si="85"/>
        <v>0.48</v>
      </c>
      <c r="P118" s="6">
        <f t="shared" si="86"/>
        <v>-5.9300368866345446E-2</v>
      </c>
      <c r="Q118" s="8">
        <f t="shared" si="97"/>
        <v>1.1226996311336546</v>
      </c>
      <c r="R118" s="8">
        <f t="shared" si="48"/>
        <v>-3.7227505349999981</v>
      </c>
      <c r="S118" s="8">
        <v>19.958447306456272</v>
      </c>
      <c r="T118" s="8">
        <f t="shared" si="87"/>
        <v>0.19958447306456273</v>
      </c>
      <c r="U118" s="8">
        <v>2.14</v>
      </c>
      <c r="V118">
        <v>-4.0970000000000004</v>
      </c>
      <c r="W118">
        <f t="shared" si="88"/>
        <v>-4.0970000000000006E-2</v>
      </c>
      <c r="X118" s="7">
        <v>20.96485231371063</v>
      </c>
      <c r="Y118" s="7">
        <f t="shared" si="89"/>
        <v>0.2096485231371063</v>
      </c>
      <c r="Z118" s="8">
        <v>1</v>
      </c>
      <c r="AA118" s="18">
        <v>1.8606932010731797E-2</v>
      </c>
      <c r="AB118" s="18">
        <v>0.1361058997673095</v>
      </c>
      <c r="AC118" s="18">
        <v>2.9519682918606585E-2</v>
      </c>
      <c r="AD118" s="18">
        <v>0.15258684820842533</v>
      </c>
      <c r="AE118" s="18">
        <v>0.66318063709492669</v>
      </c>
      <c r="AF118" s="7">
        <v>-0.92300000000000004</v>
      </c>
      <c r="AG118" s="7">
        <v>-0.98199999999999998</v>
      </c>
      <c r="AH118" s="7">
        <v>2.4478269643289572</v>
      </c>
      <c r="AI118" s="7">
        <v>-0.28399999999999997</v>
      </c>
      <c r="AK118" s="7">
        <f t="shared" si="90"/>
        <v>-0.12190578088199003</v>
      </c>
      <c r="AL118" s="7">
        <f t="shared" si="91"/>
        <v>-1.2190578088199003E-3</v>
      </c>
      <c r="AM118" s="7">
        <f t="shared" si="92"/>
        <v>-1.7498728343513993E-2</v>
      </c>
      <c r="AN118" s="7">
        <f t="shared" si="93"/>
        <v>-2.5557366923784899E-4</v>
      </c>
      <c r="AO118" s="7">
        <f t="shared" si="94"/>
        <v>-1.7243154674276145E-2</v>
      </c>
      <c r="AP118" s="8">
        <f t="shared" si="95"/>
        <v>-1.7243154674276147</v>
      </c>
      <c r="AQ118" s="19">
        <f t="shared" si="96"/>
        <v>-0.60161583629396009</v>
      </c>
      <c r="AR118" s="8">
        <f t="shared" si="43"/>
        <v>-3.7227505349999981</v>
      </c>
      <c r="AS118" s="7">
        <f t="shared" si="46"/>
        <v>-4.0970000000000006E-2</v>
      </c>
      <c r="AT118" s="7">
        <f t="shared" si="47"/>
        <v>-1.2190578088199003E-3</v>
      </c>
    </row>
    <row r="119" spans="1:46" hidden="1">
      <c r="A119" s="7" t="s">
        <v>4</v>
      </c>
      <c r="B119" s="7">
        <v>1986</v>
      </c>
      <c r="C119" s="8">
        <v>1.504</v>
      </c>
      <c r="D119" s="1">
        <v>-3.7227505349999981</v>
      </c>
      <c r="E119" s="8">
        <v>0.1115</v>
      </c>
      <c r="F119" s="8">
        <v>-2.8722129996411105</v>
      </c>
      <c r="G119" s="8">
        <f t="shared" si="81"/>
        <v>0.52499999999999991</v>
      </c>
      <c r="H119" s="8">
        <f t="shared" si="82"/>
        <v>0.30000000000000004</v>
      </c>
      <c r="I119" s="8">
        <f t="shared" si="83"/>
        <v>0.27999999999999997</v>
      </c>
      <c r="J119" s="8">
        <f t="shared" si="84"/>
        <v>0.16000000000000003</v>
      </c>
      <c r="K119" s="8">
        <v>1.5</v>
      </c>
      <c r="L119" s="8">
        <v>0.8</v>
      </c>
      <c r="M119" s="8">
        <v>0.52</v>
      </c>
      <c r="N119" s="8">
        <v>0.8</v>
      </c>
      <c r="O119" s="8">
        <f t="shared" si="85"/>
        <v>0.48</v>
      </c>
      <c r="P119" s="6">
        <f t="shared" si="86"/>
        <v>-0.24788014761148833</v>
      </c>
      <c r="Q119" s="8">
        <f t="shared" si="97"/>
        <v>1.2561198523885118</v>
      </c>
      <c r="R119" s="8">
        <f t="shared" si="48"/>
        <v>-3.7227505349999981</v>
      </c>
      <c r="S119" s="8">
        <v>17.112772042305604</v>
      </c>
      <c r="T119" s="8">
        <f t="shared" si="87"/>
        <v>0.17112772042305605</v>
      </c>
      <c r="U119" s="8">
        <v>2.14</v>
      </c>
      <c r="V119">
        <v>-3.9710000000000001</v>
      </c>
      <c r="W119">
        <f t="shared" si="88"/>
        <v>-3.9710000000000002E-2</v>
      </c>
      <c r="X119" s="7">
        <v>18.284638100953448</v>
      </c>
      <c r="Y119" s="7">
        <f t="shared" si="89"/>
        <v>0.18284638100953449</v>
      </c>
      <c r="Z119" s="8">
        <v>1</v>
      </c>
      <c r="AA119" s="18">
        <v>1.5462498421263553E-2</v>
      </c>
      <c r="AB119" s="18">
        <v>0.12521471889085026</v>
      </c>
      <c r="AC119" s="18">
        <v>1.6094954711345557E-2</v>
      </c>
      <c r="AD119" s="18">
        <v>0.12928572385837808</v>
      </c>
      <c r="AE119" s="18">
        <v>0.71394210411816261</v>
      </c>
      <c r="AF119" s="7">
        <v>-1.97</v>
      </c>
      <c r="AG119" s="7">
        <v>-0.7</v>
      </c>
      <c r="AH119" s="7">
        <v>1.3718801184560057</v>
      </c>
      <c r="AI119" s="7">
        <v>-0.41699999999999998</v>
      </c>
      <c r="AK119" s="7">
        <f t="shared" si="90"/>
        <v>-0.14994322358648324</v>
      </c>
      <c r="AL119" s="7">
        <f t="shared" si="91"/>
        <v>-1.4994322358648324E-3</v>
      </c>
      <c r="AM119" s="7">
        <f t="shared" si="92"/>
        <v>-1.454233100491905E-2</v>
      </c>
      <c r="AN119" s="7">
        <f t="shared" si="93"/>
        <v>-2.7416575789691931E-4</v>
      </c>
      <c r="AO119" s="7">
        <f t="shared" si="94"/>
        <v>-1.4268165247022131E-2</v>
      </c>
      <c r="AP119" s="8">
        <f t="shared" si="95"/>
        <v>-1.4268165247022131</v>
      </c>
      <c r="AQ119" s="19">
        <f t="shared" si="96"/>
        <v>-0.17069667231370134</v>
      </c>
      <c r="AR119" s="8">
        <f t="shared" si="43"/>
        <v>-3.7227505349999981</v>
      </c>
      <c r="AS119" s="7">
        <f t="shared" si="46"/>
        <v>-3.9710000000000002E-2</v>
      </c>
      <c r="AT119" s="7">
        <f t="shared" si="47"/>
        <v>-1.4994322358648324E-3</v>
      </c>
    </row>
    <row r="120" spans="1:46" hidden="1">
      <c r="A120" s="7" t="s">
        <v>4</v>
      </c>
      <c r="B120" s="7">
        <v>1987</v>
      </c>
      <c r="C120" s="8">
        <v>-1.2E-2</v>
      </c>
      <c r="D120" s="1">
        <v>-3.7227505349999981</v>
      </c>
      <c r="E120" s="8">
        <v>0.1101</v>
      </c>
      <c r="F120" s="8">
        <v>-0.97616782433717764</v>
      </c>
      <c r="G120" s="8">
        <f t="shared" si="81"/>
        <v>0.52499999999999991</v>
      </c>
      <c r="H120" s="8">
        <f t="shared" si="82"/>
        <v>0.30000000000000004</v>
      </c>
      <c r="I120" s="8">
        <f t="shared" si="83"/>
        <v>0.27999999999999997</v>
      </c>
      <c r="J120" s="8">
        <f t="shared" si="84"/>
        <v>0.16000000000000003</v>
      </c>
      <c r="K120" s="8">
        <v>1.5</v>
      </c>
      <c r="L120" s="8">
        <v>0.8</v>
      </c>
      <c r="M120" s="8">
        <v>0.52</v>
      </c>
      <c r="N120" s="8">
        <v>0.8</v>
      </c>
      <c r="O120" s="8">
        <f t="shared" si="85"/>
        <v>0.48</v>
      </c>
      <c r="P120" s="6">
        <f t="shared" si="86"/>
        <v>-0.16640684308257567</v>
      </c>
      <c r="Q120" s="8">
        <f t="shared" si="97"/>
        <v>-0.17840684308257568</v>
      </c>
      <c r="R120" s="8">
        <f t="shared" si="48"/>
        <v>-3.7227505349999981</v>
      </c>
      <c r="S120" s="8">
        <v>18.554734320447508</v>
      </c>
      <c r="T120" s="8">
        <f t="shared" si="87"/>
        <v>0.18554734320447508</v>
      </c>
      <c r="U120" s="8">
        <v>2.14</v>
      </c>
      <c r="V120">
        <v>-1.3939999999999999</v>
      </c>
      <c r="W120">
        <f t="shared" si="88"/>
        <v>-1.3939999999999999E-2</v>
      </c>
      <c r="X120" s="7">
        <v>17.809888183685814</v>
      </c>
      <c r="Y120" s="7">
        <f t="shared" si="89"/>
        <v>0.17809888183685815</v>
      </c>
      <c r="Z120" s="8">
        <v>1</v>
      </c>
      <c r="AA120" s="18">
        <v>1.433401595551494E-2</v>
      </c>
      <c r="AB120" s="18">
        <v>0.1323133071764783</v>
      </c>
      <c r="AC120" s="18">
        <v>1.0500421419615177E-2</v>
      </c>
      <c r="AD120" s="18">
        <v>0.10911392965722477</v>
      </c>
      <c r="AE120" s="18">
        <v>0.73373832579116671</v>
      </c>
      <c r="AF120" s="7">
        <v>-1.9490000000000001</v>
      </c>
      <c r="AG120" s="7">
        <v>1.86</v>
      </c>
      <c r="AH120" s="7">
        <v>3.250277158710444</v>
      </c>
      <c r="AI120" s="7">
        <v>-0.316</v>
      </c>
      <c r="AK120" s="7">
        <f t="shared" si="90"/>
        <v>0.21781503237627708</v>
      </c>
      <c r="AL120" s="7">
        <f t="shared" si="91"/>
        <v>2.1781503237627707E-3</v>
      </c>
      <c r="AM120" s="7">
        <f t="shared" si="92"/>
        <v>-5.5351741235386189E-3</v>
      </c>
      <c r="AN120" s="7">
        <f t="shared" si="93"/>
        <v>3.8792613713474006E-4</v>
      </c>
      <c r="AO120" s="7">
        <f t="shared" si="94"/>
        <v>-5.9231002606733594E-3</v>
      </c>
      <c r="AP120" s="8">
        <f t="shared" si="95"/>
        <v>-0.59231002606733596</v>
      </c>
      <c r="AQ120" s="19">
        <f t="shared" si="96"/>
        <v>-0.77071686914991167</v>
      </c>
      <c r="AR120" s="8">
        <f t="shared" si="43"/>
        <v>-3.7227505349999981</v>
      </c>
      <c r="AS120" s="7">
        <f t="shared" si="46"/>
        <v>-1.3939999999999999E-2</v>
      </c>
      <c r="AT120" s="7">
        <f t="shared" si="47"/>
        <v>2.1781503237627707E-3</v>
      </c>
    </row>
    <row r="121" spans="1:46" hidden="1">
      <c r="A121" s="7" t="s">
        <v>4</v>
      </c>
      <c r="B121" s="7">
        <v>1988</v>
      </c>
      <c r="C121" s="8">
        <v>-1.012</v>
      </c>
      <c r="D121" s="1">
        <v>-2.7051002249999994</v>
      </c>
      <c r="E121" s="8">
        <v>0.11119999999999999</v>
      </c>
      <c r="F121" s="8">
        <v>-2.1056884093341619</v>
      </c>
      <c r="G121" s="8">
        <f t="shared" si="81"/>
        <v>0.52499999999999991</v>
      </c>
      <c r="H121" s="8">
        <f t="shared" si="82"/>
        <v>0.30000000000000004</v>
      </c>
      <c r="I121" s="8">
        <f t="shared" si="83"/>
        <v>0.27999999999999997</v>
      </c>
      <c r="J121" s="8">
        <f t="shared" si="84"/>
        <v>0.16000000000000003</v>
      </c>
      <c r="K121" s="8">
        <v>1.5</v>
      </c>
      <c r="L121" s="8">
        <v>0.8</v>
      </c>
      <c r="M121" s="8">
        <v>0.52</v>
      </c>
      <c r="N121" s="8">
        <v>0.8</v>
      </c>
      <c r="O121" s="8">
        <f t="shared" si="85"/>
        <v>0.48</v>
      </c>
      <c r="P121" s="6">
        <f t="shared" si="86"/>
        <v>-0.2046716707182652</v>
      </c>
      <c r="Q121" s="8">
        <f t="shared" si="97"/>
        <v>-1.2166716707182652</v>
      </c>
      <c r="R121" s="8">
        <f t="shared" si="48"/>
        <v>-3.7227505349999981</v>
      </c>
      <c r="S121" s="8">
        <v>19.368540926273511</v>
      </c>
      <c r="T121" s="8">
        <f t="shared" si="87"/>
        <v>0.19368540926273511</v>
      </c>
      <c r="U121" s="8">
        <v>2.14</v>
      </c>
      <c r="V121">
        <v>0.85899999999999999</v>
      </c>
      <c r="W121">
        <f t="shared" si="88"/>
        <v>8.5900000000000004E-3</v>
      </c>
      <c r="X121" s="7">
        <v>17.38580765370094</v>
      </c>
      <c r="Y121" s="7">
        <f t="shared" si="89"/>
        <v>0.17385807653700941</v>
      </c>
      <c r="Z121" s="8">
        <v>1</v>
      </c>
      <c r="AA121" s="18">
        <v>1.6545202610476775E-2</v>
      </c>
      <c r="AB121" s="18">
        <v>0.1346538981657911</v>
      </c>
      <c r="AC121" s="18">
        <v>7.1483318695871392E-3</v>
      </c>
      <c r="AD121" s="18">
        <v>0.1029671671584108</v>
      </c>
      <c r="AE121" s="18">
        <v>0.73868540019573425</v>
      </c>
      <c r="AF121" s="7">
        <v>0.66500000000000004</v>
      </c>
      <c r="AG121" s="7">
        <v>4.8570000000000002</v>
      </c>
      <c r="AH121" s="7">
        <v>5.0237895280881091</v>
      </c>
      <c r="AI121" s="7">
        <v>0.68600000000000005</v>
      </c>
      <c r="AK121" s="7">
        <f t="shared" si="90"/>
        <v>0.77156373458761462</v>
      </c>
      <c r="AL121" s="7">
        <f t="shared" si="91"/>
        <v>7.7156373458761463E-3</v>
      </c>
      <c r="AM121" s="7">
        <f t="shared" si="92"/>
        <v>3.5604414043131551E-3</v>
      </c>
      <c r="AN121" s="7">
        <f t="shared" si="93"/>
        <v>1.3414258682111432E-3</v>
      </c>
      <c r="AO121" s="7">
        <f t="shared" si="94"/>
        <v>2.2190155361020121E-3</v>
      </c>
      <c r="AP121" s="8">
        <f t="shared" si="95"/>
        <v>0.22190155361020122</v>
      </c>
      <c r="AQ121" s="19">
        <f t="shared" si="96"/>
        <v>-0.99477011710806396</v>
      </c>
      <c r="AR121" s="8">
        <f t="shared" si="43"/>
        <v>-3.7227505349999981</v>
      </c>
      <c r="AS121" s="7">
        <f t="shared" si="46"/>
        <v>8.5900000000000004E-3</v>
      </c>
      <c r="AT121" s="7">
        <f t="shared" si="47"/>
        <v>7.7156373458761463E-3</v>
      </c>
    </row>
    <row r="122" spans="1:46" hidden="1">
      <c r="A122" s="7" t="s">
        <v>4</v>
      </c>
      <c r="B122" s="7">
        <v>1989</v>
      </c>
      <c r="C122" s="8">
        <v>-2.867</v>
      </c>
      <c r="D122" s="1">
        <v>-2.7051002249999994</v>
      </c>
      <c r="E122" s="8">
        <v>0.1108</v>
      </c>
      <c r="F122" s="8">
        <v>-2.7180285647359126</v>
      </c>
      <c r="G122" s="8">
        <f t="shared" si="81"/>
        <v>0.52499999999999991</v>
      </c>
      <c r="H122" s="8">
        <f t="shared" si="82"/>
        <v>0.30000000000000004</v>
      </c>
      <c r="I122" s="8">
        <f t="shared" si="83"/>
        <v>0.27999999999999997</v>
      </c>
      <c r="J122" s="8">
        <f t="shared" si="84"/>
        <v>0.16000000000000003</v>
      </c>
      <c r="K122" s="8">
        <v>1.5</v>
      </c>
      <c r="L122" s="8">
        <v>0.8</v>
      </c>
      <c r="M122" s="8">
        <v>0.52</v>
      </c>
      <c r="N122" s="8">
        <v>0.8</v>
      </c>
      <c r="O122" s="8">
        <f t="shared" si="85"/>
        <v>0.48</v>
      </c>
      <c r="P122" s="6">
        <f t="shared" si="86"/>
        <v>-0.28872625360475807</v>
      </c>
      <c r="Q122" s="8">
        <f t="shared" si="97"/>
        <v>-3.1557262536047581</v>
      </c>
      <c r="R122" s="8">
        <f t="shared" si="48"/>
        <v>-2.7051002249999994</v>
      </c>
      <c r="S122" s="8">
        <v>20.736674526680424</v>
      </c>
      <c r="T122" s="8">
        <f t="shared" si="87"/>
        <v>0.20736674526680424</v>
      </c>
      <c r="U122" s="8">
        <v>2.14</v>
      </c>
      <c r="V122">
        <v>2.927</v>
      </c>
      <c r="W122">
        <f t="shared" si="88"/>
        <v>2.9270000000000001E-2</v>
      </c>
      <c r="X122" s="7">
        <v>16.682037417976396</v>
      </c>
      <c r="Y122" s="7">
        <f t="shared" si="89"/>
        <v>0.16682037417976395</v>
      </c>
      <c r="Z122" s="8">
        <v>1</v>
      </c>
      <c r="AA122" s="18">
        <v>1.7345874569249478E-2</v>
      </c>
      <c r="AB122" s="18">
        <v>0.12926776578571589</v>
      </c>
      <c r="AC122" s="18">
        <v>6.6146931942032538E-3</v>
      </c>
      <c r="AD122" s="18">
        <v>9.9319495788216722E-2</v>
      </c>
      <c r="AE122" s="18">
        <v>0.7474521706626146</v>
      </c>
      <c r="AF122" s="7">
        <v>1.534</v>
      </c>
      <c r="AG122" s="7">
        <v>4.7290000000000001</v>
      </c>
      <c r="AH122" s="7">
        <v>3.9496598446830407E-2</v>
      </c>
      <c r="AI122" s="7">
        <v>1.3120000000000001</v>
      </c>
      <c r="AK122" s="7">
        <f t="shared" si="90"/>
        <v>0.76848427234495986</v>
      </c>
      <c r="AL122" s="7">
        <f t="shared" si="91"/>
        <v>7.6848427234495987E-3</v>
      </c>
      <c r="AM122" s="7">
        <f t="shared" si="92"/>
        <v>1.2988996716673031E-2</v>
      </c>
      <c r="AN122" s="7">
        <f t="shared" si="93"/>
        <v>1.2819883386384983E-3</v>
      </c>
      <c r="AO122" s="7">
        <f t="shared" si="94"/>
        <v>1.1707008378034532E-2</v>
      </c>
      <c r="AP122" s="8">
        <f t="shared" si="95"/>
        <v>1.1707008378034531</v>
      </c>
      <c r="AQ122" s="19">
        <f t="shared" si="96"/>
        <v>-1.985025415801305</v>
      </c>
      <c r="AR122" s="8">
        <f t="shared" si="43"/>
        <v>-2.7051002249999994</v>
      </c>
      <c r="AS122" s="7">
        <f t="shared" si="46"/>
        <v>2.9270000000000001E-2</v>
      </c>
      <c r="AT122" s="7">
        <f t="shared" si="47"/>
        <v>7.6848427234495987E-3</v>
      </c>
    </row>
    <row r="123" spans="1:46" hidden="1">
      <c r="A123" s="7" t="s">
        <v>4</v>
      </c>
      <c r="B123" s="7">
        <v>1990</v>
      </c>
      <c r="C123" s="8">
        <v>-3.4660000000000002</v>
      </c>
      <c r="D123" s="1">
        <v>-2.7051002249999994</v>
      </c>
      <c r="E123" s="8">
        <v>0.10680000000000001</v>
      </c>
      <c r="F123" s="8">
        <v>-2.1708308853956382</v>
      </c>
      <c r="G123" s="8">
        <f t="shared" si="81"/>
        <v>0.52499999999999991</v>
      </c>
      <c r="H123" s="8">
        <f t="shared" si="82"/>
        <v>0.30000000000000004</v>
      </c>
      <c r="I123" s="8">
        <f t="shared" si="83"/>
        <v>0.27999999999999997</v>
      </c>
      <c r="J123" s="8">
        <f t="shared" si="84"/>
        <v>0.16000000000000003</v>
      </c>
      <c r="K123" s="8">
        <v>1.5</v>
      </c>
      <c r="L123" s="8">
        <v>0.8</v>
      </c>
      <c r="M123" s="8">
        <v>0.52</v>
      </c>
      <c r="N123" s="8">
        <v>0.8</v>
      </c>
      <c r="O123" s="8">
        <f t="shared" si="85"/>
        <v>0.48</v>
      </c>
      <c r="P123" s="6">
        <f t="shared" si="86"/>
        <v>-0.2523775070372225</v>
      </c>
      <c r="Q123" s="8">
        <f t="shared" si="97"/>
        <v>-3.7183775070372227</v>
      </c>
      <c r="R123" s="8">
        <f t="shared" si="48"/>
        <v>-2.7051002249999994</v>
      </c>
      <c r="S123" s="8">
        <v>19.842749224172046</v>
      </c>
      <c r="T123" s="8">
        <f t="shared" si="87"/>
        <v>0.19842749224172046</v>
      </c>
      <c r="U123" s="8">
        <v>2.14</v>
      </c>
      <c r="V123">
        <v>3.9420000000000002</v>
      </c>
      <c r="W123">
        <f t="shared" si="88"/>
        <v>3.9420000000000004E-2</v>
      </c>
      <c r="X123" s="7">
        <v>15.800247358913177</v>
      </c>
      <c r="Y123" s="7">
        <f t="shared" si="89"/>
        <v>0.15800247358913178</v>
      </c>
      <c r="Z123" s="8">
        <v>1</v>
      </c>
      <c r="AA123" s="18">
        <v>1.3913800154413158E-2</v>
      </c>
      <c r="AB123" s="18">
        <v>0.11534647258243536</v>
      </c>
      <c r="AC123" s="18">
        <v>6.9265661186173385E-3</v>
      </c>
      <c r="AD123" s="18">
        <v>7.6851353503185588E-2</v>
      </c>
      <c r="AE123" s="18">
        <v>0.7869618076413486</v>
      </c>
      <c r="AF123" s="7">
        <v>2.9460000000000002</v>
      </c>
      <c r="AG123" s="7">
        <v>0.70899999999999996</v>
      </c>
      <c r="AH123" s="7">
        <v>-5.244220179214266</v>
      </c>
      <c r="AI123" s="7">
        <v>-2.1999999999999999E-2</v>
      </c>
      <c r="AK123" s="7">
        <f t="shared" si="90"/>
        <v>8.4755536726862868E-2</v>
      </c>
      <c r="AL123" s="7">
        <f t="shared" si="91"/>
        <v>8.4755536726862865E-4</v>
      </c>
      <c r="AM123" s="7">
        <f t="shared" si="92"/>
        <v>1.6739105132520849E-2</v>
      </c>
      <c r="AN123" s="7">
        <f t="shared" si="93"/>
        <v>1.3391584453218837E-4</v>
      </c>
      <c r="AO123" s="7">
        <f t="shared" si="94"/>
        <v>1.660518928798866E-2</v>
      </c>
      <c r="AP123" s="8">
        <f t="shared" si="95"/>
        <v>1.660518928798866</v>
      </c>
      <c r="AQ123" s="19">
        <f t="shared" si="96"/>
        <v>-2.0578585782383567</v>
      </c>
      <c r="AR123" s="8">
        <f t="shared" si="43"/>
        <v>-2.7051002249999994</v>
      </c>
      <c r="AS123" s="7">
        <f t="shared" si="46"/>
        <v>3.9420000000000004E-2</v>
      </c>
      <c r="AT123" s="7">
        <f t="shared" si="47"/>
        <v>8.4755536726862865E-4</v>
      </c>
    </row>
    <row r="124" spans="1:46" hidden="1">
      <c r="A124" s="7" t="s">
        <v>4</v>
      </c>
      <c r="B124" s="7">
        <v>1991</v>
      </c>
      <c r="C124" s="8">
        <v>-3.5750000000000002</v>
      </c>
      <c r="D124" s="1">
        <v>-2.7051002249999994</v>
      </c>
      <c r="E124" s="8">
        <v>0.10730000000000001</v>
      </c>
      <c r="F124" s="8">
        <v>-1.5919290542364759</v>
      </c>
      <c r="G124" s="8">
        <f t="shared" si="81"/>
        <v>0.52499999999999991</v>
      </c>
      <c r="H124" s="8">
        <f t="shared" si="82"/>
        <v>0.30000000000000004</v>
      </c>
      <c r="I124" s="8">
        <f t="shared" si="83"/>
        <v>0.27999999999999997</v>
      </c>
      <c r="J124" s="8">
        <f t="shared" si="84"/>
        <v>0.16000000000000003</v>
      </c>
      <c r="K124" s="8">
        <v>1.5</v>
      </c>
      <c r="L124" s="8">
        <v>0.8</v>
      </c>
      <c r="M124" s="8">
        <v>0.52</v>
      </c>
      <c r="N124" s="8">
        <v>0.8</v>
      </c>
      <c r="O124" s="8">
        <f t="shared" si="85"/>
        <v>0.48</v>
      </c>
      <c r="P124" s="6">
        <f t="shared" si="86"/>
        <v>-0.19112586455344419</v>
      </c>
      <c r="Q124" s="8">
        <f t="shared" si="97"/>
        <v>-3.7661258645534446</v>
      </c>
      <c r="R124" s="8">
        <f t="shared" si="48"/>
        <v>-2.7051002249999994</v>
      </c>
      <c r="S124" s="8">
        <v>19.675000556610705</v>
      </c>
      <c r="T124" s="8">
        <f t="shared" si="87"/>
        <v>0.19675000556610706</v>
      </c>
      <c r="U124" s="8">
        <v>2.14</v>
      </c>
      <c r="V124">
        <v>3.702</v>
      </c>
      <c r="W124">
        <f t="shared" si="88"/>
        <v>3.7019999999999997E-2</v>
      </c>
      <c r="X124" s="7">
        <v>15.836341340150502</v>
      </c>
      <c r="Y124" s="7">
        <f t="shared" si="89"/>
        <v>0.15836341340150503</v>
      </c>
      <c r="Z124" s="8">
        <v>1</v>
      </c>
      <c r="AA124" s="18">
        <v>1.2402048554699001E-2</v>
      </c>
      <c r="AB124" s="18">
        <v>9.7845864622314482E-2</v>
      </c>
      <c r="AC124" s="18">
        <v>6.7956450909191796E-3</v>
      </c>
      <c r="AD124" s="18">
        <v>6.1157339060618501E-2</v>
      </c>
      <c r="AE124" s="18">
        <v>0.82179910267144873</v>
      </c>
      <c r="AF124" s="7">
        <v>2.6720000000000002</v>
      </c>
      <c r="AG124" s="7">
        <v>-2.0099999999999998</v>
      </c>
      <c r="AH124" s="7">
        <v>-6.1103345245730649</v>
      </c>
      <c r="AI124" s="7">
        <v>-2.85</v>
      </c>
      <c r="AJ124" s="7">
        <v>1.5449999999999999</v>
      </c>
      <c r="AK124" s="7">
        <f>AA124*AF124+AB124*AG124+AC124*AH124+AD124*AI124+AE124*AJ124</f>
        <v>0.89032561833614021</v>
      </c>
      <c r="AL124" s="7">
        <f t="shared" si="91"/>
        <v>8.9032561833614025E-3</v>
      </c>
      <c r="AM124" s="7">
        <f t="shared" si="92"/>
        <v>1.5587086340962586E-2</v>
      </c>
      <c r="AN124" s="7">
        <f t="shared" si="93"/>
        <v>1.4099500395851677E-3</v>
      </c>
      <c r="AO124" s="7">
        <f t="shared" si="94"/>
        <v>1.4177136301377419E-2</v>
      </c>
      <c r="AP124" s="8">
        <f t="shared" si="95"/>
        <v>1.417713630137742</v>
      </c>
      <c r="AQ124" s="19">
        <f t="shared" si="96"/>
        <v>-2.3484122344157026</v>
      </c>
      <c r="AR124" s="8">
        <f t="shared" si="43"/>
        <v>-2.7051002249999994</v>
      </c>
      <c r="AS124" s="7">
        <f t="shared" si="46"/>
        <v>3.7019999999999997E-2</v>
      </c>
      <c r="AT124" s="7">
        <f t="shared" si="47"/>
        <v>8.9032561833614025E-3</v>
      </c>
    </row>
    <row r="125" spans="1:46" hidden="1">
      <c r="A125" s="7" t="s">
        <v>4</v>
      </c>
      <c r="B125" s="7">
        <v>1992</v>
      </c>
      <c r="C125" s="8">
        <v>-3.4940000000000002</v>
      </c>
      <c r="D125" s="1">
        <v>-1.9304085199999999</v>
      </c>
      <c r="E125" s="8">
        <v>0.10489999999999999</v>
      </c>
      <c r="F125" s="8">
        <v>-0.42463985646840274</v>
      </c>
      <c r="G125" s="8">
        <f t="shared" si="81"/>
        <v>0.52499999999999991</v>
      </c>
      <c r="H125" s="8">
        <f t="shared" si="82"/>
        <v>0.30000000000000004</v>
      </c>
      <c r="I125" s="8">
        <f t="shared" si="83"/>
        <v>0.27999999999999997</v>
      </c>
      <c r="J125" s="8">
        <f t="shared" si="84"/>
        <v>0.16000000000000003</v>
      </c>
      <c r="K125" s="8">
        <v>1.5</v>
      </c>
      <c r="L125" s="8">
        <v>0.8</v>
      </c>
      <c r="M125" s="8">
        <v>0.52</v>
      </c>
      <c r="N125" s="8">
        <v>0.8</v>
      </c>
      <c r="O125" s="8">
        <f t="shared" si="85"/>
        <v>0.48</v>
      </c>
      <c r="P125" s="6">
        <f t="shared" si="86"/>
        <v>-7.8741644584483031E-2</v>
      </c>
      <c r="Q125" s="8">
        <f t="shared" si="97"/>
        <v>-3.5727416445844833</v>
      </c>
      <c r="R125" s="8">
        <f t="shared" si="48"/>
        <v>-2.7051002249999994</v>
      </c>
      <c r="S125" s="8">
        <v>19.74731488364246</v>
      </c>
      <c r="T125" s="8">
        <f t="shared" si="87"/>
        <v>0.19747314883642461</v>
      </c>
      <c r="U125" s="8">
        <v>2.14</v>
      </c>
      <c r="V125">
        <v>1.835</v>
      </c>
      <c r="W125">
        <f t="shared" si="88"/>
        <v>1.8349999999999998E-2</v>
      </c>
      <c r="X125" s="7">
        <v>16.265218442875501</v>
      </c>
      <c r="Y125" s="7">
        <f t="shared" si="89"/>
        <v>0.16265218442875501</v>
      </c>
      <c r="Z125" s="8">
        <v>1</v>
      </c>
      <c r="AA125" s="18">
        <v>1.1428577889008995E-2</v>
      </c>
      <c r="AB125" s="18">
        <v>9.9807291712270416E-2</v>
      </c>
      <c r="AC125" s="18">
        <v>5.3006827000317272E-3</v>
      </c>
      <c r="AD125" s="18">
        <v>5.8106594341079398E-2</v>
      </c>
      <c r="AE125" s="18">
        <v>0.82535685335760944</v>
      </c>
      <c r="AF125" s="7">
        <v>0.78200000000000003</v>
      </c>
      <c r="AG125" s="7">
        <v>-3.177</v>
      </c>
      <c r="AH125" s="7">
        <v>-3.0059381783789982</v>
      </c>
      <c r="AI125" s="7">
        <v>-2.137</v>
      </c>
      <c r="AJ125" s="7">
        <v>0.68500000000000005</v>
      </c>
      <c r="AK125" s="7">
        <f t="shared" ref="AK125:AK149" si="98">AA125*AF125+AB125*AG125+AC125*AH125+AD125*AI125+AE125*AJ125</f>
        <v>0.11711151008289933</v>
      </c>
      <c r="AL125" s="7">
        <f t="shared" si="91"/>
        <v>1.1711151008289933E-3</v>
      </c>
      <c r="AM125" s="7">
        <f t="shared" si="92"/>
        <v>7.7545730816575582E-3</v>
      </c>
      <c r="AN125" s="7">
        <f t="shared" si="93"/>
        <v>1.9048442936733743E-4</v>
      </c>
      <c r="AO125" s="7">
        <f t="shared" si="94"/>
        <v>7.564088652290221E-3</v>
      </c>
      <c r="AP125" s="8">
        <f t="shared" si="95"/>
        <v>0.75640886522902206</v>
      </c>
      <c r="AQ125" s="19">
        <f t="shared" si="96"/>
        <v>-2.8163327793554611</v>
      </c>
      <c r="AR125" s="8">
        <f t="shared" si="43"/>
        <v>-2.7051002249999994</v>
      </c>
      <c r="AS125" s="7">
        <f t="shared" si="46"/>
        <v>1.8349999999999998E-2</v>
      </c>
      <c r="AT125" s="7">
        <f t="shared" si="47"/>
        <v>1.1711151008289933E-3</v>
      </c>
    </row>
    <row r="126" spans="1:46" hidden="1">
      <c r="A126" s="7" t="s">
        <v>4</v>
      </c>
      <c r="B126" s="7">
        <v>1993</v>
      </c>
      <c r="C126" s="8">
        <v>-1.0740000000000001</v>
      </c>
      <c r="D126" s="1">
        <v>-1.9304085199999999</v>
      </c>
      <c r="E126" s="8">
        <v>0.11840000000000001</v>
      </c>
      <c r="F126" s="8">
        <v>4.6225981851425528</v>
      </c>
      <c r="G126" s="8">
        <f t="shared" si="81"/>
        <v>0.52499999999999991</v>
      </c>
      <c r="H126" s="8">
        <f t="shared" si="82"/>
        <v>0.30000000000000004</v>
      </c>
      <c r="I126" s="8">
        <f t="shared" si="83"/>
        <v>0.27999999999999997</v>
      </c>
      <c r="J126" s="8">
        <f t="shared" si="84"/>
        <v>0.16000000000000003</v>
      </c>
      <c r="K126" s="8">
        <v>1.5</v>
      </c>
      <c r="L126" s="8">
        <v>0.8</v>
      </c>
      <c r="M126" s="8">
        <v>0.52</v>
      </c>
      <c r="N126" s="8">
        <v>0.8</v>
      </c>
      <c r="O126" s="8">
        <f t="shared" si="85"/>
        <v>0.48</v>
      </c>
      <c r="P126" s="6">
        <f t="shared" si="86"/>
        <v>0.39571664594082334</v>
      </c>
      <c r="Q126" s="8">
        <f t="shared" si="97"/>
        <v>-0.67828335405917672</v>
      </c>
      <c r="R126" s="8">
        <f t="shared" si="48"/>
        <v>-1.9304085199999999</v>
      </c>
      <c r="S126" s="8">
        <v>19.199221072755922</v>
      </c>
      <c r="T126" s="8">
        <f t="shared" si="87"/>
        <v>0.19199221072755923</v>
      </c>
      <c r="U126" s="8">
        <v>2.14</v>
      </c>
      <c r="V126">
        <v>-2.1040000000000001</v>
      </c>
      <c r="W126">
        <f t="shared" si="88"/>
        <v>-2.104E-2</v>
      </c>
      <c r="X126" s="7">
        <v>17.793856618011368</v>
      </c>
      <c r="Y126" s="7">
        <f t="shared" si="89"/>
        <v>0.17793856618011369</v>
      </c>
      <c r="Z126" s="8">
        <v>1</v>
      </c>
      <c r="AA126" s="18">
        <v>1.3407847406596037E-2</v>
      </c>
      <c r="AB126" s="18">
        <v>4.7230805841445581E-2</v>
      </c>
      <c r="AC126" s="18">
        <v>1.4191421756774899E-2</v>
      </c>
      <c r="AD126" s="18">
        <v>6.8821604423394134E-2</v>
      </c>
      <c r="AE126" s="18">
        <v>0.85634832057178922</v>
      </c>
      <c r="AF126" s="7">
        <v>-1.095</v>
      </c>
      <c r="AG126" s="7">
        <v>-2.5920000000000001</v>
      </c>
      <c r="AH126" s="7">
        <v>-0.26298194919710405</v>
      </c>
      <c r="AI126" s="7">
        <v>-1.98</v>
      </c>
      <c r="AJ126" s="7">
        <v>-2.59</v>
      </c>
      <c r="AK126" s="7">
        <f t="shared" si="98"/>
        <v>-2.4950448564459786</v>
      </c>
      <c r="AL126" s="7">
        <f t="shared" si="91"/>
        <v>-2.4950448564459785E-2</v>
      </c>
      <c r="AM126" s="7">
        <f t="shared" si="92"/>
        <v>-8.644564483334791E-3</v>
      </c>
      <c r="AN126" s="7">
        <f t="shared" si="93"/>
        <v>-4.4396470431106502E-3</v>
      </c>
      <c r="AO126" s="7">
        <f t="shared" si="94"/>
        <v>-4.2049174402241409E-3</v>
      </c>
      <c r="AP126" s="8">
        <f t="shared" si="95"/>
        <v>-0.42049174402241407</v>
      </c>
      <c r="AQ126" s="19">
        <f t="shared" si="96"/>
        <v>-1.0987750980815907</v>
      </c>
      <c r="AR126" s="8">
        <f t="shared" si="43"/>
        <v>-1.9304085199999999</v>
      </c>
      <c r="AS126" s="7">
        <f t="shared" si="46"/>
        <v>-2.104E-2</v>
      </c>
      <c r="AT126" s="7">
        <f t="shared" si="47"/>
        <v>-2.4950448564459785E-2</v>
      </c>
    </row>
    <row r="127" spans="1:46">
      <c r="A127" s="7" t="s">
        <v>4</v>
      </c>
      <c r="B127" s="26">
        <v>94</v>
      </c>
      <c r="C127" s="8">
        <v>-1.238</v>
      </c>
      <c r="D127" s="1">
        <v>-1.9304085199999999</v>
      </c>
      <c r="E127" s="8">
        <v>0.1416</v>
      </c>
      <c r="F127" s="8">
        <v>1.9381460829832726</v>
      </c>
      <c r="G127" s="8">
        <f t="shared" si="81"/>
        <v>0.52499999999999991</v>
      </c>
      <c r="H127" s="8">
        <f t="shared" si="82"/>
        <v>0.30000000000000004</v>
      </c>
      <c r="I127" s="8">
        <f t="shared" si="83"/>
        <v>0.27999999999999997</v>
      </c>
      <c r="J127" s="8">
        <f t="shared" si="84"/>
        <v>0.16000000000000003</v>
      </c>
      <c r="K127" s="8">
        <v>1.5</v>
      </c>
      <c r="L127" s="8">
        <v>0.8</v>
      </c>
      <c r="M127" s="8">
        <v>0.52</v>
      </c>
      <c r="N127" s="8">
        <v>0.8</v>
      </c>
      <c r="O127" s="8">
        <f t="shared" si="85"/>
        <v>0.48</v>
      </c>
      <c r="P127" s="6">
        <f t="shared" si="86"/>
        <v>0.38332252466252514</v>
      </c>
      <c r="Q127" s="8">
        <f t="shared" si="97"/>
        <v>-0.85467747533747485</v>
      </c>
      <c r="R127" s="8">
        <f t="shared" si="48"/>
        <v>-1.9304085199999999</v>
      </c>
      <c r="S127" s="8">
        <v>21.287014062802857</v>
      </c>
      <c r="T127" s="8">
        <f t="shared" si="87"/>
        <v>0.21287014062802856</v>
      </c>
      <c r="U127" s="8">
        <v>2.14</v>
      </c>
      <c r="V127">
        <v>-2.3570000000000002</v>
      </c>
      <c r="W127">
        <f t="shared" si="88"/>
        <v>-2.3570000000000001E-2</v>
      </c>
      <c r="X127" s="7">
        <v>20.408590200643957</v>
      </c>
      <c r="Y127" s="7">
        <f t="shared" si="89"/>
        <v>0.20408590200643956</v>
      </c>
      <c r="Z127" s="8">
        <v>1</v>
      </c>
      <c r="AA127" s="18">
        <v>1.7165762687141178E-2</v>
      </c>
      <c r="AB127" s="18">
        <v>0.10572685337096291</v>
      </c>
      <c r="AC127" s="18">
        <v>1.4089302736217686E-2</v>
      </c>
      <c r="AD127" s="18">
        <v>6.5277653238253547E-2</v>
      </c>
      <c r="AE127" s="18">
        <v>0.79774042796742473</v>
      </c>
      <c r="AF127" s="7">
        <v>-1.589</v>
      </c>
      <c r="AG127" s="7">
        <v>-1.29</v>
      </c>
      <c r="AH127" s="7">
        <v>2.0267821493700282</v>
      </c>
      <c r="AI127" s="7">
        <v>-0.73299999999999998</v>
      </c>
      <c r="AJ127" s="7">
        <v>-1.998</v>
      </c>
      <c r="AK127" s="7">
        <f t="shared" si="98"/>
        <v>-1.7768419853781277</v>
      </c>
      <c r="AL127" s="7">
        <f t="shared" si="91"/>
        <v>-1.7768419853781275E-2</v>
      </c>
      <c r="AM127" s="7">
        <f t="shared" si="92"/>
        <v>-1.0737127319249634E-2</v>
      </c>
      <c r="AN127" s="7">
        <f t="shared" si="93"/>
        <v>-3.6262839930880806E-3</v>
      </c>
      <c r="AO127" s="7">
        <f t="shared" si="94"/>
        <v>-7.1108433261615539E-3</v>
      </c>
      <c r="AP127" s="8">
        <f t="shared" si="95"/>
        <v>-0.71108433261615533</v>
      </c>
      <c r="AQ127" s="19">
        <f t="shared" si="96"/>
        <v>-1.5657618079536302</v>
      </c>
      <c r="AR127" s="8">
        <f t="shared" si="43"/>
        <v>-1.9304085199999999</v>
      </c>
      <c r="AS127" s="7">
        <f t="shared" si="46"/>
        <v>-2.3570000000000001E-2</v>
      </c>
      <c r="AT127" s="7">
        <f t="shared" si="47"/>
        <v>-1.7768419853781275E-2</v>
      </c>
    </row>
    <row r="128" spans="1:46">
      <c r="A128" s="7" t="s">
        <v>4</v>
      </c>
      <c r="B128" s="26">
        <v>95</v>
      </c>
      <c r="C128" s="8">
        <v>-0.307</v>
      </c>
      <c r="D128" s="1">
        <v>-1.9304085199999999</v>
      </c>
      <c r="E128" s="8">
        <v>0.15</v>
      </c>
      <c r="F128" s="8">
        <v>-0.37743688787914886</v>
      </c>
      <c r="G128" s="8">
        <f t="shared" si="81"/>
        <v>0.52499999999999991</v>
      </c>
      <c r="H128" s="8">
        <f t="shared" si="82"/>
        <v>0.30000000000000004</v>
      </c>
      <c r="I128" s="8">
        <f t="shared" si="83"/>
        <v>0.27999999999999997</v>
      </c>
      <c r="J128" s="8">
        <f t="shared" si="84"/>
        <v>0.16000000000000003</v>
      </c>
      <c r="K128" s="8">
        <v>1.5</v>
      </c>
      <c r="L128" s="8">
        <v>0.8</v>
      </c>
      <c r="M128" s="8">
        <v>0.52</v>
      </c>
      <c r="N128" s="8">
        <v>0.8</v>
      </c>
      <c r="O128" s="8">
        <f t="shared" si="85"/>
        <v>0.48</v>
      </c>
      <c r="P128" s="6">
        <f t="shared" si="86"/>
        <v>3.6727941365677023E-2</v>
      </c>
      <c r="Q128" s="8">
        <f t="shared" si="97"/>
        <v>-0.27027205863432296</v>
      </c>
      <c r="R128" s="8">
        <f t="shared" si="48"/>
        <v>-1.9304085199999999</v>
      </c>
      <c r="S128" s="8">
        <v>22.898438401435111</v>
      </c>
      <c r="T128" s="8">
        <f t="shared" si="87"/>
        <v>0.22898438401435112</v>
      </c>
      <c r="U128" s="8">
        <v>2.14</v>
      </c>
      <c r="V128">
        <v>-0.90800000000000003</v>
      </c>
      <c r="W128">
        <f t="shared" si="88"/>
        <v>-9.0799999999999995E-3</v>
      </c>
      <c r="X128" s="7">
        <v>21.931827830111661</v>
      </c>
      <c r="Y128" s="7">
        <f t="shared" si="89"/>
        <v>0.21931827830111661</v>
      </c>
      <c r="Z128" s="8">
        <v>1</v>
      </c>
      <c r="AA128" s="18">
        <v>1.8591902147140772E-2</v>
      </c>
      <c r="AB128" s="18">
        <v>0.10181849324056444</v>
      </c>
      <c r="AC128" s="18">
        <v>1.2098330918946128E-2</v>
      </c>
      <c r="AD128" s="18">
        <v>5.5460358568115521E-2</v>
      </c>
      <c r="AE128" s="18">
        <v>0.81203091512523318</v>
      </c>
      <c r="AF128" s="7">
        <v>-0.47699999999999998</v>
      </c>
      <c r="AG128" s="7">
        <v>-1.167</v>
      </c>
      <c r="AH128" s="7">
        <v>2.8366239068731764</v>
      </c>
      <c r="AI128" s="7">
        <v>-0.89</v>
      </c>
      <c r="AJ128" s="7">
        <v>-1.486</v>
      </c>
      <c r="AK128" s="7">
        <f t="shared" si="98"/>
        <v>-1.3494097632196986</v>
      </c>
      <c r="AL128" s="7">
        <f t="shared" si="91"/>
        <v>-1.3494097632196986E-2</v>
      </c>
      <c r="AM128" s="7">
        <f t="shared" si="92"/>
        <v>-4.4494413626596594E-3</v>
      </c>
      <c r="AN128" s="7">
        <f t="shared" si="93"/>
        <v>-2.9595022599206173E-3</v>
      </c>
      <c r="AO128" s="7">
        <f t="shared" si="94"/>
        <v>-1.4899391027390421E-3</v>
      </c>
      <c r="AP128" s="8">
        <f t="shared" si="95"/>
        <v>-0.14899391027390421</v>
      </c>
      <c r="AQ128" s="19">
        <f t="shared" si="96"/>
        <v>-0.4192659689082272</v>
      </c>
      <c r="AR128" s="8">
        <f t="shared" si="43"/>
        <v>-1.9304085199999999</v>
      </c>
      <c r="AS128" s="7">
        <f t="shared" si="46"/>
        <v>-9.0799999999999995E-3</v>
      </c>
      <c r="AT128" s="7">
        <f t="shared" si="47"/>
        <v>-1.3494097632196986E-2</v>
      </c>
    </row>
    <row r="129" spans="1:46">
      <c r="A129" s="7" t="s">
        <v>4</v>
      </c>
      <c r="B129" s="26">
        <v>96</v>
      </c>
      <c r="C129" s="8">
        <v>-0.22800000000000001</v>
      </c>
      <c r="D129" s="1">
        <v>-1.3789676899999983</v>
      </c>
      <c r="E129" s="8">
        <v>0.16320000000000001</v>
      </c>
      <c r="F129" s="8">
        <v>-1.2701050249709338</v>
      </c>
      <c r="G129" s="8">
        <f t="shared" si="81"/>
        <v>0.52499999999999991</v>
      </c>
      <c r="H129" s="8">
        <f t="shared" si="82"/>
        <v>0.30000000000000004</v>
      </c>
      <c r="I129" s="8">
        <f t="shared" si="83"/>
        <v>0.27999999999999997</v>
      </c>
      <c r="J129" s="8">
        <f t="shared" si="84"/>
        <v>0.16000000000000003</v>
      </c>
      <c r="K129" s="8">
        <v>1.5</v>
      </c>
      <c r="L129" s="8">
        <v>0.8</v>
      </c>
      <c r="M129" s="8">
        <v>0.52</v>
      </c>
      <c r="N129" s="8">
        <v>0.8</v>
      </c>
      <c r="O129" s="8">
        <f t="shared" si="85"/>
        <v>0.48</v>
      </c>
      <c r="P129" s="6">
        <f t="shared" si="86"/>
        <v>-0.17180086720400237</v>
      </c>
      <c r="Q129" s="8">
        <f t="shared" si="97"/>
        <v>-0.39980086720400237</v>
      </c>
      <c r="R129" s="8">
        <f t="shared" si="48"/>
        <v>-1.9304085199999999</v>
      </c>
      <c r="S129" s="8">
        <v>23.210011639535075</v>
      </c>
      <c r="T129" s="8">
        <f t="shared" si="87"/>
        <v>0.23210011639535075</v>
      </c>
      <c r="U129" s="8">
        <v>2.14</v>
      </c>
      <c r="V129">
        <v>-2.5190000000000001</v>
      </c>
      <c r="W129">
        <f t="shared" si="88"/>
        <v>-2.5190000000000001E-2</v>
      </c>
      <c r="X129" s="7">
        <v>23.118411777242251</v>
      </c>
      <c r="Y129" s="7">
        <f t="shared" si="89"/>
        <v>0.23118411777242251</v>
      </c>
      <c r="Z129" s="8">
        <v>1</v>
      </c>
      <c r="AA129" s="18">
        <v>1.7775705937474767E-2</v>
      </c>
      <c r="AB129" s="18">
        <v>0.10734842498331101</v>
      </c>
      <c r="AC129" s="18">
        <v>7.6670392442096912E-3</v>
      </c>
      <c r="AD129" s="18">
        <v>5.6680943053917882E-2</v>
      </c>
      <c r="AE129" s="18">
        <v>0.81052788678108678</v>
      </c>
      <c r="AF129" s="7">
        <v>1.0289999999999999</v>
      </c>
      <c r="AG129" s="7">
        <v>-1.0069999999999999</v>
      </c>
      <c r="AH129" s="7">
        <v>3.100622104208083</v>
      </c>
      <c r="AI129" s="7">
        <v>-0.30199999999999999</v>
      </c>
      <c r="AJ129" s="7">
        <v>-2.0190000000000001</v>
      </c>
      <c r="AK129" s="7">
        <f t="shared" si="98"/>
        <v>-1.7196095194074028</v>
      </c>
      <c r="AL129" s="7">
        <f t="shared" si="91"/>
        <v>-1.7196095194074029E-2</v>
      </c>
      <c r="AM129" s="7">
        <f t="shared" si="92"/>
        <v>-1.2511728134477616E-2</v>
      </c>
      <c r="AN129" s="7">
        <f t="shared" si="93"/>
        <v>-3.9754640965725995E-3</v>
      </c>
      <c r="AO129" s="7">
        <f t="shared" si="94"/>
        <v>-8.5362640379050177E-3</v>
      </c>
      <c r="AP129" s="8">
        <f t="shared" si="95"/>
        <v>-0.85362640379050181</v>
      </c>
      <c r="AQ129" s="19">
        <f t="shared" si="96"/>
        <v>-1.2534272709945042</v>
      </c>
      <c r="AR129" s="8">
        <f t="shared" si="43"/>
        <v>-1.9304085199999999</v>
      </c>
      <c r="AS129" s="7">
        <f t="shared" si="46"/>
        <v>-2.5190000000000001E-2</v>
      </c>
      <c r="AT129" s="7">
        <f t="shared" si="47"/>
        <v>-1.7196095194074029E-2</v>
      </c>
    </row>
    <row r="130" spans="1:46">
      <c r="A130" s="7" t="s">
        <v>4</v>
      </c>
      <c r="B130" s="26">
        <v>97</v>
      </c>
      <c r="C130" s="8">
        <v>-8.8999999999999996E-2</v>
      </c>
      <c r="D130" s="1">
        <v>-1.3789676899999983</v>
      </c>
      <c r="E130" s="8">
        <v>0.18529999999999999</v>
      </c>
      <c r="F130" s="8">
        <v>2.4643923677166293</v>
      </c>
      <c r="G130" s="8">
        <f t="shared" si="81"/>
        <v>0.52499999999999991</v>
      </c>
      <c r="H130" s="8">
        <f t="shared" si="82"/>
        <v>0.30000000000000004</v>
      </c>
      <c r="I130" s="8">
        <f t="shared" si="83"/>
        <v>0.27999999999999997</v>
      </c>
      <c r="J130" s="8">
        <f t="shared" si="84"/>
        <v>0.16000000000000003</v>
      </c>
      <c r="K130" s="8">
        <v>1.5</v>
      </c>
      <c r="L130" s="8">
        <v>0.8</v>
      </c>
      <c r="M130" s="8">
        <v>0.52</v>
      </c>
      <c r="N130" s="8">
        <v>0.8</v>
      </c>
      <c r="O130" s="8">
        <f t="shared" si="85"/>
        <v>0.48</v>
      </c>
      <c r="P130" s="6">
        <f t="shared" si="86"/>
        <v>0.27756030006536775</v>
      </c>
      <c r="Q130" s="8">
        <f t="shared" si="97"/>
        <v>0.18856030006536775</v>
      </c>
      <c r="R130" s="8">
        <f t="shared" si="48"/>
        <v>-1.3789676899999983</v>
      </c>
      <c r="S130" s="8">
        <v>25.538510835847571</v>
      </c>
      <c r="T130" s="8">
        <f t="shared" si="87"/>
        <v>0.25538510835847572</v>
      </c>
      <c r="U130" s="8">
        <v>2.14</v>
      </c>
      <c r="V130">
        <v>-1.575</v>
      </c>
      <c r="W130">
        <f t="shared" si="88"/>
        <v>-1.575E-2</v>
      </c>
      <c r="X130" s="7">
        <v>25.75374144144666</v>
      </c>
      <c r="Y130" s="7">
        <f t="shared" si="89"/>
        <v>0.25753741441446659</v>
      </c>
      <c r="Z130" s="8">
        <v>1</v>
      </c>
      <c r="AA130" s="18">
        <v>1.5472508444511006E-2</v>
      </c>
      <c r="AB130" s="18">
        <v>0.11370325325281788</v>
      </c>
      <c r="AC130" s="18">
        <v>6.1110097018505036E-3</v>
      </c>
      <c r="AD130" s="18">
        <v>6.0855493292608476E-2</v>
      </c>
      <c r="AE130" s="18">
        <v>0.80385773530821214</v>
      </c>
      <c r="AF130" s="7">
        <v>1.4750000000000001</v>
      </c>
      <c r="AG130" s="7">
        <v>-0.60899999999999999</v>
      </c>
      <c r="AH130" s="7">
        <v>3.1227586526381628</v>
      </c>
      <c r="AI130" s="7">
        <v>0.84099999999999997</v>
      </c>
      <c r="AJ130" s="7">
        <v>-1.5660000000000001</v>
      </c>
      <c r="AK130" s="7">
        <f t="shared" si="98"/>
        <v>-1.2350018664860796</v>
      </c>
      <c r="AL130" s="7">
        <f t="shared" si="91"/>
        <v>-1.2350018664860796E-2</v>
      </c>
      <c r="AM130" s="7">
        <f t="shared" si="92"/>
        <v>-8.6077550772224246E-3</v>
      </c>
      <c r="AN130" s="7">
        <f t="shared" si="93"/>
        <v>-3.1805918749186523E-3</v>
      </c>
      <c r="AO130" s="7">
        <f t="shared" si="94"/>
        <v>-5.4271632023037723E-3</v>
      </c>
      <c r="AP130" s="8">
        <f t="shared" si="95"/>
        <v>-0.54271632023037719</v>
      </c>
      <c r="AQ130" s="19">
        <f t="shared" si="96"/>
        <v>-0.35415602016500947</v>
      </c>
      <c r="AR130" s="8">
        <f t="shared" ref="AR130:AR193" si="99">R130</f>
        <v>-1.3789676899999983</v>
      </c>
      <c r="AS130" s="7">
        <f t="shared" si="46"/>
        <v>-1.575E-2</v>
      </c>
      <c r="AT130" s="7">
        <f t="shared" si="47"/>
        <v>-1.2350018664860796E-2</v>
      </c>
    </row>
    <row r="131" spans="1:46">
      <c r="A131" s="7" t="s">
        <v>4</v>
      </c>
      <c r="B131" s="26">
        <v>98</v>
      </c>
      <c r="C131" s="8">
        <v>-1.1759999999999999</v>
      </c>
      <c r="D131" s="1">
        <v>-1.3789676899999983</v>
      </c>
      <c r="E131" s="8">
        <v>0.18160000000000001</v>
      </c>
      <c r="F131" s="8">
        <v>0.23332977092599994</v>
      </c>
      <c r="G131" s="8">
        <f t="shared" si="81"/>
        <v>0.52499999999999991</v>
      </c>
      <c r="H131" s="8">
        <f t="shared" si="82"/>
        <v>0.30000000000000004</v>
      </c>
      <c r="I131" s="8">
        <f t="shared" si="83"/>
        <v>0.27999999999999997</v>
      </c>
      <c r="J131" s="8">
        <f t="shared" si="84"/>
        <v>0.16000000000000003</v>
      </c>
      <c r="K131" s="8">
        <v>1.5</v>
      </c>
      <c r="L131" s="8">
        <v>0.8</v>
      </c>
      <c r="M131" s="8">
        <v>0.52</v>
      </c>
      <c r="N131" s="8">
        <v>0.8</v>
      </c>
      <c r="O131" s="8">
        <f t="shared" si="85"/>
        <v>0.48</v>
      </c>
      <c r="P131" s="6">
        <f t="shared" si="86"/>
        <v>0.15342392330915736</v>
      </c>
      <c r="Q131" s="8">
        <f t="shared" si="97"/>
        <v>-1.0225760766908425</v>
      </c>
      <c r="R131" s="8">
        <f t="shared" si="48"/>
        <v>-1.3789676899999983</v>
      </c>
      <c r="S131" s="8">
        <v>26.681009742943672</v>
      </c>
      <c r="T131" s="8">
        <f t="shared" si="87"/>
        <v>0.26681009742943673</v>
      </c>
      <c r="U131" s="8">
        <v>2.14</v>
      </c>
      <c r="V131">
        <v>-0.28199999999999997</v>
      </c>
      <c r="W131">
        <f t="shared" si="88"/>
        <v>-2.8199999999999996E-3</v>
      </c>
      <c r="X131" s="7">
        <v>26.18321354698741</v>
      </c>
      <c r="Y131" s="7">
        <f t="shared" si="89"/>
        <v>0.26183213546987411</v>
      </c>
      <c r="Z131" s="8">
        <v>1</v>
      </c>
      <c r="AA131" s="18">
        <v>1.274616869228699E-2</v>
      </c>
      <c r="AB131" s="18">
        <v>0.11685827617872541</v>
      </c>
      <c r="AC131" s="18">
        <v>6.2142693876980773E-3</v>
      </c>
      <c r="AD131" s="18">
        <v>5.819911862701449E-2</v>
      </c>
      <c r="AE131" s="18">
        <v>0.80598216711427506</v>
      </c>
      <c r="AF131" s="7">
        <v>-1.266</v>
      </c>
      <c r="AG131" s="7">
        <v>-0.187</v>
      </c>
      <c r="AH131" s="7">
        <v>2.0800848128822729</v>
      </c>
      <c r="AI131" s="7">
        <v>1.736</v>
      </c>
      <c r="AJ131" s="7">
        <v>-0.96799999999999997</v>
      </c>
      <c r="AK131" s="7">
        <f t="shared" si="98"/>
        <v>-0.70422000766346804</v>
      </c>
      <c r="AL131" s="7">
        <f t="shared" si="91"/>
        <v>-7.0422000766346806E-3</v>
      </c>
      <c r="AM131" s="7">
        <f t="shared" si="92"/>
        <v>-1.6101455759671645E-3</v>
      </c>
      <c r="AN131" s="7">
        <f t="shared" si="93"/>
        <v>-1.8438742844713695E-3</v>
      </c>
      <c r="AO131" s="7">
        <f t="shared" si="94"/>
        <v>2.3372870850420506E-4</v>
      </c>
      <c r="AP131" s="8">
        <f t="shared" si="95"/>
        <v>2.3372870850420505E-2</v>
      </c>
      <c r="AQ131" s="19">
        <f t="shared" si="96"/>
        <v>-0.99920320584042199</v>
      </c>
      <c r="AR131" s="8">
        <f t="shared" si="99"/>
        <v>-1.3789676899999983</v>
      </c>
      <c r="AS131" s="7">
        <f t="shared" ref="AS131:AS194" si="100">V131/100</f>
        <v>-2.8199999999999996E-3</v>
      </c>
      <c r="AT131" s="7">
        <f t="shared" ref="AT131:AT194" si="101">AK131/100</f>
        <v>-7.0422000766346806E-3</v>
      </c>
    </row>
    <row r="132" spans="1:46">
      <c r="A132" s="7" t="s">
        <v>4</v>
      </c>
      <c r="B132" s="26">
        <v>99</v>
      </c>
      <c r="C132" s="8">
        <v>-2.9260000000000002</v>
      </c>
      <c r="D132" s="1">
        <v>-1.3789676899999983</v>
      </c>
      <c r="E132" s="8">
        <v>0.1802</v>
      </c>
      <c r="F132" s="8">
        <v>-0.25085864682462683</v>
      </c>
      <c r="G132" s="8">
        <f t="shared" si="81"/>
        <v>0.52499999999999991</v>
      </c>
      <c r="H132" s="8">
        <f t="shared" si="82"/>
        <v>0.30000000000000004</v>
      </c>
      <c r="I132" s="8">
        <f t="shared" si="83"/>
        <v>0.27999999999999997</v>
      </c>
      <c r="J132" s="8">
        <f t="shared" si="84"/>
        <v>0.16000000000000003</v>
      </c>
      <c r="K132" s="8">
        <v>1.5</v>
      </c>
      <c r="L132" s="8">
        <v>0.8</v>
      </c>
      <c r="M132" s="8">
        <v>0.52</v>
      </c>
      <c r="N132" s="8">
        <v>0.8</v>
      </c>
      <c r="O132" s="8">
        <f t="shared" si="85"/>
        <v>0.48</v>
      </c>
      <c r="P132" s="6">
        <f t="shared" si="86"/>
        <v>-2.237661793795739E-2</v>
      </c>
      <c r="Q132" s="8">
        <f t="shared" si="97"/>
        <v>-2.9483766179379574</v>
      </c>
      <c r="R132" s="8">
        <f t="shared" si="48"/>
        <v>-1.3789676899999983</v>
      </c>
      <c r="S132" s="8">
        <v>28.340815323834455</v>
      </c>
      <c r="T132" s="8">
        <f t="shared" si="87"/>
        <v>0.28340815323834456</v>
      </c>
      <c r="U132" s="8">
        <v>2.14</v>
      </c>
      <c r="V132">
        <v>0.76400000000000001</v>
      </c>
      <c r="W132">
        <f t="shared" si="88"/>
        <v>7.6400000000000001E-3</v>
      </c>
      <c r="X132" s="7">
        <v>26.397236486986721</v>
      </c>
      <c r="Y132" s="7">
        <f t="shared" si="89"/>
        <v>0.26397236486986719</v>
      </c>
      <c r="Z132" s="8">
        <v>1</v>
      </c>
      <c r="AA132" s="18">
        <v>1.4753853863203568E-2</v>
      </c>
      <c r="AB132" s="18">
        <v>0.11563930004240167</v>
      </c>
      <c r="AC132" s="18">
        <v>5.5208518937364236E-3</v>
      </c>
      <c r="AD132" s="18">
        <v>6.0015833987404482E-2</v>
      </c>
      <c r="AE132" s="18">
        <v>0.80407016021325395</v>
      </c>
      <c r="AF132" s="7">
        <v>-1.8540000000000001</v>
      </c>
      <c r="AG132" s="7">
        <v>0.06</v>
      </c>
      <c r="AH132" s="7">
        <v>0.89778107834079457</v>
      </c>
      <c r="AI132" s="7">
        <v>2.8239999999999998</v>
      </c>
      <c r="AJ132" s="7">
        <v>-0.436</v>
      </c>
      <c r="AK132" s="7">
        <f t="shared" si="98"/>
        <v>-0.19654864536586528</v>
      </c>
      <c r="AL132" s="7">
        <f t="shared" si="91"/>
        <v>-1.965486453658653E-3</v>
      </c>
      <c r="AM132" s="7">
        <f t="shared" si="92"/>
        <v>4.6336099421856389E-3</v>
      </c>
      <c r="AN132" s="7">
        <f t="shared" si="93"/>
        <v>-5.1883410729196321E-4</v>
      </c>
      <c r="AO132" s="7">
        <f t="shared" si="94"/>
        <v>5.1524440494776017E-3</v>
      </c>
      <c r="AP132" s="8">
        <f t="shared" si="95"/>
        <v>0.51524440494776014</v>
      </c>
      <c r="AQ132" s="19">
        <f t="shared" si="96"/>
        <v>-2.4331322129901971</v>
      </c>
      <c r="AR132" s="8">
        <f t="shared" si="99"/>
        <v>-1.3789676899999983</v>
      </c>
      <c r="AS132" s="7">
        <f t="shared" si="100"/>
        <v>7.6400000000000001E-3</v>
      </c>
      <c r="AT132" s="7">
        <f t="shared" si="101"/>
        <v>-1.965486453658653E-3</v>
      </c>
    </row>
    <row r="133" spans="1:46">
      <c r="A133" s="7" t="s">
        <v>4</v>
      </c>
      <c r="B133" s="26">
        <v>0</v>
      </c>
      <c r="C133" s="8">
        <v>-3.9590000000000001</v>
      </c>
      <c r="D133" s="1">
        <v>-1.1732588349999991</v>
      </c>
      <c r="E133" s="8">
        <v>0.1946</v>
      </c>
      <c r="F133" s="8">
        <v>0.40355968240796769</v>
      </c>
      <c r="G133" s="8">
        <f t="shared" si="81"/>
        <v>0.52499999999999991</v>
      </c>
      <c r="H133" s="8">
        <f t="shared" si="82"/>
        <v>0.30000000000000004</v>
      </c>
      <c r="I133" s="8">
        <f t="shared" si="83"/>
        <v>0.27999999999999997</v>
      </c>
      <c r="J133" s="8">
        <f t="shared" si="84"/>
        <v>0.16000000000000003</v>
      </c>
      <c r="K133" s="8">
        <v>1.5</v>
      </c>
      <c r="L133" s="8">
        <v>0.8</v>
      </c>
      <c r="M133" s="8">
        <v>0.52</v>
      </c>
      <c r="N133" s="8">
        <v>0.8</v>
      </c>
      <c r="O133" s="8">
        <f t="shared" si="85"/>
        <v>0.48</v>
      </c>
      <c r="P133" s="6">
        <f t="shared" si="86"/>
        <v>4.5464221012246016E-2</v>
      </c>
      <c r="Q133" s="8">
        <f t="shared" si="97"/>
        <v>-3.9135357789877538</v>
      </c>
      <c r="R133" s="8">
        <f t="shared" si="48"/>
        <v>-1.3789676899999983</v>
      </c>
      <c r="S133" s="8">
        <v>31.62166344294004</v>
      </c>
      <c r="T133" s="8">
        <f t="shared" si="87"/>
        <v>0.3162166344294004</v>
      </c>
      <c r="U133" s="8">
        <v>2.14</v>
      </c>
      <c r="V133">
        <v>1.9019999999999999</v>
      </c>
      <c r="W133">
        <f t="shared" si="88"/>
        <v>1.9019999999999999E-2</v>
      </c>
      <c r="X133" s="7">
        <v>28.616170212765958</v>
      </c>
      <c r="Y133" s="7">
        <f t="shared" si="89"/>
        <v>0.28616170212765957</v>
      </c>
      <c r="Z133" s="8">
        <v>1</v>
      </c>
      <c r="AA133" s="18">
        <v>1.3833017241155973E-2</v>
      </c>
      <c r="AB133" s="18">
        <v>0.11291022147082229</v>
      </c>
      <c r="AC133" s="18">
        <v>5.9490376788454979E-3</v>
      </c>
      <c r="AD133" s="18">
        <v>6.6701833850358244E-2</v>
      </c>
      <c r="AE133" s="18">
        <v>0.80060588975881797</v>
      </c>
      <c r="AF133" s="7">
        <v>-0.36699999999999999</v>
      </c>
      <c r="AG133" s="7">
        <v>0.67300000000000004</v>
      </c>
      <c r="AH133" s="7">
        <v>0.28678420498784901</v>
      </c>
      <c r="AI133" s="7">
        <v>3.383</v>
      </c>
      <c r="AJ133" s="7">
        <v>1.0009999999999999</v>
      </c>
      <c r="AK133" s="7">
        <f t="shared" si="98"/>
        <v>1.0996767513278682</v>
      </c>
      <c r="AL133" s="7">
        <f t="shared" si="91"/>
        <v>1.0996767513278683E-2</v>
      </c>
      <c r="AM133" s="7">
        <f t="shared" si="92"/>
        <v>1.2870902427852998E-2</v>
      </c>
      <c r="AN133" s="7">
        <f t="shared" si="93"/>
        <v>3.1468537095019782E-3</v>
      </c>
      <c r="AO133" s="7">
        <f t="shared" si="94"/>
        <v>9.7240487183510201E-3</v>
      </c>
      <c r="AP133" s="8">
        <f t="shared" si="95"/>
        <v>0.97240487183510205</v>
      </c>
      <c r="AQ133" s="19">
        <f t="shared" si="96"/>
        <v>-2.9411309071526519</v>
      </c>
      <c r="AR133" s="8">
        <f t="shared" si="99"/>
        <v>-1.3789676899999983</v>
      </c>
      <c r="AS133" s="7">
        <f t="shared" si="100"/>
        <v>1.9019999999999999E-2</v>
      </c>
      <c r="AT133" s="7">
        <f t="shared" si="101"/>
        <v>1.0996767513278683E-2</v>
      </c>
    </row>
    <row r="134" spans="1:46">
      <c r="A134" s="7" t="s">
        <v>4</v>
      </c>
      <c r="B134" s="26">
        <v>1</v>
      </c>
      <c r="C134" s="8">
        <v>-3.9409999999999998</v>
      </c>
      <c r="D134" s="1">
        <v>-1.1732588349999991</v>
      </c>
      <c r="E134" s="8">
        <v>0.1905</v>
      </c>
      <c r="F134" s="8">
        <v>-0.6166221055868264</v>
      </c>
      <c r="G134" s="8">
        <f t="shared" si="81"/>
        <v>0.52499999999999991</v>
      </c>
      <c r="H134" s="8">
        <f t="shared" si="82"/>
        <v>0.30000000000000004</v>
      </c>
      <c r="I134" s="8">
        <f t="shared" si="83"/>
        <v>0.27999999999999997</v>
      </c>
      <c r="J134" s="8">
        <f t="shared" si="84"/>
        <v>0.16000000000000003</v>
      </c>
      <c r="K134" s="8">
        <v>1.5</v>
      </c>
      <c r="L134" s="8">
        <v>0.8</v>
      </c>
      <c r="M134" s="8">
        <v>0.52</v>
      </c>
      <c r="N134" s="8">
        <v>0.8</v>
      </c>
      <c r="O134" s="8">
        <f t="shared" si="85"/>
        <v>0.48</v>
      </c>
      <c r="P134" s="6">
        <f t="shared" si="86"/>
        <v>-6.6954101809837976E-2</v>
      </c>
      <c r="Q134" s="8">
        <f t="shared" si="97"/>
        <v>-4.0079541018098377</v>
      </c>
      <c r="R134" s="8">
        <f t="shared" si="48"/>
        <v>-1.1732588349999991</v>
      </c>
      <c r="S134" s="8">
        <v>30.211942910076512</v>
      </c>
      <c r="T134" s="8">
        <f t="shared" si="87"/>
        <v>0.30211942910076511</v>
      </c>
      <c r="U134" s="8">
        <v>2.14</v>
      </c>
      <c r="V134">
        <v>2.8450000000000002</v>
      </c>
      <c r="W134">
        <f t="shared" si="88"/>
        <v>2.8450000000000003E-2</v>
      </c>
      <c r="X134" s="7">
        <v>27.862215665420109</v>
      </c>
      <c r="Y134" s="7">
        <f t="shared" si="89"/>
        <v>0.27862215665420109</v>
      </c>
      <c r="Z134" s="8">
        <v>1</v>
      </c>
      <c r="AA134" s="18">
        <v>1.3035325369936004E-2</v>
      </c>
      <c r="AB134" s="18">
        <v>0.12259518288963603</v>
      </c>
      <c r="AC134" s="18">
        <v>6.4594376014272311E-3</v>
      </c>
      <c r="AD134" s="18">
        <v>6.0889207763223083E-2</v>
      </c>
      <c r="AE134" s="18">
        <v>0.79702084637577764</v>
      </c>
      <c r="AF134" s="7">
        <v>-0.89400000000000002</v>
      </c>
      <c r="AG134" s="7">
        <v>0.55200000000000005</v>
      </c>
      <c r="AH134" s="7">
        <v>-0.76730512944137941</v>
      </c>
      <c r="AI134" s="7">
        <v>1.0009999999999999</v>
      </c>
      <c r="AJ134" s="7">
        <v>1.1419999999999999</v>
      </c>
      <c r="AK134" s="7">
        <f t="shared" si="98"/>
        <v>1.022210504001599</v>
      </c>
      <c r="AL134" s="7">
        <f t="shared" si="91"/>
        <v>1.0222105040015989E-2</v>
      </c>
      <c r="AM134" s="7">
        <f t="shared" si="92"/>
        <v>1.8393937201941886E-2</v>
      </c>
      <c r="AN134" s="7">
        <f t="shared" si="93"/>
        <v>2.8481049517950336E-3</v>
      </c>
      <c r="AO134" s="7">
        <f t="shared" si="94"/>
        <v>1.5545832250146852E-2</v>
      </c>
      <c r="AP134" s="8">
        <f t="shared" si="95"/>
        <v>1.5545832250146852</v>
      </c>
      <c r="AQ134" s="19">
        <f t="shared" si="96"/>
        <v>-2.4533708767951525</v>
      </c>
      <c r="AR134" s="8">
        <f t="shared" si="99"/>
        <v>-1.1732588349999991</v>
      </c>
      <c r="AS134" s="7">
        <f t="shared" si="100"/>
        <v>2.8450000000000003E-2</v>
      </c>
      <c r="AT134" s="7">
        <f t="shared" si="101"/>
        <v>1.0222105040015989E-2</v>
      </c>
    </row>
    <row r="135" spans="1:46">
      <c r="A135" s="7" t="s">
        <v>4</v>
      </c>
      <c r="B135" s="26">
        <v>2</v>
      </c>
      <c r="C135" s="8">
        <v>-3.2589999999999999</v>
      </c>
      <c r="D135" s="1">
        <v>-1.1732588349999991</v>
      </c>
      <c r="E135" s="8">
        <v>0.18279999999999999</v>
      </c>
      <c r="F135" s="8">
        <v>-0.7673959448051737</v>
      </c>
      <c r="G135" s="8">
        <f t="shared" si="81"/>
        <v>0.52499999999999991</v>
      </c>
      <c r="H135" s="8">
        <f t="shared" si="82"/>
        <v>0.30000000000000004</v>
      </c>
      <c r="I135" s="8">
        <f t="shared" si="83"/>
        <v>0.27999999999999997</v>
      </c>
      <c r="J135" s="8">
        <f t="shared" si="84"/>
        <v>0.16000000000000003</v>
      </c>
      <c r="K135" s="8">
        <v>1.5</v>
      </c>
      <c r="L135" s="8">
        <v>0.8</v>
      </c>
      <c r="M135" s="8">
        <v>0.52</v>
      </c>
      <c r="N135" s="8">
        <v>0.8</v>
      </c>
      <c r="O135" s="8">
        <f t="shared" si="85"/>
        <v>0.48</v>
      </c>
      <c r="P135" s="6">
        <f t="shared" si="86"/>
        <v>-0.13558886176051449</v>
      </c>
      <c r="Q135" s="8">
        <f t="shared" si="97"/>
        <v>-3.3945888617605142</v>
      </c>
      <c r="R135" s="8">
        <f t="shared" si="48"/>
        <v>-1.1732588349999991</v>
      </c>
      <c r="S135" s="8">
        <v>28.505728104547252</v>
      </c>
      <c r="T135" s="8">
        <f t="shared" si="87"/>
        <v>0.28505728104547251</v>
      </c>
      <c r="U135" s="8">
        <v>2.14</v>
      </c>
      <c r="V135">
        <v>2.4780000000000002</v>
      </c>
      <c r="W135">
        <f t="shared" si="88"/>
        <v>2.4780000000000003E-2</v>
      </c>
      <c r="X135" s="7">
        <v>26.4771356274223</v>
      </c>
      <c r="Y135" s="7">
        <f t="shared" si="89"/>
        <v>0.26477135627422299</v>
      </c>
      <c r="Z135" s="8">
        <v>1</v>
      </c>
      <c r="AA135" s="18">
        <v>1.0880351351318377E-2</v>
      </c>
      <c r="AB135" s="18">
        <v>0.13350211316539407</v>
      </c>
      <c r="AC135" s="18">
        <v>7.8852244653011307E-3</v>
      </c>
      <c r="AD135" s="18">
        <v>5.8787966714734949E-2</v>
      </c>
      <c r="AE135" s="18">
        <v>0.78894434430325144</v>
      </c>
      <c r="AF135" s="7">
        <v>-1.65</v>
      </c>
      <c r="AG135" s="7">
        <v>0.433</v>
      </c>
      <c r="AH135" s="7">
        <v>-1.5447945910942937</v>
      </c>
      <c r="AI135" s="7">
        <v>-6.7000000000000004E-2</v>
      </c>
      <c r="AJ135" s="7">
        <v>7.6999999999999999E-2</v>
      </c>
      <c r="AK135" s="7">
        <f t="shared" si="98"/>
        <v>8.4482703908841855E-2</v>
      </c>
      <c r="AL135" s="7">
        <f t="shared" si="91"/>
        <v>8.4482703908841852E-4</v>
      </c>
      <c r="AM135" s="7">
        <f t="shared" si="92"/>
        <v>1.5116359568016574E-2</v>
      </c>
      <c r="AN135" s="7">
        <f t="shared" si="93"/>
        <v>2.2368600095657657E-4</v>
      </c>
      <c r="AO135" s="7">
        <f t="shared" si="94"/>
        <v>1.4892673567059998E-2</v>
      </c>
      <c r="AP135" s="8">
        <f t="shared" si="95"/>
        <v>1.4892673567059997</v>
      </c>
      <c r="AQ135" s="19">
        <f t="shared" si="96"/>
        <v>-1.9053215050545145</v>
      </c>
      <c r="AR135" s="8">
        <f t="shared" si="99"/>
        <v>-1.1732588349999991</v>
      </c>
      <c r="AS135" s="7">
        <f t="shared" si="100"/>
        <v>2.4780000000000003E-2</v>
      </c>
      <c r="AT135" s="7">
        <f t="shared" si="101"/>
        <v>8.4482703908841852E-4</v>
      </c>
    </row>
    <row r="136" spans="1:46">
      <c r="A136" s="7" t="s">
        <v>4</v>
      </c>
      <c r="B136" s="26">
        <v>3</v>
      </c>
      <c r="C136" s="8">
        <v>-3.5089999999999999</v>
      </c>
      <c r="D136" s="1">
        <v>-1.1732588349999991</v>
      </c>
      <c r="E136" s="8">
        <v>0.1787</v>
      </c>
      <c r="F136" s="8">
        <v>-1.607360394369475</v>
      </c>
      <c r="G136" s="8">
        <f t="shared" si="81"/>
        <v>0.52499999999999991</v>
      </c>
      <c r="H136" s="8">
        <f t="shared" si="82"/>
        <v>0.30000000000000004</v>
      </c>
      <c r="I136" s="8">
        <f t="shared" si="83"/>
        <v>0.27999999999999997</v>
      </c>
      <c r="J136" s="8">
        <f t="shared" si="84"/>
        <v>0.16000000000000003</v>
      </c>
      <c r="K136" s="8">
        <v>1.5</v>
      </c>
      <c r="L136" s="8">
        <v>0.8</v>
      </c>
      <c r="M136" s="8">
        <v>0.52</v>
      </c>
      <c r="N136" s="8">
        <v>0.8</v>
      </c>
      <c r="O136" s="8">
        <f t="shared" si="85"/>
        <v>0.48</v>
      </c>
      <c r="P136" s="6">
        <f t="shared" si="86"/>
        <v>-0.25215236050199941</v>
      </c>
      <c r="Q136" s="8">
        <f t="shared" si="97"/>
        <v>-3.7611523605019994</v>
      </c>
      <c r="R136" s="8">
        <f t="shared" si="48"/>
        <v>-1.1732588349999991</v>
      </c>
      <c r="S136" s="8">
        <v>27.664062966724419</v>
      </c>
      <c r="T136" s="8">
        <f t="shared" si="87"/>
        <v>0.27664062966724418</v>
      </c>
      <c r="U136" s="8">
        <v>2.14</v>
      </c>
      <c r="V136">
        <v>2.5790000000000002</v>
      </c>
      <c r="W136">
        <f t="shared" si="88"/>
        <v>2.579E-2</v>
      </c>
      <c r="X136" s="7">
        <v>25.447308680327378</v>
      </c>
      <c r="Y136" s="7">
        <f t="shared" si="89"/>
        <v>0.2544730868032738</v>
      </c>
      <c r="Z136" s="8">
        <v>1</v>
      </c>
      <c r="AA136" s="18">
        <v>1.04578158678414E-2</v>
      </c>
      <c r="AB136" s="18">
        <v>0.12613902020351328</v>
      </c>
      <c r="AC136" s="18">
        <v>1.053668479648092E-2</v>
      </c>
      <c r="AD136" s="18">
        <v>5.8145590187518789E-2</v>
      </c>
      <c r="AE136" s="18">
        <v>0.79472088894464565</v>
      </c>
      <c r="AF136" s="7">
        <v>-1.2170000000000001</v>
      </c>
      <c r="AG136" s="7">
        <v>0.92</v>
      </c>
      <c r="AH136" s="7">
        <v>-1.9863512428296548</v>
      </c>
      <c r="AI136" s="7">
        <v>0.114</v>
      </c>
      <c r="AJ136" s="7">
        <v>-0.81499999999999995</v>
      </c>
      <c r="AK136" s="7">
        <f t="shared" si="98"/>
        <v>-0.55867774747323395</v>
      </c>
      <c r="AL136" s="7">
        <f t="shared" si="91"/>
        <v>-5.5867774747323396E-3</v>
      </c>
      <c r="AM136" s="7">
        <f t="shared" si="92"/>
        <v>1.5267962335713009E-2</v>
      </c>
      <c r="AN136" s="7">
        <f t="shared" si="93"/>
        <v>-1.4216845092781373E-3</v>
      </c>
      <c r="AO136" s="7">
        <f t="shared" si="94"/>
        <v>1.6689646844991145E-2</v>
      </c>
      <c r="AP136" s="8">
        <f t="shared" si="95"/>
        <v>1.6689646844991146</v>
      </c>
      <c r="AQ136" s="19">
        <f t="shared" si="96"/>
        <v>-2.0921876760028848</v>
      </c>
      <c r="AR136" s="8">
        <f t="shared" si="99"/>
        <v>-1.1732588349999991</v>
      </c>
      <c r="AS136" s="7">
        <f t="shared" si="100"/>
        <v>2.579E-2</v>
      </c>
      <c r="AT136" s="7">
        <f t="shared" si="101"/>
        <v>-5.5867774747323396E-3</v>
      </c>
    </row>
    <row r="137" spans="1:46">
      <c r="A137" s="7" t="s">
        <v>4</v>
      </c>
      <c r="B137" s="26">
        <v>4</v>
      </c>
      <c r="C137" s="8">
        <v>-5.5860000000000003</v>
      </c>
      <c r="D137" s="1">
        <v>-1.6700372678861153</v>
      </c>
      <c r="E137" s="8">
        <v>0.17469999999999999</v>
      </c>
      <c r="F137" s="8">
        <v>-0.63317751271870715</v>
      </c>
      <c r="G137" s="8">
        <f t="shared" si="81"/>
        <v>0.52499999999999991</v>
      </c>
      <c r="H137" s="8">
        <f t="shared" si="82"/>
        <v>0.30000000000000004</v>
      </c>
      <c r="I137" s="8">
        <f t="shared" si="83"/>
        <v>0.27999999999999997</v>
      </c>
      <c r="J137" s="8">
        <f t="shared" si="84"/>
        <v>0.16000000000000003</v>
      </c>
      <c r="K137" s="8">
        <v>1.5</v>
      </c>
      <c r="L137" s="8">
        <v>0.8</v>
      </c>
      <c r="M137" s="8">
        <v>0.52</v>
      </c>
      <c r="N137" s="8">
        <v>0.8</v>
      </c>
      <c r="O137" s="8">
        <f t="shared" si="85"/>
        <v>0.48</v>
      </c>
      <c r="P137" s="6">
        <f t="shared" si="86"/>
        <v>-0.15912004554483114</v>
      </c>
      <c r="Q137" s="8">
        <f t="shared" si="97"/>
        <v>-5.745120045544831</v>
      </c>
      <c r="R137" s="8">
        <f t="shared" si="48"/>
        <v>-1.1732588349999991</v>
      </c>
      <c r="S137" s="8">
        <v>29.033572473357943</v>
      </c>
      <c r="T137" s="8">
        <f t="shared" si="87"/>
        <v>0.29033572473357944</v>
      </c>
      <c r="U137" s="8">
        <v>2.14</v>
      </c>
      <c r="V137">
        <v>2.8639999999999999</v>
      </c>
      <c r="W137">
        <f t="shared" si="88"/>
        <v>2.8639999999999999E-2</v>
      </c>
      <c r="X137" s="7">
        <v>25.178890668895544</v>
      </c>
      <c r="Y137" s="7">
        <f t="shared" si="89"/>
        <v>0.25178890668895543</v>
      </c>
      <c r="Z137" s="8">
        <v>1</v>
      </c>
      <c r="AA137" s="18">
        <v>1.1521975979952932E-2</v>
      </c>
      <c r="AB137" s="18">
        <v>0.12365773991320902</v>
      </c>
      <c r="AC137" s="18">
        <v>1.0573713813678633E-2</v>
      </c>
      <c r="AD137" s="18">
        <v>5.5322244614855139E-2</v>
      </c>
      <c r="AE137" s="18">
        <v>0.79892432567830429</v>
      </c>
      <c r="AF137" s="7">
        <v>-0.27800000000000002</v>
      </c>
      <c r="AG137" s="7">
        <v>0.98899999999999999</v>
      </c>
      <c r="AH137" s="7">
        <v>-2.7376141613103337</v>
      </c>
      <c r="AI137" s="7">
        <v>1.3959999999999999</v>
      </c>
      <c r="AJ137" s="7">
        <v>-0.31</v>
      </c>
      <c r="AK137" s="7">
        <f t="shared" si="98"/>
        <v>-8.0289040700169068E-2</v>
      </c>
      <c r="AL137" s="7">
        <f t="shared" si="91"/>
        <v>-8.0289040700169071E-4</v>
      </c>
      <c r="AM137" s="7">
        <f t="shared" si="92"/>
        <v>1.779456043463119E-2</v>
      </c>
      <c r="AN137" s="7">
        <f t="shared" si="93"/>
        <v>-2.0215889777000615E-4</v>
      </c>
      <c r="AO137" s="7">
        <f t="shared" si="94"/>
        <v>1.7996719332401195E-2</v>
      </c>
      <c r="AP137" s="8">
        <f t="shared" si="95"/>
        <v>1.7996719332401194</v>
      </c>
      <c r="AQ137" s="19">
        <f t="shared" si="96"/>
        <v>-3.9454481123047116</v>
      </c>
      <c r="AR137" s="8">
        <f t="shared" si="99"/>
        <v>-1.1732588349999991</v>
      </c>
      <c r="AS137" s="7">
        <f t="shared" si="100"/>
        <v>2.8639999999999999E-2</v>
      </c>
      <c r="AT137" s="7">
        <f t="shared" si="101"/>
        <v>-8.0289040700169071E-4</v>
      </c>
    </row>
    <row r="138" spans="1:46">
      <c r="A138" s="7" t="s">
        <v>4</v>
      </c>
      <c r="B138" s="26">
        <v>5</v>
      </c>
      <c r="C138" s="8">
        <v>-7.4939999999999998</v>
      </c>
      <c r="D138" s="1">
        <v>-1.6700372678861153</v>
      </c>
      <c r="E138" s="8">
        <v>0.1704</v>
      </c>
      <c r="F138" s="8">
        <v>-0.50815959149485768</v>
      </c>
      <c r="G138" s="8">
        <f t="shared" si="81"/>
        <v>0.52499999999999991</v>
      </c>
      <c r="H138" s="8">
        <f t="shared" si="82"/>
        <v>0.30000000000000004</v>
      </c>
      <c r="I138" s="8">
        <f t="shared" si="83"/>
        <v>0.27999999999999997</v>
      </c>
      <c r="J138" s="8">
        <f t="shared" si="84"/>
        <v>0.16000000000000003</v>
      </c>
      <c r="K138" s="8">
        <v>1.5</v>
      </c>
      <c r="L138" s="8">
        <v>0.8</v>
      </c>
      <c r="M138" s="8">
        <v>0.52</v>
      </c>
      <c r="N138" s="8">
        <v>0.8</v>
      </c>
      <c r="O138" s="8">
        <f t="shared" si="85"/>
        <v>0.48</v>
      </c>
      <c r="P138" s="6">
        <f t="shared" si="86"/>
        <v>-9.4116632905758182E-2</v>
      </c>
      <c r="Q138" s="8">
        <f t="shared" si="97"/>
        <v>-7.5881166329057583</v>
      </c>
      <c r="R138" s="8">
        <f t="shared" si="48"/>
        <v>-1.6700372678861153</v>
      </c>
      <c r="S138" s="8">
        <v>29.667320748877561</v>
      </c>
      <c r="T138" s="8">
        <f t="shared" si="87"/>
        <v>0.29667320748877563</v>
      </c>
      <c r="U138" s="8">
        <v>2.14</v>
      </c>
      <c r="V138">
        <v>3.7759999999999998</v>
      </c>
      <c r="W138">
        <f t="shared" si="88"/>
        <v>3.7759999999999995E-2</v>
      </c>
      <c r="X138" s="7">
        <v>24.667782833243422</v>
      </c>
      <c r="Y138" s="7">
        <f t="shared" si="89"/>
        <v>0.24667782833243421</v>
      </c>
      <c r="Z138" s="8">
        <v>1</v>
      </c>
      <c r="AA138" s="18">
        <v>1.1256990210677099E-2</v>
      </c>
      <c r="AB138" s="18">
        <v>0.12479432639927848</v>
      </c>
      <c r="AC138" s="18">
        <v>1.3510190792272565E-2</v>
      </c>
      <c r="AD138" s="18">
        <v>5.8456204885648511E-2</v>
      </c>
      <c r="AE138" s="18">
        <v>0.7919822877121232</v>
      </c>
      <c r="AF138" s="7">
        <v>-0.39500000000000002</v>
      </c>
      <c r="AG138" s="7">
        <v>1.5309999999999999</v>
      </c>
      <c r="AH138" s="7">
        <v>-2.6881153589466278</v>
      </c>
      <c r="AI138" s="7">
        <v>2.339</v>
      </c>
      <c r="AJ138" s="7">
        <v>-0.19500000000000001</v>
      </c>
      <c r="AK138" s="7">
        <f t="shared" si="98"/>
        <v>0.13258916833673851</v>
      </c>
      <c r="AL138" s="7">
        <f t="shared" si="91"/>
        <v>1.3258916833673851E-3</v>
      </c>
      <c r="AM138" s="7">
        <f t="shared" si="92"/>
        <v>2.3973093873620996E-2</v>
      </c>
      <c r="AN138" s="7">
        <f t="shared" si="93"/>
        <v>3.2706808105710202E-4</v>
      </c>
      <c r="AO138" s="7">
        <f t="shared" si="94"/>
        <v>2.3646025792563894E-2</v>
      </c>
      <c r="AP138" s="8">
        <f t="shared" si="95"/>
        <v>2.3646025792563896</v>
      </c>
      <c r="AQ138" s="19">
        <f t="shared" si="96"/>
        <v>-5.2235140536493692</v>
      </c>
      <c r="AR138" s="8">
        <f t="shared" si="99"/>
        <v>-1.6700372678861153</v>
      </c>
      <c r="AS138" s="7">
        <f t="shared" si="100"/>
        <v>3.7759999999999995E-2</v>
      </c>
      <c r="AT138" s="7">
        <f t="shared" si="101"/>
        <v>1.3258916833673851E-3</v>
      </c>
    </row>
    <row r="139" spans="1:46">
      <c r="A139" s="7" t="s">
        <v>4</v>
      </c>
      <c r="B139" s="26">
        <v>6</v>
      </c>
      <c r="C139" s="8">
        <v>-8.99</v>
      </c>
      <c r="D139" s="1">
        <v>-1.6700372678861153</v>
      </c>
      <c r="E139" s="8">
        <v>0.17380000000000001</v>
      </c>
      <c r="F139" s="8">
        <v>-0.57974357682979216</v>
      </c>
      <c r="G139" s="8">
        <f t="shared" si="81"/>
        <v>0.52499999999999991</v>
      </c>
      <c r="H139" s="8">
        <f t="shared" si="82"/>
        <v>0.30000000000000004</v>
      </c>
      <c r="I139" s="8">
        <f t="shared" si="83"/>
        <v>0.27999999999999997</v>
      </c>
      <c r="J139" s="8">
        <f t="shared" si="84"/>
        <v>0.16000000000000003</v>
      </c>
      <c r="K139" s="8">
        <v>1.5</v>
      </c>
      <c r="L139" s="8">
        <v>0.8</v>
      </c>
      <c r="M139" s="8">
        <v>0.52</v>
      </c>
      <c r="N139" s="8">
        <v>0.8</v>
      </c>
      <c r="O139" s="8">
        <f t="shared" si="85"/>
        <v>0.48</v>
      </c>
      <c r="P139" s="6">
        <f t="shared" si="86"/>
        <v>-9.939058963694869E-2</v>
      </c>
      <c r="Q139" s="8">
        <f t="shared" si="97"/>
        <v>-9.0893905896369489</v>
      </c>
      <c r="R139" s="8">
        <f t="shared" si="48"/>
        <v>-1.6700372678861153</v>
      </c>
      <c r="S139" s="8">
        <v>30.787302053425979</v>
      </c>
      <c r="T139" s="8">
        <f t="shared" si="87"/>
        <v>0.3078730205342598</v>
      </c>
      <c r="U139" s="8">
        <v>2.14</v>
      </c>
      <c r="V139">
        <v>5.0190000000000001</v>
      </c>
      <c r="W139">
        <f t="shared" si="88"/>
        <v>5.0189999999999999E-2</v>
      </c>
      <c r="X139" s="7">
        <v>24.871970904011413</v>
      </c>
      <c r="Y139" s="7">
        <f t="shared" si="89"/>
        <v>0.24871970904011412</v>
      </c>
      <c r="Z139" s="8">
        <v>1</v>
      </c>
      <c r="AA139" s="18">
        <v>1.1091662395853161E-2</v>
      </c>
      <c r="AB139" s="18">
        <v>0.12085921657525193</v>
      </c>
      <c r="AC139" s="18">
        <v>1.4006003993644373E-2</v>
      </c>
      <c r="AD139" s="18">
        <v>6.1274650596882974E-2</v>
      </c>
      <c r="AE139" s="18">
        <v>0.79276846643836762</v>
      </c>
      <c r="AF139" s="7">
        <v>-6.0000000000000001E-3</v>
      </c>
      <c r="AG139" s="7">
        <v>2.1030000000000002</v>
      </c>
      <c r="AH139" s="7">
        <v>-1.4659094191696138</v>
      </c>
      <c r="AI139" s="7">
        <v>2.6640000000000001</v>
      </c>
      <c r="AJ139" s="7">
        <v>1.472</v>
      </c>
      <c r="AK139" s="7">
        <f t="shared" si="98"/>
        <v>1.5637597010915425</v>
      </c>
      <c r="AL139" s="7">
        <f t="shared" si="91"/>
        <v>1.5637597010915424E-2</v>
      </c>
      <c r="AM139" s="7">
        <f t="shared" si="92"/>
        <v>3.3067594367315024E-2</v>
      </c>
      <c r="AN139" s="7">
        <f t="shared" si="93"/>
        <v>3.8893785786414427E-3</v>
      </c>
      <c r="AO139" s="7">
        <f t="shared" si="94"/>
        <v>2.9178215788673582E-2</v>
      </c>
      <c r="AP139" s="8">
        <f t="shared" si="95"/>
        <v>2.917821578867358</v>
      </c>
      <c r="AQ139" s="19">
        <f t="shared" si="96"/>
        <v>-6.1715690107695913</v>
      </c>
      <c r="AR139" s="8">
        <f t="shared" si="99"/>
        <v>-1.6700372678861153</v>
      </c>
      <c r="AS139" s="7">
        <f t="shared" si="100"/>
        <v>5.0189999999999999E-2</v>
      </c>
      <c r="AT139" s="7">
        <f t="shared" si="101"/>
        <v>1.5637597010915424E-2</v>
      </c>
    </row>
    <row r="140" spans="1:46">
      <c r="A140" s="7" t="s">
        <v>4</v>
      </c>
      <c r="B140" s="26">
        <v>7</v>
      </c>
      <c r="C140" s="8">
        <v>-9.6479999999999997</v>
      </c>
      <c r="D140" s="1">
        <v>-1.6700372678861153</v>
      </c>
      <c r="E140" s="8">
        <v>0.17810000000000001</v>
      </c>
      <c r="F140" s="8">
        <v>-0.54788368596285286</v>
      </c>
      <c r="G140" s="8">
        <f t="shared" si="81"/>
        <v>0.52499999999999991</v>
      </c>
      <c r="H140" s="8">
        <f t="shared" si="82"/>
        <v>0.30000000000000004</v>
      </c>
      <c r="I140" s="8">
        <f t="shared" si="83"/>
        <v>0.27999999999999997</v>
      </c>
      <c r="J140" s="8">
        <f t="shared" si="84"/>
        <v>0.16000000000000003</v>
      </c>
      <c r="K140" s="8">
        <v>1.5</v>
      </c>
      <c r="L140" s="8">
        <v>0.8</v>
      </c>
      <c r="M140" s="8">
        <v>0.52</v>
      </c>
      <c r="N140" s="8">
        <v>0.8</v>
      </c>
      <c r="O140" s="8">
        <f t="shared" si="85"/>
        <v>0.48</v>
      </c>
      <c r="P140" s="6">
        <f t="shared" si="86"/>
        <v>-0.10107304122462911</v>
      </c>
      <c r="Q140" s="8">
        <f t="shared" si="97"/>
        <v>-9.7490730412246283</v>
      </c>
      <c r="R140" s="8">
        <f t="shared" si="48"/>
        <v>-1.6700372678861153</v>
      </c>
      <c r="S140" s="8">
        <v>31.698721418347585</v>
      </c>
      <c r="T140" s="8">
        <f t="shared" si="87"/>
        <v>0.31698721418347586</v>
      </c>
      <c r="U140" s="8">
        <v>2.14</v>
      </c>
      <c r="V140">
        <v>5.9459999999999997</v>
      </c>
      <c r="W140">
        <f t="shared" si="88"/>
        <v>5.9459999999999999E-2</v>
      </c>
      <c r="X140" s="7">
        <v>25.707735053529447</v>
      </c>
      <c r="Y140" s="7">
        <f t="shared" si="89"/>
        <v>0.25707735053529446</v>
      </c>
      <c r="Z140" s="8">
        <v>1</v>
      </c>
      <c r="AA140" s="18">
        <v>1.1091662395853161E-2</v>
      </c>
      <c r="AB140" s="18">
        <v>0.12085921657525193</v>
      </c>
      <c r="AC140" s="18">
        <v>1.4006003993644373E-2</v>
      </c>
      <c r="AD140" s="18">
        <v>6.1274650596882974E-2</v>
      </c>
      <c r="AE140" s="18">
        <v>0.79276846643836762</v>
      </c>
      <c r="AF140" s="7">
        <v>0.85799999999999998</v>
      </c>
      <c r="AG140" s="7">
        <v>2.617</v>
      </c>
      <c r="AH140" s="7">
        <v>1.2873311122074016</v>
      </c>
      <c r="AI140" s="7">
        <v>2.1890000000000001</v>
      </c>
      <c r="AJ140" s="7">
        <v>3.1070000000000002</v>
      </c>
      <c r="AK140" s="7">
        <f t="shared" si="98"/>
        <v>2.9410974161923811</v>
      </c>
      <c r="AL140" s="7">
        <f t="shared" si="91"/>
        <v>2.9410974161923811E-2</v>
      </c>
      <c r="AM140" s="7">
        <f t="shared" si="92"/>
        <v>4.033484787644788E-2</v>
      </c>
      <c r="AN140" s="7">
        <f t="shared" si="93"/>
        <v>7.5608953142093753E-3</v>
      </c>
      <c r="AO140" s="7">
        <f t="shared" si="94"/>
        <v>3.2773952562238501E-2</v>
      </c>
      <c r="AP140" s="8">
        <f t="shared" si="95"/>
        <v>3.27739525622385</v>
      </c>
      <c r="AQ140" s="19">
        <f t="shared" si="96"/>
        <v>-6.4716777850007787</v>
      </c>
      <c r="AR140" s="8">
        <f t="shared" si="99"/>
        <v>-1.6700372678861153</v>
      </c>
      <c r="AS140" s="7">
        <f t="shared" si="100"/>
        <v>5.9459999999999999E-2</v>
      </c>
      <c r="AT140" s="7">
        <f t="shared" si="101"/>
        <v>2.9410974161923811E-2</v>
      </c>
    </row>
    <row r="141" spans="1:46">
      <c r="A141" s="7" t="s">
        <v>4</v>
      </c>
      <c r="B141" s="26">
        <v>8</v>
      </c>
      <c r="C141" s="8">
        <v>-9.2509999999999994</v>
      </c>
      <c r="D141" s="1">
        <v>-2.2716483365313471</v>
      </c>
      <c r="E141" s="8">
        <v>0.1898</v>
      </c>
      <c r="F141" s="8">
        <v>-1.1305483518888708</v>
      </c>
      <c r="G141" s="8">
        <f t="shared" si="81"/>
        <v>0.52499999999999991</v>
      </c>
      <c r="H141" s="8">
        <f t="shared" si="82"/>
        <v>0.30000000000000004</v>
      </c>
      <c r="I141" s="8">
        <f t="shared" si="83"/>
        <v>0.27999999999999997</v>
      </c>
      <c r="J141" s="8">
        <f t="shared" si="84"/>
        <v>0.16000000000000003</v>
      </c>
      <c r="K141" s="8">
        <v>1.5</v>
      </c>
      <c r="L141" s="8">
        <v>0.8</v>
      </c>
      <c r="M141" s="8">
        <v>0.52</v>
      </c>
      <c r="N141" s="8">
        <v>0.8</v>
      </c>
      <c r="O141" s="8">
        <f t="shared" si="85"/>
        <v>0.48</v>
      </c>
      <c r="P141" s="6">
        <f t="shared" si="86"/>
        <v>-0.18878922575504758</v>
      </c>
      <c r="Q141" s="8">
        <f t="shared" si="97"/>
        <v>-9.4397892257550478</v>
      </c>
      <c r="R141" s="8">
        <f t="shared" ref="R141:R210" si="102">D140</f>
        <v>-1.6700372678861153</v>
      </c>
      <c r="S141" s="8">
        <v>30.441934157374035</v>
      </c>
      <c r="T141" s="8">
        <f t="shared" si="87"/>
        <v>0.30441934157374034</v>
      </c>
      <c r="U141" s="8">
        <v>2.14</v>
      </c>
      <c r="V141">
        <v>4.5439999999999996</v>
      </c>
      <c r="W141">
        <f t="shared" si="88"/>
        <v>4.5439999999999994E-2</v>
      </c>
      <c r="X141" s="7">
        <v>25.31689910563184</v>
      </c>
      <c r="Y141" s="7">
        <f t="shared" si="89"/>
        <v>0.2531689910563184</v>
      </c>
      <c r="Z141" s="8">
        <v>1</v>
      </c>
      <c r="AA141" s="18">
        <v>1.1091662395853161E-2</v>
      </c>
      <c r="AB141" s="18">
        <v>0.12085921657525193</v>
      </c>
      <c r="AC141" s="18">
        <v>1.4006003993644373E-2</v>
      </c>
      <c r="AD141" s="18">
        <v>6.1274650596882974E-2</v>
      </c>
      <c r="AE141" s="18">
        <v>0.79276846643836762</v>
      </c>
      <c r="AF141" s="7">
        <v>-0.91900000000000004</v>
      </c>
      <c r="AG141" s="7">
        <v>0.69599999999999995</v>
      </c>
      <c r="AH141" s="7">
        <v>0.31443595316346157</v>
      </c>
      <c r="AI141" s="7">
        <v>-0.33900000000000002</v>
      </c>
      <c r="AJ141" s="7">
        <v>2.3239999999999998</v>
      </c>
      <c r="AK141" s="7">
        <f t="shared" si="98"/>
        <v>1.8999505776607619</v>
      </c>
      <c r="AL141" s="7">
        <f t="shared" si="91"/>
        <v>1.8999505776607618E-2</v>
      </c>
      <c r="AM141" s="7">
        <f t="shared" si="92"/>
        <v>2.9602223845577029E-2</v>
      </c>
      <c r="AN141" s="7">
        <f t="shared" si="93"/>
        <v>4.8100857080324438E-3</v>
      </c>
      <c r="AO141" s="7">
        <f t="shared" si="94"/>
        <v>2.4792138137544585E-2</v>
      </c>
      <c r="AP141" s="8">
        <f t="shared" si="95"/>
        <v>2.4792138137544586</v>
      </c>
      <c r="AQ141" s="19">
        <f t="shared" si="96"/>
        <v>-6.9605754120005887</v>
      </c>
      <c r="AR141" s="8">
        <f t="shared" si="99"/>
        <v>-1.6700372678861153</v>
      </c>
      <c r="AS141" s="7">
        <f t="shared" si="100"/>
        <v>4.5439999999999994E-2</v>
      </c>
      <c r="AT141" s="7">
        <f t="shared" si="101"/>
        <v>1.8999505776607618E-2</v>
      </c>
    </row>
    <row r="142" spans="1:46">
      <c r="A142" s="7" t="s">
        <v>4</v>
      </c>
      <c r="B142" s="26">
        <v>9</v>
      </c>
      <c r="C142" s="8">
        <v>-4.2809999999999997</v>
      </c>
      <c r="D142" s="1">
        <v>-2.2716483365313471</v>
      </c>
      <c r="E142" s="8">
        <v>0.1898</v>
      </c>
      <c r="F142" s="8">
        <v>-9.1899526550239669E-2</v>
      </c>
      <c r="G142" s="8">
        <f t="shared" si="81"/>
        <v>0.52499999999999991</v>
      </c>
      <c r="H142" s="8">
        <f t="shared" si="82"/>
        <v>0.30000000000000004</v>
      </c>
      <c r="I142" s="8">
        <f t="shared" si="83"/>
        <v>0.27999999999999997</v>
      </c>
      <c r="J142" s="8">
        <f t="shared" si="84"/>
        <v>0.16000000000000003</v>
      </c>
      <c r="K142" s="8">
        <v>1.5</v>
      </c>
      <c r="L142" s="8">
        <v>0.8</v>
      </c>
      <c r="M142" s="8">
        <v>0.52</v>
      </c>
      <c r="N142" s="8">
        <v>0.8</v>
      </c>
      <c r="O142" s="8">
        <f t="shared" si="85"/>
        <v>0.48</v>
      </c>
      <c r="P142" s="6">
        <f t="shared" si="86"/>
        <v>-7.141224953942224E-2</v>
      </c>
      <c r="Q142" s="8">
        <f t="shared" si="97"/>
        <v>-4.3524122495394222</v>
      </c>
      <c r="R142" s="8">
        <f t="shared" si="102"/>
        <v>-2.2716483365313471</v>
      </c>
      <c r="S142" s="8">
        <v>23.824179775614116</v>
      </c>
      <c r="T142" s="8">
        <f t="shared" si="87"/>
        <v>0.23824179775614115</v>
      </c>
      <c r="U142" s="8">
        <v>2.14</v>
      </c>
      <c r="V142">
        <v>-0.79800000000000004</v>
      </c>
      <c r="W142">
        <f t="shared" si="88"/>
        <v>-7.980000000000001E-3</v>
      </c>
      <c r="X142" s="7">
        <v>22.673798972043514</v>
      </c>
      <c r="Y142" s="7">
        <f t="shared" si="89"/>
        <v>0.22673798972043513</v>
      </c>
      <c r="Z142" s="8">
        <v>1</v>
      </c>
      <c r="AA142" s="18">
        <v>1.1091662395853161E-2</v>
      </c>
      <c r="AB142" s="18">
        <v>0.12085921657525193</v>
      </c>
      <c r="AC142" s="18">
        <v>1.4006003993644373E-2</v>
      </c>
      <c r="AD142" s="18">
        <v>6.1274650596882974E-2</v>
      </c>
      <c r="AE142" s="18">
        <v>0.79276846643836762</v>
      </c>
      <c r="AF142" s="7">
        <v>-6.6760000000000002</v>
      </c>
      <c r="AG142" s="7">
        <v>-3.0680000000000001</v>
      </c>
      <c r="AH142" s="7">
        <v>-0.53899230622307925</v>
      </c>
      <c r="AI142" s="7">
        <v>-4.9630000000000001</v>
      </c>
      <c r="AJ142" s="7">
        <v>-2.8610000000000002</v>
      </c>
      <c r="AK142" s="7">
        <f t="shared" si="98"/>
        <v>-3.0246098163935926</v>
      </c>
      <c r="AL142" s="7">
        <f t="shared" si="91"/>
        <v>-3.0246098163935926E-2</v>
      </c>
      <c r="AM142" s="7">
        <f t="shared" si="92"/>
        <v>-4.0685028286411738E-3</v>
      </c>
      <c r="AN142" s="7">
        <f t="shared" si="93"/>
        <v>-6.8579394945777758E-3</v>
      </c>
      <c r="AO142" s="7">
        <f t="shared" si="94"/>
        <v>2.789436665936602E-3</v>
      </c>
      <c r="AP142" s="8">
        <f t="shared" si="95"/>
        <v>0.27894366659366021</v>
      </c>
      <c r="AQ142" s="19">
        <f t="shared" si="96"/>
        <v>-4.073468582945762</v>
      </c>
      <c r="AR142" s="8">
        <f t="shared" si="99"/>
        <v>-2.2716483365313471</v>
      </c>
      <c r="AS142" s="7">
        <f t="shared" si="100"/>
        <v>-7.980000000000001E-3</v>
      </c>
      <c r="AT142" s="7">
        <f t="shared" si="101"/>
        <v>-3.0246098163935926E-2</v>
      </c>
    </row>
    <row r="143" spans="1:46">
      <c r="A143" s="7" t="s">
        <v>4</v>
      </c>
      <c r="B143" s="26">
        <v>10</v>
      </c>
      <c r="C143" s="8">
        <v>-3.9220000000000002</v>
      </c>
      <c r="D143" s="1">
        <v>-2.2716483365313471</v>
      </c>
      <c r="E143" s="8">
        <v>0.1898</v>
      </c>
      <c r="F143" s="8">
        <v>0.4320293153037551</v>
      </c>
      <c r="G143" s="8">
        <f t="shared" si="81"/>
        <v>0.52499999999999991</v>
      </c>
      <c r="H143" s="8">
        <f t="shared" si="82"/>
        <v>0.30000000000000004</v>
      </c>
      <c r="I143" s="8">
        <f t="shared" si="83"/>
        <v>0.27999999999999997</v>
      </c>
      <c r="J143" s="8">
        <f t="shared" si="84"/>
        <v>0.16000000000000003</v>
      </c>
      <c r="K143" s="8">
        <v>1.5</v>
      </c>
      <c r="L143" s="8">
        <v>0.8</v>
      </c>
      <c r="M143" s="8">
        <v>0.52</v>
      </c>
      <c r="N143" s="8">
        <v>0.8</v>
      </c>
      <c r="O143" s="8">
        <f>(1-M143)</f>
        <v>0.48</v>
      </c>
      <c r="P143" s="6">
        <f>E143*((O143*(G143+H143)+N143*(I143+J143))*F143+(O143*H143+N143*J143)*F142)</f>
        <v>5.6591006507528172E-2</v>
      </c>
      <c r="Q143" s="8">
        <f t="shared" si="97"/>
        <v>-3.8654089934924718</v>
      </c>
      <c r="R143" s="8">
        <f t="shared" si="102"/>
        <v>-2.2716483365313471</v>
      </c>
      <c r="S143" s="8">
        <v>26.824823089369822</v>
      </c>
      <c r="T143" s="8">
        <f t="shared" si="87"/>
        <v>0.2682482308936982</v>
      </c>
      <c r="U143" s="8">
        <v>2.14</v>
      </c>
      <c r="V143">
        <v>-1.8109999999999999</v>
      </c>
      <c r="W143">
        <f t="shared" si="88"/>
        <v>-1.8110000000000001E-2</v>
      </c>
      <c r="X143" s="7">
        <v>25.519815193267174</v>
      </c>
      <c r="Y143" s="7">
        <f t="shared" si="89"/>
        <v>0.25519815193267176</v>
      </c>
      <c r="Z143" s="8">
        <v>1</v>
      </c>
      <c r="AA143" s="18">
        <v>1.1091662395853161E-2</v>
      </c>
      <c r="AB143" s="18">
        <v>0.12085921657525193</v>
      </c>
      <c r="AC143" s="18">
        <v>1.4006003993644373E-2</v>
      </c>
      <c r="AD143" s="18">
        <v>6.1274650596882974E-2</v>
      </c>
      <c r="AE143" s="18">
        <v>0.79276846643836762</v>
      </c>
      <c r="AF143" s="7">
        <v>-2.6349999999999998</v>
      </c>
      <c r="AG143" s="7">
        <v>-2.532</v>
      </c>
      <c r="AH143" s="7">
        <v>0.3997777420292411</v>
      </c>
      <c r="AI143" s="7">
        <v>-3.7330000000000001</v>
      </c>
      <c r="AJ143" s="7">
        <v>-1.63</v>
      </c>
      <c r="AK143" s="7">
        <f t="shared" si="98"/>
        <v>-1.8505936491028825</v>
      </c>
      <c r="AL143" s="7">
        <f t="shared" si="91"/>
        <v>-1.8505936491028826E-2</v>
      </c>
      <c r="AM143" s="7">
        <f t="shared" si="92"/>
        <v>-1.0396067487577631E-2</v>
      </c>
      <c r="AN143" s="7">
        <f t="shared" si="93"/>
        <v>-4.7226807922939491E-3</v>
      </c>
      <c r="AO143" s="7">
        <f t="shared" si="94"/>
        <v>-5.6733866952836821E-3</v>
      </c>
      <c r="AP143" s="8">
        <f t="shared" si="95"/>
        <v>-0.5673386695283682</v>
      </c>
      <c r="AQ143" s="19">
        <f t="shared" si="96"/>
        <v>-4.43274766302084</v>
      </c>
      <c r="AR143" s="8">
        <f t="shared" si="99"/>
        <v>-2.2716483365313471</v>
      </c>
      <c r="AS143" s="7">
        <f t="shared" si="100"/>
        <v>-1.8110000000000001E-2</v>
      </c>
      <c r="AT143" s="7">
        <f t="shared" si="101"/>
        <v>-1.8505936491028826E-2</v>
      </c>
    </row>
    <row r="144" spans="1:46">
      <c r="A144" s="7" t="s">
        <v>4</v>
      </c>
      <c r="B144" s="26">
        <v>11</v>
      </c>
      <c r="C144" s="8">
        <v>-3.18</v>
      </c>
      <c r="D144" s="1">
        <v>-2.2716483365313471</v>
      </c>
      <c r="E144" s="8">
        <v>0.1898</v>
      </c>
      <c r="F144" s="8">
        <v>-0.30735677775393794</v>
      </c>
      <c r="G144" s="8">
        <f t="shared" si="81"/>
        <v>0.52499999999999991</v>
      </c>
      <c r="H144" s="8">
        <f t="shared" si="82"/>
        <v>0.30000000000000004</v>
      </c>
      <c r="I144" s="8">
        <f t="shared" si="83"/>
        <v>0.27999999999999997</v>
      </c>
      <c r="J144" s="8">
        <f t="shared" si="84"/>
        <v>0.16000000000000003</v>
      </c>
      <c r="K144" s="8">
        <v>1.5</v>
      </c>
      <c r="L144" s="8">
        <v>0.8</v>
      </c>
      <c r="M144" s="8">
        <v>0.52</v>
      </c>
      <c r="N144" s="8">
        <v>0.8</v>
      </c>
      <c r="O144" s="8">
        <f>(1-M144)</f>
        <v>0.48</v>
      </c>
      <c r="P144" s="6">
        <f>E144*((O144*(G144+H144)+N144*(I144+J144))*F144+(O144*H144+N144*J144)*F143)</f>
        <v>-2.1331792060292131E-2</v>
      </c>
      <c r="Q144" s="8">
        <f>C144+P144</f>
        <v>-3.2013317920602922</v>
      </c>
      <c r="R144" s="8">
        <f t="shared" si="102"/>
        <v>-2.2716483365313471</v>
      </c>
      <c r="S144" s="8">
        <v>29.166966395213812</v>
      </c>
      <c r="T144" s="8">
        <f t="shared" si="87"/>
        <v>0.29166966395213811</v>
      </c>
      <c r="U144" s="8">
        <v>2.14</v>
      </c>
      <c r="V144">
        <v>-3.0419999999999998</v>
      </c>
      <c r="W144">
        <f t="shared" si="88"/>
        <v>-3.0419999999999999E-2</v>
      </c>
      <c r="X144" s="7">
        <v>28.921079994357317</v>
      </c>
      <c r="Y144" s="7">
        <f t="shared" si="89"/>
        <v>0.28921079994357318</v>
      </c>
      <c r="Z144" s="8">
        <v>1</v>
      </c>
      <c r="AA144" s="13">
        <v>1.1091662395853161E-2</v>
      </c>
      <c r="AB144" s="13">
        <v>0.12085921657525193</v>
      </c>
      <c r="AC144" s="13">
        <v>1.4006003993644373E-2</v>
      </c>
      <c r="AD144" s="13">
        <v>6.1274650596882974E-2</v>
      </c>
      <c r="AE144" s="13">
        <v>0.79276846643836762</v>
      </c>
      <c r="AF144" s="7">
        <v>-3.3290000000000002</v>
      </c>
      <c r="AG144" s="7">
        <v>-2.0070000000000001</v>
      </c>
      <c r="AH144" s="7">
        <v>0.84662960200765891</v>
      </c>
      <c r="AI144" s="7">
        <v>-3.4129999999999998</v>
      </c>
      <c r="AJ144" s="7">
        <v>-0.72799999999999998</v>
      </c>
      <c r="AK144" s="7">
        <f t="shared" si="98"/>
        <v>-1.0538965202497623</v>
      </c>
      <c r="AL144" s="7">
        <f t="shared" si="91"/>
        <v>-1.0538965202497624E-2</v>
      </c>
      <c r="AM144" s="7">
        <f t="shared" si="92"/>
        <v>-1.898734511968745E-2</v>
      </c>
      <c r="AN144" s="7">
        <f t="shared" si="93"/>
        <v>-3.0479825567918195E-3</v>
      </c>
      <c r="AO144" s="7">
        <f t="shared" si="94"/>
        <v>-1.5939362562895631E-2</v>
      </c>
      <c r="AP144" s="8">
        <f t="shared" si="95"/>
        <v>-1.5939362562895631</v>
      </c>
      <c r="AQ144" s="19">
        <f t="shared" si="96"/>
        <v>-4.7952680483498558</v>
      </c>
      <c r="AR144" s="8">
        <f t="shared" si="99"/>
        <v>-2.2716483365313471</v>
      </c>
      <c r="AS144" s="7">
        <f t="shared" si="100"/>
        <v>-3.0419999999999999E-2</v>
      </c>
      <c r="AT144" s="7">
        <f t="shared" si="101"/>
        <v>-1.0538965202497624E-2</v>
      </c>
    </row>
    <row r="145" spans="1:46" s="12" customFormat="1">
      <c r="A145" s="12" t="s">
        <v>4</v>
      </c>
      <c r="B145" s="27">
        <v>12</v>
      </c>
      <c r="C145" s="13">
        <v>-0.23</v>
      </c>
      <c r="D145" s="14">
        <v>-2.7276150865037816</v>
      </c>
      <c r="E145" s="8">
        <v>0.1898</v>
      </c>
      <c r="F145" s="13">
        <v>0.68962754652292302</v>
      </c>
      <c r="G145" s="8">
        <f>0.35*K145</f>
        <v>0.52499999999999991</v>
      </c>
      <c r="H145" s="8">
        <f>0.2*K145</f>
        <v>0.30000000000000004</v>
      </c>
      <c r="I145" s="8">
        <f>0.35*L145</f>
        <v>0.27999999999999997</v>
      </c>
      <c r="J145" s="8">
        <f>0.2*L145</f>
        <v>0.16000000000000003</v>
      </c>
      <c r="K145" s="8">
        <v>1.5</v>
      </c>
      <c r="L145" s="8">
        <v>0.8</v>
      </c>
      <c r="M145" s="8">
        <v>0.52</v>
      </c>
      <c r="N145" s="8">
        <v>0.8</v>
      </c>
      <c r="O145" s="8">
        <f>(1-M145)</f>
        <v>0.48</v>
      </c>
      <c r="P145" s="6">
        <f>E145*((O145*(G145+H145)+N145*(I145+J145))*F145+(O145*H145+N145*J145)*F144)</f>
        <v>8.203922056526429E-2</v>
      </c>
      <c r="Q145" s="8">
        <f>C145+P145</f>
        <v>-0.14796077943473573</v>
      </c>
      <c r="R145" s="8">
        <f t="shared" si="102"/>
        <v>-2.2716483365313471</v>
      </c>
      <c r="S145" s="8">
        <v>29.145666965840491</v>
      </c>
      <c r="T145" s="8">
        <f t="shared" si="87"/>
        <v>0.29145666965840489</v>
      </c>
      <c r="U145" s="8">
        <v>2.14</v>
      </c>
      <c r="V145">
        <v>-5.3659999999999997</v>
      </c>
      <c r="W145">
        <f t="shared" si="88"/>
        <v>-5.3659999999999999E-2</v>
      </c>
      <c r="X145" s="12">
        <v>30.609988570025852</v>
      </c>
      <c r="Y145" s="7">
        <f t="shared" si="89"/>
        <v>0.30609988570025853</v>
      </c>
      <c r="Z145" s="8">
        <v>1</v>
      </c>
      <c r="AA145" s="13">
        <v>1.1091662395853161E-2</v>
      </c>
      <c r="AB145" s="13">
        <v>0.12085921657525193</v>
      </c>
      <c r="AC145" s="13">
        <v>1.4006003993644373E-2</v>
      </c>
      <c r="AD145" s="13">
        <v>6.1274650596882974E-2</v>
      </c>
      <c r="AE145" s="13">
        <v>0.79276846643836762</v>
      </c>
      <c r="AF145" s="12">
        <v>-1.996</v>
      </c>
      <c r="AG145" s="12">
        <v>-2.2970000000000002</v>
      </c>
      <c r="AH145" s="12">
        <v>0.21976138211020313</v>
      </c>
      <c r="AI145" s="12">
        <v>-2.74</v>
      </c>
      <c r="AJ145" s="12">
        <v>-2.0409999999999999</v>
      </c>
      <c r="AK145" s="7">
        <f t="shared" si="98"/>
        <v>-2.0826075824561601</v>
      </c>
      <c r="AL145" s="7">
        <f t="shared" si="91"/>
        <v>-2.0826075824561599E-2</v>
      </c>
      <c r="AM145" s="7">
        <f t="shared" si="92"/>
        <v>-3.3468668872881815E-2</v>
      </c>
      <c r="AN145" s="7">
        <f t="shared" si="93"/>
        <v>-6.3748594294832234E-3</v>
      </c>
      <c r="AO145" s="7">
        <f t="shared" si="94"/>
        <v>-2.7093809443398592E-2</v>
      </c>
      <c r="AP145" s="8">
        <f t="shared" si="95"/>
        <v>-2.7093809443398591</v>
      </c>
      <c r="AQ145" s="19">
        <f t="shared" si="96"/>
        <v>-2.8573417237745948</v>
      </c>
      <c r="AR145" s="8">
        <f t="shared" si="99"/>
        <v>-2.2716483365313471</v>
      </c>
      <c r="AS145" s="7">
        <f t="shared" si="100"/>
        <v>-5.3659999999999999E-2</v>
      </c>
      <c r="AT145" s="7">
        <f t="shared" si="101"/>
        <v>-2.0826075824561599E-2</v>
      </c>
    </row>
    <row r="146" spans="1:46" s="12" customFormat="1">
      <c r="A146" s="12" t="s">
        <v>4</v>
      </c>
      <c r="B146" s="27">
        <v>13</v>
      </c>
      <c r="C146" s="13">
        <v>1.5089999999999999</v>
      </c>
      <c r="D146" s="14">
        <v>-2.7276150865037816</v>
      </c>
      <c r="E146" s="8">
        <v>0.1898</v>
      </c>
      <c r="F146" s="13">
        <v>-0.24739545701730134</v>
      </c>
      <c r="G146" s="8">
        <f>0.35*K146</f>
        <v>0.52499999999999991</v>
      </c>
      <c r="H146" s="8">
        <f>0.2*K146</f>
        <v>0.30000000000000004</v>
      </c>
      <c r="I146" s="8">
        <f>0.35*L146</f>
        <v>0.27999999999999997</v>
      </c>
      <c r="J146" s="8">
        <f>0.2*L146</f>
        <v>0.16000000000000003</v>
      </c>
      <c r="K146" s="8">
        <v>1.5</v>
      </c>
      <c r="L146" s="8">
        <v>0.8</v>
      </c>
      <c r="M146" s="8">
        <v>0.52</v>
      </c>
      <c r="N146" s="8">
        <v>0.8</v>
      </c>
      <c r="O146" s="8">
        <f>(1-M146)</f>
        <v>0.48</v>
      </c>
      <c r="P146" s="6">
        <f>E146*((O146*(G146+H146)+N146*(I146+J146))*F146+(O146*H146+N146*J146)*F145)</f>
        <v>4.7960387484473837E-4</v>
      </c>
      <c r="Q146" s="8">
        <f>C146+P146</f>
        <v>1.5094796038748446</v>
      </c>
      <c r="R146" s="8">
        <f t="shared" si="102"/>
        <v>-2.7276150865037816</v>
      </c>
      <c r="S146" s="8">
        <v>28.749059414005231</v>
      </c>
      <c r="T146" s="8">
        <f t="shared" si="87"/>
        <v>0.28749059414005229</v>
      </c>
      <c r="U146" s="8">
        <v>2.14</v>
      </c>
      <c r="V146">
        <v>-6.6040000000000001</v>
      </c>
      <c r="W146">
        <f t="shared" si="88"/>
        <v>-6.6040000000000001E-2</v>
      </c>
      <c r="X146" s="12">
        <v>31.955197077007814</v>
      </c>
      <c r="Y146" s="7">
        <f t="shared" si="89"/>
        <v>0.31955197077007813</v>
      </c>
      <c r="Z146" s="8">
        <v>1</v>
      </c>
      <c r="AA146" s="13">
        <v>1.1091662395853161E-2</v>
      </c>
      <c r="AB146" s="13">
        <v>0.12085921657525193</v>
      </c>
      <c r="AC146" s="13">
        <v>1.4006003993644373E-2</v>
      </c>
      <c r="AD146" s="13">
        <v>6.1274650596882974E-2</v>
      </c>
      <c r="AE146" s="13">
        <v>0.79276846643836762</v>
      </c>
      <c r="AF146" s="12">
        <v>-1.06</v>
      </c>
      <c r="AG146" s="12">
        <v>-1.698</v>
      </c>
      <c r="AH146" s="12">
        <v>0.1112880459828612</v>
      </c>
      <c r="AI146" s="12">
        <v>-2.883</v>
      </c>
      <c r="AJ146" s="12">
        <v>-2.7909999999999999</v>
      </c>
      <c r="AK146" s="7">
        <f t="shared" si="98"/>
        <v>-2.604689018568199</v>
      </c>
      <c r="AL146" s="7">
        <f t="shared" si="91"/>
        <v>-2.604689018568199E-2</v>
      </c>
      <c r="AM146" s="7">
        <f t="shared" si="92"/>
        <v>-4.0629780711199381E-2</v>
      </c>
      <c r="AN146" s="7">
        <f t="shared" si="93"/>
        <v>-8.3233350912664868E-3</v>
      </c>
      <c r="AO146" s="7">
        <f t="shared" si="94"/>
        <v>-3.2306445619932893E-2</v>
      </c>
      <c r="AP146" s="8">
        <f t="shared" si="95"/>
        <v>-3.2306445619932891</v>
      </c>
      <c r="AQ146" s="19">
        <f t="shared" si="96"/>
        <v>-1.7211649581184445</v>
      </c>
      <c r="AR146" s="8">
        <f t="shared" si="99"/>
        <v>-2.7276150865037816</v>
      </c>
      <c r="AS146" s="7">
        <f t="shared" si="100"/>
        <v>-6.6040000000000001E-2</v>
      </c>
      <c r="AT146" s="7">
        <f t="shared" si="101"/>
        <v>-2.604689018568199E-2</v>
      </c>
    </row>
    <row r="147" spans="1:46" s="12" customFormat="1">
      <c r="A147" s="12" t="s">
        <v>4</v>
      </c>
      <c r="B147" s="27">
        <v>14</v>
      </c>
      <c r="C147" s="13">
        <v>0.98299999999999998</v>
      </c>
      <c r="D147" s="14">
        <v>-2.7276150865037816</v>
      </c>
      <c r="E147" s="8">
        <v>0.1898</v>
      </c>
      <c r="F147" s="13">
        <v>0.46549393353232382</v>
      </c>
      <c r="G147" s="8">
        <f t="shared" ref="G147:G149" si="103">0.35*K147</f>
        <v>0.52499999999999991</v>
      </c>
      <c r="H147" s="8">
        <f t="shared" ref="H147:H149" si="104">0.2*K147</f>
        <v>0.30000000000000004</v>
      </c>
      <c r="I147" s="8">
        <f t="shared" ref="I147:I149" si="105">0.35*L147</f>
        <v>0.27999999999999997</v>
      </c>
      <c r="J147" s="8">
        <f t="shared" ref="J147:J149" si="106">0.2*L147</f>
        <v>0.16000000000000003</v>
      </c>
      <c r="K147" s="8">
        <v>1.5</v>
      </c>
      <c r="L147" s="8">
        <v>0.8</v>
      </c>
      <c r="M147" s="8">
        <v>0.52</v>
      </c>
      <c r="N147" s="8">
        <v>0.8</v>
      </c>
      <c r="O147" s="8">
        <f t="shared" ref="O147:O149" si="107">(1-M147)</f>
        <v>0.48</v>
      </c>
      <c r="P147" s="6">
        <f t="shared" ref="P147:P149" si="108">E147*((O147*(G147+H147)+N147*(I147+J147))*F147+(O147*H147+N147*J147)*F146)</f>
        <v>5.3314421035365031E-2</v>
      </c>
      <c r="Q147" s="8">
        <f t="shared" ref="Q147:Q149" si="109">C147+P147</f>
        <v>1.036314421035365</v>
      </c>
      <c r="R147" s="8">
        <f t="shared" ref="R147:R149" si="110">D146</f>
        <v>-2.7276150865037816</v>
      </c>
      <c r="S147" s="8">
        <v>30.050616619923932</v>
      </c>
      <c r="T147" s="8">
        <f t="shared" si="87"/>
        <v>0.30050616619923931</v>
      </c>
      <c r="U147" s="8">
        <v>2.14</v>
      </c>
      <c r="V147">
        <v>-5.51</v>
      </c>
      <c r="W147">
        <f t="shared" si="88"/>
        <v>-5.5099999999999996E-2</v>
      </c>
      <c r="X147" s="12">
        <v>32.545238003765029</v>
      </c>
      <c r="Y147" s="7">
        <f t="shared" si="89"/>
        <v>0.32545238003765031</v>
      </c>
      <c r="Z147" s="8">
        <v>1</v>
      </c>
      <c r="AA147" s="13">
        <v>1.1091662395853161E-2</v>
      </c>
      <c r="AB147" s="13">
        <v>0.12085921657525193</v>
      </c>
      <c r="AC147" s="13">
        <v>1.4006003993644373E-2</v>
      </c>
      <c r="AD147" s="13">
        <v>6.1274650596882974E-2</v>
      </c>
      <c r="AE147" s="13">
        <v>0.79276846643836762</v>
      </c>
      <c r="AF147" s="12">
        <v>-1.5620000000000001</v>
      </c>
      <c r="AG147" s="12">
        <v>-0.66100000000000003</v>
      </c>
      <c r="AH147" s="12">
        <v>0.10653370177846029</v>
      </c>
      <c r="AI147" s="12">
        <v>-2.2240000000000002</v>
      </c>
      <c r="AJ147" s="12">
        <v>-2.641</v>
      </c>
      <c r="AK147" s="7">
        <f t="shared" si="98"/>
        <v>-2.3256973501571938</v>
      </c>
      <c r="AL147" s="7">
        <f t="shared" si="91"/>
        <v>-2.3256973501571937E-2</v>
      </c>
      <c r="AM147" s="7">
        <f t="shared" si="92"/>
        <v>-3.5433884081217101E-2</v>
      </c>
      <c r="AN147" s="7">
        <f t="shared" si="93"/>
        <v>-7.5690373785591526E-3</v>
      </c>
      <c r="AO147" s="7">
        <f t="shared" si="94"/>
        <v>-2.7864846702657948E-2</v>
      </c>
      <c r="AP147" s="8">
        <f t="shared" si="95"/>
        <v>-2.7864846702657946</v>
      </c>
      <c r="AQ147" s="19">
        <f t="shared" si="96"/>
        <v>-1.7501702492304296</v>
      </c>
      <c r="AR147" s="8">
        <f t="shared" si="99"/>
        <v>-2.7276150865037816</v>
      </c>
      <c r="AS147" s="7">
        <f t="shared" si="100"/>
        <v>-5.5099999999999996E-2</v>
      </c>
      <c r="AT147" s="7">
        <f t="shared" si="101"/>
        <v>-2.3256973501571937E-2</v>
      </c>
    </row>
    <row r="148" spans="1:46" s="12" customFormat="1">
      <c r="A148" s="12" t="s">
        <v>4</v>
      </c>
      <c r="B148" s="27">
        <v>15</v>
      </c>
      <c r="C148" s="13">
        <v>1.373</v>
      </c>
      <c r="D148" s="14">
        <v>-2.7276150865037816</v>
      </c>
      <c r="E148" s="8">
        <v>0.1898</v>
      </c>
      <c r="F148" s="13">
        <v>1.3974589226703915</v>
      </c>
      <c r="G148" s="8">
        <f t="shared" si="103"/>
        <v>0.52499999999999991</v>
      </c>
      <c r="H148" s="8">
        <f t="shared" si="104"/>
        <v>0.30000000000000004</v>
      </c>
      <c r="I148" s="8">
        <f t="shared" si="105"/>
        <v>0.27999999999999997</v>
      </c>
      <c r="J148" s="8">
        <f t="shared" si="106"/>
        <v>0.16000000000000003</v>
      </c>
      <c r="K148" s="8">
        <v>1.5</v>
      </c>
      <c r="L148" s="8">
        <v>0.8</v>
      </c>
      <c r="M148" s="8">
        <v>0.52</v>
      </c>
      <c r="N148" s="8">
        <v>0.8</v>
      </c>
      <c r="O148" s="8">
        <f t="shared" si="107"/>
        <v>0.48</v>
      </c>
      <c r="P148" s="6">
        <f t="shared" si="108"/>
        <v>0.22242920585005091</v>
      </c>
      <c r="Q148" s="8">
        <f t="shared" si="109"/>
        <v>1.595429205850051</v>
      </c>
      <c r="R148" s="8">
        <f t="shared" si="110"/>
        <v>-2.7276150865037816</v>
      </c>
      <c r="S148" s="8">
        <v>30.657978708645107</v>
      </c>
      <c r="T148" s="8">
        <f t="shared" si="87"/>
        <v>0.30657978708645106</v>
      </c>
      <c r="U148" s="8">
        <v>2.14</v>
      </c>
      <c r="V148">
        <v>-3.5350000000000001</v>
      </c>
      <c r="W148">
        <f t="shared" si="88"/>
        <v>-3.5349999999999999E-2</v>
      </c>
      <c r="X148" s="12">
        <v>33.147827856343476</v>
      </c>
      <c r="Y148" s="7">
        <f t="shared" si="89"/>
        <v>0.33147827856343476</v>
      </c>
      <c r="Z148" s="8">
        <v>1</v>
      </c>
      <c r="AA148" s="13">
        <v>1.1091662395853161E-2</v>
      </c>
      <c r="AB148" s="13">
        <v>0.12085921657525193</v>
      </c>
      <c r="AC148" s="13">
        <v>1.4006003993644373E-2</v>
      </c>
      <c r="AD148" s="13">
        <v>6.1274650596882974E-2</v>
      </c>
      <c r="AE148" s="13">
        <v>0.79276846643836762</v>
      </c>
      <c r="AF148" s="12">
        <v>-1.5920000000000001</v>
      </c>
      <c r="AG148" s="12">
        <v>-0.26900000000000002</v>
      </c>
      <c r="AH148" s="12">
        <v>0.1657342189163194</v>
      </c>
      <c r="AI148" s="12">
        <v>-1.623</v>
      </c>
      <c r="AJ148" s="12">
        <v>-2.008</v>
      </c>
      <c r="AK148" s="7">
        <f t="shared" si="98"/>
        <v>-1.7391756201878987</v>
      </c>
      <c r="AL148" s="7">
        <f t="shared" si="91"/>
        <v>-1.7391756201878987E-2</v>
      </c>
      <c r="AM148" s="7">
        <f t="shared" si="92"/>
        <v>-2.3192454313302937E-2</v>
      </c>
      <c r="AN148" s="7">
        <f t="shared" si="93"/>
        <v>-5.7649894069937866E-3</v>
      </c>
      <c r="AO148" s="7">
        <f t="shared" si="94"/>
        <v>-1.7427464906309149E-2</v>
      </c>
      <c r="AP148" s="8">
        <f t="shared" si="95"/>
        <v>-1.7427464906309149</v>
      </c>
      <c r="AQ148" s="19">
        <f t="shared" si="96"/>
        <v>-0.14731728478086392</v>
      </c>
      <c r="AR148" s="8">
        <f t="shared" si="99"/>
        <v>-2.7276150865037816</v>
      </c>
      <c r="AS148" s="7">
        <f t="shared" si="100"/>
        <v>-3.5349999999999999E-2</v>
      </c>
      <c r="AT148" s="7">
        <f t="shared" si="101"/>
        <v>-1.7391756201878987E-2</v>
      </c>
    </row>
    <row r="149" spans="1:46" s="12" customFormat="1">
      <c r="A149" s="12" t="s">
        <v>4</v>
      </c>
      <c r="B149" s="27">
        <v>16</v>
      </c>
      <c r="C149" s="13">
        <v>1.9039999999999999</v>
      </c>
      <c r="D149" s="14">
        <v>-2.7276150865037816</v>
      </c>
      <c r="E149" s="8">
        <v>0.1898</v>
      </c>
      <c r="F149" s="13">
        <v>0.36177698003778158</v>
      </c>
      <c r="G149" s="8">
        <f t="shared" si="103"/>
        <v>0.52499999999999991</v>
      </c>
      <c r="H149" s="8">
        <f t="shared" si="104"/>
        <v>0.30000000000000004</v>
      </c>
      <c r="I149" s="8">
        <f t="shared" si="105"/>
        <v>0.27999999999999997</v>
      </c>
      <c r="J149" s="8">
        <f t="shared" si="106"/>
        <v>0.16000000000000003</v>
      </c>
      <c r="K149" s="8">
        <v>1.5</v>
      </c>
      <c r="L149" s="8">
        <v>0.8</v>
      </c>
      <c r="M149" s="8">
        <v>0.52</v>
      </c>
      <c r="N149" s="8">
        <v>0.8</v>
      </c>
      <c r="O149" s="8">
        <f t="shared" si="107"/>
        <v>0.48</v>
      </c>
      <c r="P149" s="6">
        <f t="shared" si="108"/>
        <v>0.12350627792496843</v>
      </c>
      <c r="Q149" s="8">
        <f t="shared" si="109"/>
        <v>2.0275062779249682</v>
      </c>
      <c r="R149" s="8">
        <f t="shared" si="110"/>
        <v>-2.7276150865037816</v>
      </c>
      <c r="S149" s="23">
        <v>30.657978708645107</v>
      </c>
      <c r="T149" s="8">
        <f t="shared" si="87"/>
        <v>0.30657978708645106</v>
      </c>
      <c r="U149" s="8">
        <v>2.14</v>
      </c>
      <c r="V149">
        <v>-2.2080000000000002</v>
      </c>
      <c r="W149">
        <f t="shared" si="88"/>
        <v>-2.2080000000000002E-2</v>
      </c>
      <c r="X149" s="22">
        <v>33.147827856343476</v>
      </c>
      <c r="Y149" s="7">
        <f t="shared" si="89"/>
        <v>0.33147827856343476</v>
      </c>
      <c r="Z149" s="8">
        <v>1</v>
      </c>
      <c r="AA149" s="13">
        <v>1.1091662395853161E-2</v>
      </c>
      <c r="AB149" s="13">
        <v>0.12085921657525193</v>
      </c>
      <c r="AC149" s="13">
        <v>1.4006003993644373E-2</v>
      </c>
      <c r="AD149" s="13">
        <v>6.1274650596882974E-2</v>
      </c>
      <c r="AE149" s="13">
        <v>0.79276846643836762</v>
      </c>
      <c r="AF149" s="12">
        <v>-1.5760000000000001</v>
      </c>
      <c r="AG149" s="12">
        <v>-0.216</v>
      </c>
      <c r="AH149" s="12">
        <v>0.24140120267458987</v>
      </c>
      <c r="AI149" s="12">
        <v>-1.1379999999999999</v>
      </c>
      <c r="AJ149" s="12">
        <v>-1.528</v>
      </c>
      <c r="AK149" s="7">
        <f t="shared" si="98"/>
        <v>-1.3212857536044669</v>
      </c>
      <c r="AL149" s="7">
        <f t="shared" si="91"/>
        <v>-1.3212857536044668E-2</v>
      </c>
      <c r="AM149" s="7">
        <f t="shared" si="92"/>
        <v>-1.4486262835579319E-2</v>
      </c>
      <c r="AN149" s="7">
        <f t="shared" si="93"/>
        <v>-4.3797752709519924E-3</v>
      </c>
      <c r="AO149" s="7">
        <f t="shared" si="94"/>
        <v>-1.0106487564627327E-2</v>
      </c>
      <c r="AP149" s="8">
        <f t="shared" si="95"/>
        <v>-1.0106487564627327</v>
      </c>
      <c r="AQ149" s="19">
        <f t="shared" si="96"/>
        <v>1.0168575214622355</v>
      </c>
      <c r="AR149" s="8">
        <f t="shared" si="99"/>
        <v>-2.7276150865037816</v>
      </c>
      <c r="AS149" s="7">
        <f t="shared" si="100"/>
        <v>-2.2080000000000002E-2</v>
      </c>
      <c r="AT149" s="7">
        <f t="shared" si="101"/>
        <v>-1.3212857536044668E-2</v>
      </c>
    </row>
    <row r="150" spans="1:46" ht="15" hidden="1" customHeight="1">
      <c r="A150" s="7" t="s">
        <v>5</v>
      </c>
      <c r="B150" s="7">
        <v>1980</v>
      </c>
      <c r="C150" s="8">
        <v>-5.149</v>
      </c>
      <c r="D150" s="1">
        <v>-2.7885020649999994</v>
      </c>
      <c r="E150" s="11"/>
      <c r="F150" s="11"/>
      <c r="G150" s="8">
        <f t="shared" si="81"/>
        <v>0.27999999999999997</v>
      </c>
      <c r="H150" s="8">
        <f t="shared" si="82"/>
        <v>0.16000000000000003</v>
      </c>
      <c r="I150" s="8">
        <f t="shared" si="83"/>
        <v>0.27999999999999997</v>
      </c>
      <c r="J150" s="8">
        <f t="shared" si="84"/>
        <v>0.16000000000000003</v>
      </c>
      <c r="K150" s="8">
        <v>0.8</v>
      </c>
      <c r="L150" s="8">
        <v>0.8</v>
      </c>
      <c r="M150" s="8">
        <v>0.4</v>
      </c>
      <c r="N150" s="8">
        <v>0.6</v>
      </c>
      <c r="O150" s="8">
        <f t="shared" ref="O150:O179" si="111">(1-M150)</f>
        <v>0.6</v>
      </c>
      <c r="P150" s="10"/>
      <c r="Q150" s="9"/>
      <c r="R150" s="8"/>
      <c r="S150" s="8">
        <v>35.187041607816006</v>
      </c>
      <c r="T150" s="8">
        <f t="shared" si="87"/>
        <v>0.35187041607816005</v>
      </c>
      <c r="U150" s="8">
        <v>1.56</v>
      </c>
      <c r="V150" s="7">
        <v>2.1909999999999998</v>
      </c>
      <c r="W150">
        <f t="shared" si="88"/>
        <v>2.1909999999999999E-2</v>
      </c>
      <c r="X150" s="7">
        <v>31.769604616658757</v>
      </c>
      <c r="Y150" s="7">
        <f t="shared" si="89"/>
        <v>0.31769604616658759</v>
      </c>
      <c r="Z150" s="8">
        <v>1</v>
      </c>
      <c r="AA150" s="7">
        <v>1.4138674824818112E-2</v>
      </c>
      <c r="AB150" s="7">
        <v>6.7886881817698502E-2</v>
      </c>
      <c r="AC150" s="7">
        <v>8.6247763291076168E-3</v>
      </c>
      <c r="AD150" s="7">
        <v>3.523783781793545E-2</v>
      </c>
      <c r="AE150" s="7">
        <v>0.87411182921044039</v>
      </c>
      <c r="AF150" s="7">
        <v>-6.8710000000000004</v>
      </c>
      <c r="AG150" s="7">
        <v>-0.69</v>
      </c>
      <c r="AH150" s="7">
        <v>8.6709877583439905</v>
      </c>
      <c r="AI150" s="7">
        <v>-2.2999999999999998</v>
      </c>
      <c r="AK150" s="7">
        <f>AA150*AF150+AB150*AG150+AC150*AH150+AD150*AI150+AE150*AJ150</f>
        <v>-0.15025048018864157</v>
      </c>
      <c r="AL150" s="7">
        <f>AK150/100</f>
        <v>-1.5025048018864158E-3</v>
      </c>
      <c r="AM150" s="7">
        <f>T150*U150*W150</f>
        <v>1.202679007338508E-2</v>
      </c>
      <c r="AN150" s="7">
        <f>Y150*Z150*AL150</f>
        <v>-4.7733983490562626E-4</v>
      </c>
      <c r="AO150" s="7">
        <f>AM150-AN150</f>
        <v>1.2504129908290706E-2</v>
      </c>
      <c r="AP150" s="8">
        <f>AO150*100</f>
        <v>1.2504129908290706</v>
      </c>
      <c r="AQ150" s="19"/>
      <c r="AR150" s="8"/>
      <c r="AS150" s="7">
        <f t="shared" si="100"/>
        <v>2.1909999999999999E-2</v>
      </c>
      <c r="AT150" s="7">
        <f t="shared" si="101"/>
        <v>-1.5025048018864158E-3</v>
      </c>
    </row>
    <row r="151" spans="1:46" ht="15" hidden="1" customHeight="1">
      <c r="A151" s="7" t="s">
        <v>5</v>
      </c>
      <c r="B151" s="7">
        <v>1981</v>
      </c>
      <c r="C151" s="8">
        <v>-3.8050000000000002</v>
      </c>
      <c r="D151" s="1">
        <v>-2.7885020649999994</v>
      </c>
      <c r="E151" s="8">
        <v>0.1976</v>
      </c>
      <c r="F151" s="8">
        <v>1.2102634801958279</v>
      </c>
      <c r="G151" s="8">
        <f t="shared" si="81"/>
        <v>0.27999999999999997</v>
      </c>
      <c r="H151" s="8">
        <f t="shared" si="82"/>
        <v>0.16000000000000003</v>
      </c>
      <c r="I151" s="8">
        <f t="shared" si="83"/>
        <v>0.27999999999999997</v>
      </c>
      <c r="J151" s="8">
        <f t="shared" si="84"/>
        <v>0.16000000000000003</v>
      </c>
      <c r="K151" s="8">
        <v>0.8</v>
      </c>
      <c r="L151" s="8">
        <v>0.8</v>
      </c>
      <c r="M151" s="8">
        <v>0.4</v>
      </c>
      <c r="N151" s="8">
        <v>0.6</v>
      </c>
      <c r="O151" s="8">
        <f t="shared" si="111"/>
        <v>0.6</v>
      </c>
      <c r="P151" s="6">
        <f t="shared" ref="P151:P179" si="112">E151*((O151*(G151+H151)+N151*(I151+J151))*F151+(O151*H151+N151*J151)*F150)</f>
        <v>0.12627017762657528</v>
      </c>
      <c r="Q151" s="8">
        <f t="shared" ref="Q151:Q180" si="113">C151+P151</f>
        <v>-3.6787298223734251</v>
      </c>
      <c r="R151" s="8"/>
      <c r="S151" s="8">
        <v>35.451409971122331</v>
      </c>
      <c r="T151" s="8">
        <f t="shared" si="87"/>
        <v>0.35451409971122333</v>
      </c>
      <c r="U151" s="8">
        <v>1.56</v>
      </c>
      <c r="V151" s="7">
        <v>-0.20599999999999999</v>
      </c>
      <c r="W151">
        <f t="shared" si="88"/>
        <v>-2.0599999999999998E-3</v>
      </c>
      <c r="X151" s="7">
        <v>33.080352079716626</v>
      </c>
      <c r="Y151" s="7">
        <f t="shared" si="89"/>
        <v>0.33080352079716624</v>
      </c>
      <c r="Z151" s="8">
        <v>1</v>
      </c>
      <c r="AA151" s="7">
        <v>1.4090665128582586E-2</v>
      </c>
      <c r="AB151" s="7">
        <v>7.465221133659497E-2</v>
      </c>
      <c r="AC151" s="7">
        <v>5.0580691609054635E-3</v>
      </c>
      <c r="AD151" s="7">
        <v>3.9244743438126554E-2</v>
      </c>
      <c r="AE151" s="7">
        <v>0.86695431093579045</v>
      </c>
      <c r="AF151" s="7">
        <v>-5.6840000000000002</v>
      </c>
      <c r="AG151" s="7">
        <v>-3.5129999999999999</v>
      </c>
      <c r="AH151" s="7">
        <v>0.21664738435800149</v>
      </c>
      <c r="AI151" s="7">
        <v>-1.5409999999999999</v>
      </c>
      <c r="AK151" s="7">
        <f t="shared" ref="AK151:AK160" si="114">AA151*AF151+AB151*AG151+AC151*AH151+AD151*AI151+AE151*AJ151</f>
        <v>-0.40172489120086252</v>
      </c>
      <c r="AL151" s="7">
        <f t="shared" ref="AL151:AL186" si="115">AK151/100</f>
        <v>-4.017248912008625E-3</v>
      </c>
      <c r="AM151" s="7">
        <f t="shared" ref="AM151:AM186" si="116">T151*U151*W151</f>
        <v>-1.1392665108319871E-3</v>
      </c>
      <c r="AN151" s="7">
        <f t="shared" ref="AN151:AN186" si="117">Y151*Z151*AL151</f>
        <v>-1.3289200840110387E-3</v>
      </c>
      <c r="AO151" s="7">
        <f t="shared" ref="AO151:AO186" si="118">AM151-AN151</f>
        <v>1.8965357317905166E-4</v>
      </c>
      <c r="AP151" s="8">
        <f t="shared" ref="AP151:AP186" si="119">AO151*100</f>
        <v>1.8965357317905166E-2</v>
      </c>
      <c r="AQ151" s="19">
        <f t="shared" ref="AQ151:AQ186" si="120">Q151+AP151</f>
        <v>-3.6597644650555199</v>
      </c>
      <c r="AR151" s="8"/>
      <c r="AS151" s="7">
        <f t="shared" si="100"/>
        <v>-2.0599999999999998E-3</v>
      </c>
      <c r="AT151" s="7">
        <f t="shared" si="101"/>
        <v>-4.017248912008625E-3</v>
      </c>
    </row>
    <row r="152" spans="1:46" hidden="1">
      <c r="A152" s="7" t="s">
        <v>5</v>
      </c>
      <c r="B152" s="7">
        <v>1982</v>
      </c>
      <c r="C152" s="8">
        <v>0.82299999999999995</v>
      </c>
      <c r="D152" s="1">
        <v>-2.7885020649999994</v>
      </c>
      <c r="E152" s="8">
        <v>0.18240000000000001</v>
      </c>
      <c r="F152" s="8">
        <v>-0.79316261139877053</v>
      </c>
      <c r="G152" s="8">
        <f t="shared" si="81"/>
        <v>0.27999999999999997</v>
      </c>
      <c r="H152" s="8">
        <f t="shared" si="82"/>
        <v>0.16000000000000003</v>
      </c>
      <c r="I152" s="8">
        <f t="shared" si="83"/>
        <v>0.27999999999999997</v>
      </c>
      <c r="J152" s="8">
        <f t="shared" si="84"/>
        <v>0.16000000000000003</v>
      </c>
      <c r="K152" s="8">
        <v>0.8</v>
      </c>
      <c r="L152" s="8">
        <v>0.8</v>
      </c>
      <c r="M152" s="8">
        <v>0.4</v>
      </c>
      <c r="N152" s="8">
        <v>0.6</v>
      </c>
      <c r="O152" s="8">
        <f t="shared" si="111"/>
        <v>0.6</v>
      </c>
      <c r="P152" s="6">
        <f t="shared" si="112"/>
        <v>-3.4002874961261621E-2</v>
      </c>
      <c r="Q152" s="8">
        <f t="shared" si="113"/>
        <v>0.78899712503873831</v>
      </c>
      <c r="R152" s="8">
        <f t="shared" si="102"/>
        <v>-2.7885020649999994</v>
      </c>
      <c r="S152" s="8">
        <v>32.426401323347683</v>
      </c>
      <c r="T152" s="8">
        <f t="shared" si="87"/>
        <v>0.32426401323347681</v>
      </c>
      <c r="U152" s="8">
        <v>1.56</v>
      </c>
      <c r="V152" s="7">
        <v>-0.10100000000000001</v>
      </c>
      <c r="W152">
        <f t="shared" si="88"/>
        <v>-1.01E-3</v>
      </c>
      <c r="X152" s="7">
        <v>31.818146247482172</v>
      </c>
      <c r="Y152" s="7">
        <f t="shared" si="89"/>
        <v>0.31818146247482171</v>
      </c>
      <c r="Z152" s="8">
        <v>1</v>
      </c>
      <c r="AA152" s="7">
        <v>1.4359738469758118E-2</v>
      </c>
      <c r="AB152" s="7">
        <v>7.4406086934681037E-2</v>
      </c>
      <c r="AC152" s="7">
        <v>6.1184306789444538E-3</v>
      </c>
      <c r="AD152" s="7">
        <v>4.8256975635172589E-2</v>
      </c>
      <c r="AE152" s="7">
        <v>0.85685876828144381</v>
      </c>
      <c r="AF152" s="7">
        <v>-5.1289999999999996</v>
      </c>
      <c r="AG152" s="7">
        <v>-3.633</v>
      </c>
      <c r="AH152" s="7">
        <v>-2.9521732944217964</v>
      </c>
      <c r="AI152" s="7">
        <v>-6.17</v>
      </c>
      <c r="AK152" s="7">
        <f t="shared" si="114"/>
        <v>-0.6597766197682513</v>
      </c>
      <c r="AL152" s="7">
        <f t="shared" si="115"/>
        <v>-6.5977661976825133E-3</v>
      </c>
      <c r="AM152" s="7">
        <f t="shared" si="116"/>
        <v>-5.1091037925066608E-4</v>
      </c>
      <c r="AN152" s="7">
        <f t="shared" si="117"/>
        <v>-2.0992868978455658E-3</v>
      </c>
      <c r="AO152" s="7">
        <f t="shared" si="118"/>
        <v>1.5883765185948997E-3</v>
      </c>
      <c r="AP152" s="8">
        <f t="shared" si="119"/>
        <v>0.15883765185948998</v>
      </c>
      <c r="AQ152" s="19">
        <f t="shared" si="120"/>
        <v>0.94783477689822826</v>
      </c>
      <c r="AR152" s="8">
        <f t="shared" si="99"/>
        <v>-2.7885020649999994</v>
      </c>
      <c r="AS152" s="7">
        <f t="shared" si="100"/>
        <v>-1.01E-3</v>
      </c>
      <c r="AT152" s="7">
        <f t="shared" si="101"/>
        <v>-6.5977661976825133E-3</v>
      </c>
    </row>
    <row r="153" spans="1:46" hidden="1">
      <c r="A153" s="7" t="s">
        <v>5</v>
      </c>
      <c r="B153" s="7">
        <v>1983</v>
      </c>
      <c r="C153" s="8">
        <v>0.16800000000000001</v>
      </c>
      <c r="D153" s="1">
        <v>-2.7885020649999994</v>
      </c>
      <c r="E153" s="8">
        <v>0.16819999999999999</v>
      </c>
      <c r="F153" s="8">
        <v>-0.88038950231369217</v>
      </c>
      <c r="G153" s="8">
        <f t="shared" si="81"/>
        <v>0.27999999999999997</v>
      </c>
      <c r="H153" s="8">
        <f t="shared" si="82"/>
        <v>0.16000000000000003</v>
      </c>
      <c r="I153" s="8">
        <f t="shared" si="83"/>
        <v>0.27999999999999997</v>
      </c>
      <c r="J153" s="8">
        <f t="shared" si="84"/>
        <v>0.16000000000000003</v>
      </c>
      <c r="K153" s="8">
        <v>0.8</v>
      </c>
      <c r="L153" s="8">
        <v>0.8</v>
      </c>
      <c r="M153" s="8">
        <v>0.4</v>
      </c>
      <c r="N153" s="8">
        <v>0.6</v>
      </c>
      <c r="O153" s="8">
        <f t="shared" si="111"/>
        <v>0.6</v>
      </c>
      <c r="P153" s="6">
        <f t="shared" si="112"/>
        <v>-0.10380175018223455</v>
      </c>
      <c r="Q153" s="8">
        <f t="shared" si="113"/>
        <v>6.4198249817765465E-2</v>
      </c>
      <c r="R153" s="8">
        <f t="shared" si="102"/>
        <v>-2.7885020649999994</v>
      </c>
      <c r="S153" s="8">
        <v>32.04417130188844</v>
      </c>
      <c r="T153" s="8">
        <f t="shared" si="87"/>
        <v>0.32044171301888441</v>
      </c>
      <c r="U153" s="8">
        <v>1.56</v>
      </c>
      <c r="V153" s="7">
        <v>0.88500000000000001</v>
      </c>
      <c r="W153">
        <f t="shared" si="88"/>
        <v>8.8500000000000002E-3</v>
      </c>
      <c r="X153" s="7">
        <v>30.551798045237355</v>
      </c>
      <c r="Y153" s="7">
        <f t="shared" si="89"/>
        <v>0.30551798045237355</v>
      </c>
      <c r="Z153" s="8">
        <v>1</v>
      </c>
      <c r="AA153" s="7">
        <v>1.6051412776061914E-2</v>
      </c>
      <c r="AB153" s="7">
        <v>7.0159257586463422E-2</v>
      </c>
      <c r="AC153" s="7">
        <v>4.4253980151596215E-3</v>
      </c>
      <c r="AD153" s="7">
        <v>4.5631720151236836E-2</v>
      </c>
      <c r="AE153" s="7">
        <v>0.86373221147107826</v>
      </c>
      <c r="AF153" s="7">
        <v>-4.8239999999999998</v>
      </c>
      <c r="AG153" s="7">
        <v>-1.907</v>
      </c>
      <c r="AH153" s="7">
        <v>-3.7394828710898262</v>
      </c>
      <c r="AI153" s="7">
        <v>-4.7320000000000002</v>
      </c>
      <c r="AK153" s="7">
        <f t="shared" si="114"/>
        <v>-0.44370371928020547</v>
      </c>
      <c r="AL153" s="7">
        <f t="shared" si="115"/>
        <v>-4.4370371928020543E-3</v>
      </c>
      <c r="AM153" s="7">
        <f t="shared" si="116"/>
        <v>4.4240182899387189E-3</v>
      </c>
      <c r="AN153" s="7">
        <f t="shared" si="117"/>
        <v>-1.3555946423369524E-3</v>
      </c>
      <c r="AO153" s="7">
        <f t="shared" si="118"/>
        <v>5.7796129322756715E-3</v>
      </c>
      <c r="AP153" s="8">
        <f t="shared" si="119"/>
        <v>0.57796129322756717</v>
      </c>
      <c r="AQ153" s="19">
        <f t="shared" si="120"/>
        <v>0.64215954304533263</v>
      </c>
      <c r="AR153" s="8">
        <f t="shared" si="99"/>
        <v>-2.7885020649999994</v>
      </c>
      <c r="AS153" s="7">
        <f t="shared" si="100"/>
        <v>8.8500000000000002E-3</v>
      </c>
      <c r="AT153" s="7">
        <f t="shared" si="101"/>
        <v>-4.4370371928020543E-3</v>
      </c>
    </row>
    <row r="154" spans="1:46" hidden="1">
      <c r="A154" s="7" t="s">
        <v>5</v>
      </c>
      <c r="B154" s="7">
        <v>1984</v>
      </c>
      <c r="C154" s="8">
        <v>-0.35599999999999998</v>
      </c>
      <c r="D154" s="1">
        <v>-1.2847362949999983</v>
      </c>
      <c r="E154" s="8">
        <v>0.16320000000000001</v>
      </c>
      <c r="F154" s="8">
        <v>0.44715310291886384</v>
      </c>
      <c r="G154" s="8">
        <f t="shared" si="81"/>
        <v>0.27999999999999997</v>
      </c>
      <c r="H154" s="8">
        <f t="shared" si="82"/>
        <v>0.16000000000000003</v>
      </c>
      <c r="I154" s="8">
        <f t="shared" si="83"/>
        <v>0.27999999999999997</v>
      </c>
      <c r="J154" s="8">
        <f t="shared" si="84"/>
        <v>0.16000000000000003</v>
      </c>
      <c r="K154" s="8">
        <v>0.8</v>
      </c>
      <c r="L154" s="8">
        <v>0.8</v>
      </c>
      <c r="M154" s="8">
        <v>0.4</v>
      </c>
      <c r="N154" s="8">
        <v>0.6</v>
      </c>
      <c r="O154" s="8">
        <f t="shared" si="111"/>
        <v>0.6</v>
      </c>
      <c r="P154" s="6">
        <f t="shared" si="112"/>
        <v>1.0944527195979173E-2</v>
      </c>
      <c r="Q154" s="8">
        <f t="shared" si="113"/>
        <v>-0.34505547280402082</v>
      </c>
      <c r="R154" s="8">
        <f t="shared" si="102"/>
        <v>-2.7885020649999994</v>
      </c>
      <c r="S154" s="8">
        <v>33.877044114841695</v>
      </c>
      <c r="T154" s="8">
        <f t="shared" si="87"/>
        <v>0.33877044114841692</v>
      </c>
      <c r="U154" s="8">
        <v>1.56</v>
      </c>
      <c r="V154" s="7">
        <v>-0.95899999999999996</v>
      </c>
      <c r="W154">
        <f t="shared" si="88"/>
        <v>-9.5899999999999996E-3</v>
      </c>
      <c r="X154" s="7">
        <v>32.830105279478595</v>
      </c>
      <c r="Y154" s="7">
        <f t="shared" si="89"/>
        <v>0.32830105279478594</v>
      </c>
      <c r="Z154" s="8">
        <v>1</v>
      </c>
      <c r="AA154" s="7">
        <v>1.6819522239101197E-2</v>
      </c>
      <c r="AB154" s="7">
        <v>7.180532062574807E-2</v>
      </c>
      <c r="AC154" s="7">
        <v>9.200399050502836E-3</v>
      </c>
      <c r="AD154" s="7">
        <v>6.4899478658643678E-2</v>
      </c>
      <c r="AE154" s="7">
        <v>0.83727527942600422</v>
      </c>
      <c r="AF154" s="7">
        <v>-3.4670000000000001</v>
      </c>
      <c r="AG154" s="7">
        <v>-2.2650000000000001</v>
      </c>
      <c r="AH154" s="7">
        <v>-0.19943558429470037</v>
      </c>
      <c r="AI154" s="7">
        <v>-0.995</v>
      </c>
      <c r="AK154" s="7">
        <f t="shared" si="114"/>
        <v>-0.28736220304601517</v>
      </c>
      <c r="AL154" s="7">
        <f t="shared" si="115"/>
        <v>-2.8736220304601519E-3</v>
      </c>
      <c r="AM154" s="7">
        <f t="shared" si="116"/>
        <v>-5.0681413077567766E-3</v>
      </c>
      <c r="AN154" s="7">
        <f t="shared" si="117"/>
        <v>-9.4341313793435831E-4</v>
      </c>
      <c r="AO154" s="7">
        <f t="shared" si="118"/>
        <v>-4.1247281698224185E-3</v>
      </c>
      <c r="AP154" s="8">
        <f t="shared" si="119"/>
        <v>-0.41247281698224186</v>
      </c>
      <c r="AQ154" s="19">
        <f t="shared" si="120"/>
        <v>-0.75752828978626274</v>
      </c>
      <c r="AR154" s="8">
        <f t="shared" si="99"/>
        <v>-2.7885020649999994</v>
      </c>
      <c r="AS154" s="7">
        <f t="shared" si="100"/>
        <v>-9.5899999999999996E-3</v>
      </c>
      <c r="AT154" s="7">
        <f t="shared" si="101"/>
        <v>-2.8736220304601519E-3</v>
      </c>
    </row>
    <row r="155" spans="1:46" hidden="1">
      <c r="A155" s="7" t="s">
        <v>5</v>
      </c>
      <c r="B155" s="7">
        <v>1985</v>
      </c>
      <c r="C155" s="8">
        <v>-0.221</v>
      </c>
      <c r="D155" s="1">
        <v>-1.2847362949999983</v>
      </c>
      <c r="E155" s="8">
        <v>0.1686</v>
      </c>
      <c r="F155" s="8">
        <v>0.81822998160206373</v>
      </c>
      <c r="G155" s="8">
        <f t="shared" si="81"/>
        <v>0.27999999999999997</v>
      </c>
      <c r="H155" s="8">
        <f t="shared" si="82"/>
        <v>0.16000000000000003</v>
      </c>
      <c r="I155" s="8">
        <f t="shared" si="83"/>
        <v>0.27999999999999997</v>
      </c>
      <c r="J155" s="8">
        <f t="shared" si="84"/>
        <v>0.16000000000000003</v>
      </c>
      <c r="K155" s="8">
        <v>0.8</v>
      </c>
      <c r="L155" s="8">
        <v>0.8</v>
      </c>
      <c r="M155" s="8">
        <v>0.4</v>
      </c>
      <c r="N155" s="8">
        <v>0.6</v>
      </c>
      <c r="O155" s="8">
        <f t="shared" si="111"/>
        <v>0.6</v>
      </c>
      <c r="P155" s="6">
        <f t="shared" si="112"/>
        <v>8.7314370071408118E-2</v>
      </c>
      <c r="Q155" s="8">
        <f t="shared" si="113"/>
        <v>-0.1336856299285919</v>
      </c>
      <c r="R155" s="8">
        <f t="shared" si="102"/>
        <v>-1.2847362949999983</v>
      </c>
      <c r="S155" s="8">
        <v>35.216994294702602</v>
      </c>
      <c r="T155" s="8">
        <f t="shared" si="87"/>
        <v>0.35216994294702603</v>
      </c>
      <c r="U155" s="8">
        <v>1.56</v>
      </c>
      <c r="V155" s="7">
        <v>-0.72299999999999998</v>
      </c>
      <c r="W155">
        <f t="shared" si="88"/>
        <v>-7.2299999999999994E-3</v>
      </c>
      <c r="X155" s="7">
        <v>35.005649935406765</v>
      </c>
      <c r="Y155" s="7">
        <f t="shared" si="89"/>
        <v>0.35005649935406763</v>
      </c>
      <c r="Z155" s="8">
        <v>1</v>
      </c>
      <c r="AA155" s="7">
        <v>1.4630937237610629E-2</v>
      </c>
      <c r="AB155" s="7">
        <v>7.397669644645348E-2</v>
      </c>
      <c r="AC155" s="7">
        <v>1.4175812456500115E-2</v>
      </c>
      <c r="AD155" s="7">
        <v>7.0407672205064747E-2</v>
      </c>
      <c r="AE155" s="7">
        <v>0.82680888165437094</v>
      </c>
      <c r="AF155" s="7">
        <v>-0.92300000000000004</v>
      </c>
      <c r="AG155" s="7">
        <v>-0.98199999999999998</v>
      </c>
      <c r="AH155" s="7">
        <v>2.4478269643289572</v>
      </c>
      <c r="AI155" s="7">
        <v>-0.28399999999999997</v>
      </c>
      <c r="AK155" s="7">
        <f t="shared" si="114"/>
        <v>-7.1445313914679023E-2</v>
      </c>
      <c r="AL155" s="7">
        <f t="shared" si="115"/>
        <v>-7.1445313914679021E-4</v>
      </c>
      <c r="AM155" s="7">
        <f t="shared" si="116"/>
        <v>-3.9720543525109172E-3</v>
      </c>
      <c r="AN155" s="7">
        <f t="shared" si="117"/>
        <v>-2.5009896484224996E-4</v>
      </c>
      <c r="AO155" s="7">
        <f t="shared" si="118"/>
        <v>-3.721955387668667E-3</v>
      </c>
      <c r="AP155" s="8">
        <f t="shared" si="119"/>
        <v>-0.37219553876686673</v>
      </c>
      <c r="AQ155" s="19">
        <f t="shared" si="120"/>
        <v>-0.50588116869545863</v>
      </c>
      <c r="AR155" s="8">
        <f t="shared" si="99"/>
        <v>-1.2847362949999983</v>
      </c>
      <c r="AS155" s="7">
        <f t="shared" si="100"/>
        <v>-7.2299999999999994E-3</v>
      </c>
      <c r="AT155" s="7">
        <f t="shared" si="101"/>
        <v>-7.1445313914679021E-4</v>
      </c>
    </row>
    <row r="156" spans="1:46" hidden="1">
      <c r="A156" s="7" t="s">
        <v>5</v>
      </c>
      <c r="B156" s="7">
        <v>1986</v>
      </c>
      <c r="C156" s="8">
        <v>-3.2000000000000001E-2</v>
      </c>
      <c r="D156" s="1">
        <v>-1.2847362949999983</v>
      </c>
      <c r="E156" s="8">
        <v>0.2112</v>
      </c>
      <c r="F156" s="8">
        <v>-2.8385184704935251</v>
      </c>
      <c r="G156" s="8">
        <f t="shared" si="81"/>
        <v>0.27999999999999997</v>
      </c>
      <c r="H156" s="8">
        <f t="shared" si="82"/>
        <v>0.16000000000000003</v>
      </c>
      <c r="I156" s="8">
        <f t="shared" si="83"/>
        <v>0.27999999999999997</v>
      </c>
      <c r="J156" s="8">
        <f t="shared" si="84"/>
        <v>0.16000000000000003</v>
      </c>
      <c r="K156" s="8">
        <v>0.8</v>
      </c>
      <c r="L156" s="8">
        <v>0.8</v>
      </c>
      <c r="M156" s="8">
        <v>0.4</v>
      </c>
      <c r="N156" s="8">
        <v>0.6</v>
      </c>
      <c r="O156" s="8">
        <f t="shared" si="111"/>
        <v>0.6</v>
      </c>
      <c r="P156" s="6">
        <f t="shared" si="112"/>
        <v>-0.28335386026527049</v>
      </c>
      <c r="Q156" s="8">
        <f t="shared" si="113"/>
        <v>-0.31535386026527046</v>
      </c>
      <c r="R156" s="8">
        <f t="shared" si="102"/>
        <v>-1.2847362949999983</v>
      </c>
      <c r="S156" s="8">
        <v>32.067103550152829</v>
      </c>
      <c r="T156" s="8">
        <f t="shared" si="87"/>
        <v>0.32067103550152831</v>
      </c>
      <c r="U156" s="8">
        <v>1.56</v>
      </c>
      <c r="V156" s="7">
        <v>-8.2000000000000003E-2</v>
      </c>
      <c r="W156">
        <f t="shared" si="88"/>
        <v>-8.1999999999999998E-4</v>
      </c>
      <c r="X156" s="7">
        <v>32.074983244770046</v>
      </c>
      <c r="Y156" s="7">
        <f t="shared" si="89"/>
        <v>0.32074983244770044</v>
      </c>
      <c r="Z156" s="8">
        <v>1</v>
      </c>
      <c r="AA156" s="7">
        <v>1.5461061017486646E-2</v>
      </c>
      <c r="AB156" s="7">
        <v>6.8183764706516742E-2</v>
      </c>
      <c r="AC156" s="7">
        <v>1.2674609995722232E-2</v>
      </c>
      <c r="AD156" s="7">
        <v>5.3658879872742933E-2</v>
      </c>
      <c r="AE156" s="7">
        <v>0.85002168440753145</v>
      </c>
      <c r="AF156" s="7">
        <v>-1.97</v>
      </c>
      <c r="AG156" s="7">
        <v>-0.7</v>
      </c>
      <c r="AH156" s="7">
        <v>1.3718801184560057</v>
      </c>
      <c r="AI156" s="7">
        <v>-0.41699999999999998</v>
      </c>
      <c r="AK156" s="7">
        <f t="shared" si="114"/>
        <v>-8.3174632943629118E-2</v>
      </c>
      <c r="AL156" s="7">
        <f t="shared" si="115"/>
        <v>-8.3174632943629114E-4</v>
      </c>
      <c r="AM156" s="7">
        <f t="shared" si="116"/>
        <v>-4.1020238861355499E-4</v>
      </c>
      <c r="AN156" s="7">
        <f t="shared" si="117"/>
        <v>-2.6678249580568022E-4</v>
      </c>
      <c r="AO156" s="7">
        <f t="shared" si="118"/>
        <v>-1.4341989280787477E-4</v>
      </c>
      <c r="AP156" s="8">
        <f t="shared" si="119"/>
        <v>-1.4341989280787476E-2</v>
      </c>
      <c r="AQ156" s="19">
        <f t="shared" si="120"/>
        <v>-0.32969584954605791</v>
      </c>
      <c r="AR156" s="8">
        <f t="shared" si="99"/>
        <v>-1.2847362949999983</v>
      </c>
      <c r="AS156" s="7">
        <f t="shared" si="100"/>
        <v>-8.1999999999999998E-4</v>
      </c>
      <c r="AT156" s="7">
        <f t="shared" si="101"/>
        <v>-8.3174632943629114E-4</v>
      </c>
    </row>
    <row r="157" spans="1:46" hidden="1">
      <c r="A157" s="7" t="s">
        <v>5</v>
      </c>
      <c r="B157" s="7">
        <v>1987</v>
      </c>
      <c r="D157" s="1">
        <v>-1.2847362949999983</v>
      </c>
      <c r="E157" s="8">
        <v>0.24529999999999999</v>
      </c>
      <c r="F157" s="8">
        <v>-1.4955010461115172</v>
      </c>
      <c r="G157" s="8">
        <f t="shared" si="81"/>
        <v>0.27999999999999997</v>
      </c>
      <c r="H157" s="8">
        <f t="shared" si="82"/>
        <v>0.16000000000000003</v>
      </c>
      <c r="I157" s="8">
        <f t="shared" si="83"/>
        <v>0.27999999999999997</v>
      </c>
      <c r="J157" s="8">
        <f t="shared" si="84"/>
        <v>0.16000000000000003</v>
      </c>
      <c r="K157" s="8">
        <v>0.8</v>
      </c>
      <c r="L157" s="8">
        <v>0.8</v>
      </c>
      <c r="M157" s="8">
        <v>0.4</v>
      </c>
      <c r="N157" s="8">
        <v>0.6</v>
      </c>
      <c r="O157" s="8">
        <f t="shared" si="111"/>
        <v>0.6</v>
      </c>
      <c r="P157" s="6">
        <f t="shared" si="112"/>
        <v>-0.3273823102066058</v>
      </c>
      <c r="R157" s="8">
        <f t="shared" si="102"/>
        <v>-1.2847362949999983</v>
      </c>
      <c r="S157" s="8">
        <v>31.496845881926355</v>
      </c>
      <c r="T157" s="8">
        <f t="shared" si="87"/>
        <v>0.31496845881926355</v>
      </c>
      <c r="U157" s="8">
        <v>1.56</v>
      </c>
      <c r="V157" s="7">
        <v>1.599</v>
      </c>
      <c r="W157">
        <f t="shared" si="88"/>
        <v>1.5990000000000001E-2</v>
      </c>
      <c r="X157" s="7">
        <v>31.482045045110151</v>
      </c>
      <c r="Y157" s="7">
        <f t="shared" si="89"/>
        <v>0.31482045045110152</v>
      </c>
      <c r="Z157" s="8">
        <v>1</v>
      </c>
      <c r="AA157" s="7">
        <v>1.5882045009080421E-2</v>
      </c>
      <c r="AB157" s="7">
        <v>6.6539022723947405E-2</v>
      </c>
      <c r="AC157" s="7">
        <v>8.7824468023069754E-3</v>
      </c>
      <c r="AD157" s="7">
        <v>4.691217202121406E-2</v>
      </c>
      <c r="AE157" s="7">
        <v>0.86188431344345107</v>
      </c>
      <c r="AF157" s="7">
        <v>-1.9490000000000001</v>
      </c>
      <c r="AG157" s="7">
        <v>1.86</v>
      </c>
      <c r="AH157" s="7">
        <v>3.250277158710444</v>
      </c>
      <c r="AI157" s="7">
        <v>-0.316</v>
      </c>
      <c r="AK157" s="7">
        <f t="shared" si="114"/>
        <v>0.10652961642426875</v>
      </c>
      <c r="AL157" s="7">
        <f t="shared" si="115"/>
        <v>1.0652961642426875E-3</v>
      </c>
      <c r="AM157" s="7">
        <f t="shared" si="116"/>
        <v>7.8566992241712388E-3</v>
      </c>
      <c r="AN157" s="7">
        <f t="shared" si="117"/>
        <v>3.3537701829071349E-4</v>
      </c>
      <c r="AO157" s="7">
        <f t="shared" si="118"/>
        <v>7.5213222058805257E-3</v>
      </c>
      <c r="AP157" s="8">
        <f t="shared" si="119"/>
        <v>0.75213222058805262</v>
      </c>
      <c r="AQ157" s="19">
        <f t="shared" si="120"/>
        <v>0.75213222058805262</v>
      </c>
      <c r="AR157" s="8">
        <f t="shared" si="99"/>
        <v>-1.2847362949999983</v>
      </c>
      <c r="AS157" s="7">
        <f t="shared" si="100"/>
        <v>1.5990000000000001E-2</v>
      </c>
      <c r="AT157" s="7">
        <f t="shared" si="101"/>
        <v>1.0652961642426875E-3</v>
      </c>
    </row>
    <row r="158" spans="1:46" hidden="1">
      <c r="A158" s="7" t="s">
        <v>5</v>
      </c>
      <c r="B158" s="7">
        <v>1988</v>
      </c>
      <c r="C158" s="8">
        <v>-0.183</v>
      </c>
      <c r="D158" s="1">
        <v>-0.88575782000000025</v>
      </c>
      <c r="E158" s="8">
        <v>0.2626</v>
      </c>
      <c r="F158" s="8">
        <v>0.48095088923536983</v>
      </c>
      <c r="G158" s="8">
        <f t="shared" si="81"/>
        <v>0.27999999999999997</v>
      </c>
      <c r="H158" s="8">
        <f t="shared" si="82"/>
        <v>0.16000000000000003</v>
      </c>
      <c r="I158" s="8">
        <f t="shared" si="83"/>
        <v>0.27999999999999997</v>
      </c>
      <c r="J158" s="8">
        <f t="shared" si="84"/>
        <v>0.16000000000000003</v>
      </c>
      <c r="K158" s="8">
        <v>0.8</v>
      </c>
      <c r="L158" s="8">
        <v>0.8</v>
      </c>
      <c r="M158" s="8">
        <v>0.4</v>
      </c>
      <c r="N158" s="8">
        <v>0.6</v>
      </c>
      <c r="O158" s="8">
        <f t="shared" si="111"/>
        <v>0.6</v>
      </c>
      <c r="P158" s="6">
        <f t="shared" si="112"/>
        <v>-8.7167788891319292E-3</v>
      </c>
      <c r="Q158" s="8">
        <f t="shared" si="113"/>
        <v>-0.19171677888913191</v>
      </c>
      <c r="R158" s="8">
        <f t="shared" si="102"/>
        <v>-1.2847362949999983</v>
      </c>
      <c r="S158" s="8">
        <v>33.544158487464173</v>
      </c>
      <c r="T158" s="8">
        <f t="shared" si="87"/>
        <v>0.33544158487464171</v>
      </c>
      <c r="U158" s="8">
        <v>1.56</v>
      </c>
      <c r="V158" s="7">
        <v>1.0999999999999999E-2</v>
      </c>
      <c r="W158">
        <f t="shared" si="88"/>
        <v>1.0999999999999999E-4</v>
      </c>
      <c r="X158" s="7">
        <v>33.150786374662694</v>
      </c>
      <c r="Y158" s="7">
        <f t="shared" si="89"/>
        <v>0.33150786374662694</v>
      </c>
      <c r="Z158" s="8">
        <v>1</v>
      </c>
      <c r="AA158" s="7">
        <v>1.7585619144546299E-2</v>
      </c>
      <c r="AB158" s="7">
        <v>6.8729846056359331E-2</v>
      </c>
      <c r="AC158" s="7">
        <v>7.7517864145941187E-3</v>
      </c>
      <c r="AD158" s="7">
        <v>4.6002771640655422E-2</v>
      </c>
      <c r="AE158" s="7">
        <v>0.85992997674384486</v>
      </c>
      <c r="AF158" s="7">
        <v>0.66500000000000004</v>
      </c>
      <c r="AG158" s="7">
        <v>4.8570000000000002</v>
      </c>
      <c r="AH158" s="7">
        <v>5.0237895280881091</v>
      </c>
      <c r="AI158" s="7">
        <v>0.68600000000000005</v>
      </c>
      <c r="AK158" s="7">
        <f t="shared" si="114"/>
        <v>0.41601654378596381</v>
      </c>
      <c r="AL158" s="7">
        <f t="shared" si="115"/>
        <v>4.1601654378596378E-3</v>
      </c>
      <c r="AM158" s="7">
        <f t="shared" si="116"/>
        <v>5.7561775964488519E-5</v>
      </c>
      <c r="AN158" s="7">
        <f t="shared" si="117"/>
        <v>1.3791275571373993E-3</v>
      </c>
      <c r="AO158" s="7">
        <f t="shared" si="118"/>
        <v>-1.3215657811729109E-3</v>
      </c>
      <c r="AP158" s="8">
        <f t="shared" si="119"/>
        <v>-0.13215657811729109</v>
      </c>
      <c r="AQ158" s="19">
        <f t="shared" si="120"/>
        <v>-0.323873357006423</v>
      </c>
      <c r="AR158" s="8">
        <f t="shared" si="99"/>
        <v>-1.2847362949999983</v>
      </c>
      <c r="AS158" s="7">
        <f t="shared" si="100"/>
        <v>1.0999999999999999E-4</v>
      </c>
      <c r="AT158" s="7">
        <f t="shared" si="101"/>
        <v>4.1601654378596378E-3</v>
      </c>
    </row>
    <row r="159" spans="1:46" hidden="1">
      <c r="A159" s="7" t="s">
        <v>5</v>
      </c>
      <c r="B159" s="7">
        <v>1989</v>
      </c>
      <c r="C159" s="8">
        <v>0.188</v>
      </c>
      <c r="D159" s="1">
        <v>-0.88575782000000025</v>
      </c>
      <c r="E159" s="8">
        <v>0.25640000000000002</v>
      </c>
      <c r="F159" s="8">
        <v>1.3898144683155926</v>
      </c>
      <c r="G159" s="8">
        <f t="shared" si="81"/>
        <v>0.27999999999999997</v>
      </c>
      <c r="H159" s="8">
        <f t="shared" si="82"/>
        <v>0.16000000000000003</v>
      </c>
      <c r="I159" s="8">
        <f t="shared" si="83"/>
        <v>0.27999999999999997</v>
      </c>
      <c r="J159" s="8">
        <f t="shared" si="84"/>
        <v>0.16000000000000003</v>
      </c>
      <c r="K159" s="8">
        <v>0.8</v>
      </c>
      <c r="L159" s="8">
        <v>0.8</v>
      </c>
      <c r="M159" s="8">
        <v>0.4</v>
      </c>
      <c r="N159" s="8">
        <v>0.6</v>
      </c>
      <c r="O159" s="8">
        <f t="shared" si="111"/>
        <v>0.6</v>
      </c>
      <c r="P159" s="6">
        <f t="shared" si="112"/>
        <v>0.21182860600498049</v>
      </c>
      <c r="Q159" s="8">
        <f t="shared" si="113"/>
        <v>0.39982860600498049</v>
      </c>
      <c r="R159" s="8">
        <f t="shared" si="102"/>
        <v>-0.88575782000000025</v>
      </c>
      <c r="S159" s="8">
        <v>35.578877024858727</v>
      </c>
      <c r="T159" s="8">
        <f t="shared" si="87"/>
        <v>0.35578877024858729</v>
      </c>
      <c r="U159" s="8">
        <v>1.56</v>
      </c>
      <c r="V159" s="7">
        <v>1.171</v>
      </c>
      <c r="W159">
        <f t="shared" si="88"/>
        <v>1.171E-2</v>
      </c>
      <c r="X159" s="7">
        <v>35.099757982440032</v>
      </c>
      <c r="Y159" s="7">
        <f t="shared" si="89"/>
        <v>0.35099757982440033</v>
      </c>
      <c r="Z159" s="8">
        <v>1</v>
      </c>
      <c r="AA159" s="7">
        <v>2.0082703083129278E-2</v>
      </c>
      <c r="AB159" s="7">
        <v>6.4500995095835831E-2</v>
      </c>
      <c r="AC159" s="7">
        <v>7.4442149107452468E-3</v>
      </c>
      <c r="AD159" s="7">
        <v>4.6171143562488949E-2</v>
      </c>
      <c r="AE159" s="7">
        <v>0.86180094334780066</v>
      </c>
      <c r="AF159" s="7">
        <v>1.534</v>
      </c>
      <c r="AG159" s="7">
        <v>4.7290000000000001</v>
      </c>
      <c r="AH159" s="7">
        <v>3.9496598446830407E-2</v>
      </c>
      <c r="AI159" s="7">
        <v>1.3120000000000001</v>
      </c>
      <c r="AK159" s="7">
        <f t="shared" si="114"/>
        <v>0.39670263385879506</v>
      </c>
      <c r="AL159" s="7">
        <f t="shared" si="115"/>
        <v>3.9670263385879504E-3</v>
      </c>
      <c r="AM159" s="7">
        <f t="shared" si="116"/>
        <v>6.4994069393930938E-3</v>
      </c>
      <c r="AN159" s="7">
        <f t="shared" si="117"/>
        <v>1.3924166439440227E-3</v>
      </c>
      <c r="AO159" s="7">
        <f t="shared" si="118"/>
        <v>5.1069902954490711E-3</v>
      </c>
      <c r="AP159" s="8">
        <f t="shared" si="119"/>
        <v>0.51069902954490709</v>
      </c>
      <c r="AQ159" s="19">
        <f t="shared" si="120"/>
        <v>0.91052763554988758</v>
      </c>
      <c r="AR159" s="8">
        <f t="shared" si="99"/>
        <v>-0.88575782000000025</v>
      </c>
      <c r="AS159" s="7">
        <f t="shared" si="100"/>
        <v>1.171E-2</v>
      </c>
      <c r="AT159" s="7">
        <f t="shared" si="101"/>
        <v>3.9670263385879504E-3</v>
      </c>
    </row>
    <row r="160" spans="1:46" hidden="1">
      <c r="A160" s="7" t="s">
        <v>5</v>
      </c>
      <c r="B160" s="7">
        <v>1990</v>
      </c>
      <c r="C160" s="8">
        <v>0.70499999999999996</v>
      </c>
      <c r="D160" s="1">
        <v>-0.88575782000000025</v>
      </c>
      <c r="E160" s="8">
        <v>0.30719999999999997</v>
      </c>
      <c r="F160" s="8">
        <v>-0.249025566673923</v>
      </c>
      <c r="G160" s="8">
        <f t="shared" si="81"/>
        <v>0.27999999999999997</v>
      </c>
      <c r="H160" s="8">
        <f t="shared" si="82"/>
        <v>0.16000000000000003</v>
      </c>
      <c r="I160" s="8">
        <f t="shared" si="83"/>
        <v>0.27999999999999997</v>
      </c>
      <c r="J160" s="8">
        <f t="shared" si="84"/>
        <v>0.16000000000000003</v>
      </c>
      <c r="K160" s="8">
        <v>0.8</v>
      </c>
      <c r="L160" s="8">
        <v>0.8</v>
      </c>
      <c r="M160" s="8">
        <v>0.4</v>
      </c>
      <c r="N160" s="8">
        <v>0.6</v>
      </c>
      <c r="O160" s="8">
        <f t="shared" si="111"/>
        <v>0.6</v>
      </c>
      <c r="P160" s="6">
        <f t="shared" si="112"/>
        <v>4.1582247540560627E-2</v>
      </c>
      <c r="Q160" s="8">
        <f t="shared" si="113"/>
        <v>0.74658224754056057</v>
      </c>
      <c r="R160" s="8">
        <f t="shared" si="102"/>
        <v>-0.88575782000000025</v>
      </c>
      <c r="S160" s="8">
        <v>35.847095869155588</v>
      </c>
      <c r="T160" s="8">
        <f t="shared" si="87"/>
        <v>0.35847095869155587</v>
      </c>
      <c r="U160" s="8">
        <v>1.56</v>
      </c>
      <c r="V160" s="7">
        <v>2.7730000000000001</v>
      </c>
      <c r="W160">
        <f t="shared" si="88"/>
        <v>2.7730000000000001E-2</v>
      </c>
      <c r="X160" s="7">
        <v>35.78361730384168</v>
      </c>
      <c r="Y160" s="7">
        <f t="shared" si="89"/>
        <v>0.3578361730384168</v>
      </c>
      <c r="Z160" s="8">
        <v>1</v>
      </c>
      <c r="AA160" s="7">
        <v>2.0947826915994578E-2</v>
      </c>
      <c r="AB160" s="7">
        <v>5.5309518071713977E-2</v>
      </c>
      <c r="AC160" s="7">
        <v>8.7389039266875541E-3</v>
      </c>
      <c r="AD160" s="7">
        <v>4.3047412512928547E-2</v>
      </c>
      <c r="AE160" s="7">
        <v>0.87195633857267529</v>
      </c>
      <c r="AF160" s="7">
        <v>2.9460000000000002</v>
      </c>
      <c r="AG160" s="7">
        <v>0.70899999999999996</v>
      </c>
      <c r="AH160" s="7">
        <v>-5.244220179214266</v>
      </c>
      <c r="AI160" s="7">
        <v>-2.1999999999999999E-2</v>
      </c>
      <c r="AK160" s="7">
        <f t="shared" si="114"/>
        <v>5.4150967015531154E-2</v>
      </c>
      <c r="AL160" s="7">
        <f t="shared" si="115"/>
        <v>5.4150967015531158E-4</v>
      </c>
      <c r="AM160" s="7">
        <f t="shared" si="116"/>
        <v>1.5507023507846279E-2</v>
      </c>
      <c r="AN160" s="7">
        <f t="shared" si="117"/>
        <v>1.9377174803167208E-4</v>
      </c>
      <c r="AO160" s="7">
        <f t="shared" si="118"/>
        <v>1.5313251759814607E-2</v>
      </c>
      <c r="AP160" s="8">
        <f t="shared" si="119"/>
        <v>1.5313251759814608</v>
      </c>
      <c r="AQ160" s="19">
        <f t="shared" si="120"/>
        <v>2.2779074235220214</v>
      </c>
      <c r="AR160" s="8">
        <f t="shared" si="99"/>
        <v>-0.88575782000000025</v>
      </c>
      <c r="AS160" s="7">
        <f t="shared" si="100"/>
        <v>2.7730000000000001E-2</v>
      </c>
      <c r="AT160" s="7">
        <f t="shared" si="101"/>
        <v>5.4150967015531158E-4</v>
      </c>
    </row>
    <row r="161" spans="1:46" hidden="1">
      <c r="A161" s="7" t="s">
        <v>5</v>
      </c>
      <c r="B161" s="7">
        <v>1991</v>
      </c>
      <c r="C161" s="8">
        <v>3.5000000000000003E-2</v>
      </c>
      <c r="D161" s="1">
        <v>-0.88575782000000025</v>
      </c>
      <c r="E161" s="8">
        <v>0.28029999999999999</v>
      </c>
      <c r="F161" s="8">
        <v>-0.25990382310220261</v>
      </c>
      <c r="G161" s="8">
        <f t="shared" si="81"/>
        <v>0.27999999999999997</v>
      </c>
      <c r="H161" s="8">
        <f t="shared" si="82"/>
        <v>0.16000000000000003</v>
      </c>
      <c r="I161" s="8">
        <f t="shared" si="83"/>
        <v>0.27999999999999997</v>
      </c>
      <c r="J161" s="8">
        <f t="shared" si="84"/>
        <v>0.16000000000000003</v>
      </c>
      <c r="K161" s="8">
        <v>0.8</v>
      </c>
      <c r="L161" s="8">
        <v>0.8</v>
      </c>
      <c r="M161" s="8">
        <v>0.4</v>
      </c>
      <c r="N161" s="8">
        <v>0.6</v>
      </c>
      <c r="O161" s="8">
        <f t="shared" si="111"/>
        <v>0.6</v>
      </c>
      <c r="P161" s="6">
        <f t="shared" si="112"/>
        <v>-5.1867308310039544E-2</v>
      </c>
      <c r="Q161" s="8">
        <f t="shared" si="113"/>
        <v>-1.686730831003954E-2</v>
      </c>
      <c r="R161" s="8">
        <f t="shared" si="102"/>
        <v>-0.88575782000000025</v>
      </c>
      <c r="S161" s="8">
        <v>35.513536412419242</v>
      </c>
      <c r="T161" s="8">
        <f t="shared" si="87"/>
        <v>0.35513536412419244</v>
      </c>
      <c r="U161" s="8">
        <v>1.56</v>
      </c>
      <c r="V161" s="7">
        <v>3.609</v>
      </c>
      <c r="W161">
        <f t="shared" si="88"/>
        <v>3.6089999999999997E-2</v>
      </c>
      <c r="X161" s="7">
        <v>34.674017685264005</v>
      </c>
      <c r="Y161" s="7">
        <f t="shared" si="89"/>
        <v>0.34674017685264003</v>
      </c>
      <c r="Z161" s="8">
        <v>1</v>
      </c>
      <c r="AA161" s="7">
        <v>2.1942760808807114E-2</v>
      </c>
      <c r="AB161" s="7">
        <v>5.0205589847137272E-2</v>
      </c>
      <c r="AC161" s="7">
        <v>9.788763094791408E-3</v>
      </c>
      <c r="AD161" s="7">
        <v>3.8729406259245751E-2</v>
      </c>
      <c r="AE161" s="7">
        <v>0.87933347999001854</v>
      </c>
      <c r="AF161" s="7">
        <v>2.6720000000000002</v>
      </c>
      <c r="AG161" s="7">
        <v>-2.0099999999999998</v>
      </c>
      <c r="AH161" s="7">
        <v>-6.1103345245730649</v>
      </c>
      <c r="AI161" s="7">
        <v>-2.85</v>
      </c>
      <c r="AJ161" s="7">
        <v>1.5449999999999999</v>
      </c>
      <c r="AK161" s="7">
        <f>AA161*AF161+AB161*AG161+AC161*AH161+AD161*AI161+AE161*AJ161</f>
        <v>1.1460966229431442</v>
      </c>
      <c r="AL161" s="7">
        <f t="shared" si="115"/>
        <v>1.1460966229431442E-2</v>
      </c>
      <c r="AM161" s="7">
        <f t="shared" si="116"/>
        <v>1.9994263054337682E-2</v>
      </c>
      <c r="AN161" s="7">
        <f t="shared" si="117"/>
        <v>3.9739774572951931E-3</v>
      </c>
      <c r="AO161" s="7">
        <f t="shared" si="118"/>
        <v>1.6020285597042487E-2</v>
      </c>
      <c r="AP161" s="8">
        <f t="shared" si="119"/>
        <v>1.6020285597042487</v>
      </c>
      <c r="AQ161" s="19">
        <f t="shared" si="120"/>
        <v>1.5851612513942093</v>
      </c>
      <c r="AR161" s="8">
        <f t="shared" si="99"/>
        <v>-0.88575782000000025</v>
      </c>
      <c r="AS161" s="7">
        <f t="shared" si="100"/>
        <v>3.6089999999999997E-2</v>
      </c>
      <c r="AT161" s="7">
        <f t="shared" si="101"/>
        <v>1.1460966229431442E-2</v>
      </c>
    </row>
    <row r="162" spans="1:46" hidden="1">
      <c r="A162" s="7" t="s">
        <v>5</v>
      </c>
      <c r="B162" s="7">
        <v>1992</v>
      </c>
      <c r="C162" s="8">
        <v>-0.35</v>
      </c>
      <c r="D162" s="1">
        <v>-0.86436774999999955</v>
      </c>
      <c r="E162" s="8">
        <v>0.2858</v>
      </c>
      <c r="F162" s="8">
        <v>-0.71656693894030687</v>
      </c>
      <c r="G162" s="8">
        <f t="shared" si="81"/>
        <v>0.27999999999999997</v>
      </c>
      <c r="H162" s="8">
        <f t="shared" si="82"/>
        <v>0.16000000000000003</v>
      </c>
      <c r="I162" s="8">
        <f t="shared" si="83"/>
        <v>0.27999999999999997</v>
      </c>
      <c r="J162" s="8">
        <f t="shared" si="84"/>
        <v>0.16000000000000003</v>
      </c>
      <c r="K162" s="8">
        <v>0.8</v>
      </c>
      <c r="L162" s="8">
        <v>0.8</v>
      </c>
      <c r="M162" s="8">
        <v>0.4</v>
      </c>
      <c r="N162" s="8">
        <v>0.6</v>
      </c>
      <c r="O162" s="8">
        <f t="shared" si="111"/>
        <v>0.6</v>
      </c>
      <c r="P162" s="6">
        <f t="shared" si="112"/>
        <v>-0.12239352927412681</v>
      </c>
      <c r="Q162" s="8">
        <f t="shared" si="113"/>
        <v>-0.47239352927412681</v>
      </c>
      <c r="R162" s="8">
        <f t="shared" si="102"/>
        <v>-0.88575782000000025</v>
      </c>
      <c r="S162" s="8">
        <v>34.528976491710814</v>
      </c>
      <c r="T162" s="8">
        <f t="shared" si="87"/>
        <v>0.34528976491710817</v>
      </c>
      <c r="U162" s="8">
        <v>1.56</v>
      </c>
      <c r="V162" s="7">
        <v>2.9620000000000002</v>
      </c>
      <c r="W162">
        <f t="shared" si="88"/>
        <v>2.962E-2</v>
      </c>
      <c r="X162" s="7">
        <v>33.235331476095105</v>
      </c>
      <c r="Y162" s="7">
        <f t="shared" si="89"/>
        <v>0.33235331476095104</v>
      </c>
      <c r="Z162" s="8">
        <v>1</v>
      </c>
      <c r="AA162" s="7">
        <v>1.9467860529650365E-2</v>
      </c>
      <c r="AB162" s="7">
        <v>4.8946546280693295E-2</v>
      </c>
      <c r="AC162" s="7">
        <v>7.3791542806182324E-3</v>
      </c>
      <c r="AD162" s="7">
        <v>3.5837867038224121E-2</v>
      </c>
      <c r="AE162" s="7">
        <v>0.88836857187081408</v>
      </c>
      <c r="AF162" s="7">
        <v>0.78200000000000003</v>
      </c>
      <c r="AG162" s="7">
        <v>-3.177</v>
      </c>
      <c r="AH162" s="7">
        <v>-3.0059381783789982</v>
      </c>
      <c r="AI162" s="7">
        <v>-2.137</v>
      </c>
      <c r="AJ162" s="7">
        <v>0.68500000000000005</v>
      </c>
      <c r="AK162" s="7">
        <f t="shared" ref="AK162:AK186" si="121">AA162*AF162+AB162*AG162+AC162*AH162+AD162*AI162+AE162*AJ162</f>
        <v>0.36948635769498761</v>
      </c>
      <c r="AL162" s="7">
        <f t="shared" si="115"/>
        <v>3.6948635769498759E-3</v>
      </c>
      <c r="AM162" s="7">
        <f t="shared" si="116"/>
        <v>1.5954873225477801E-2</v>
      </c>
      <c r="AN162" s="7">
        <f t="shared" si="117"/>
        <v>1.2280001573887955E-3</v>
      </c>
      <c r="AO162" s="7">
        <f t="shared" si="118"/>
        <v>1.4726873068089005E-2</v>
      </c>
      <c r="AP162" s="8">
        <f t="shared" si="119"/>
        <v>1.4726873068089004</v>
      </c>
      <c r="AQ162" s="19">
        <f t="shared" si="120"/>
        <v>1.0002937775347736</v>
      </c>
      <c r="AR162" s="8">
        <f t="shared" si="99"/>
        <v>-0.88575782000000025</v>
      </c>
      <c r="AS162" s="7">
        <f t="shared" si="100"/>
        <v>2.962E-2</v>
      </c>
      <c r="AT162" s="7">
        <f t="shared" si="101"/>
        <v>3.6948635769498759E-3</v>
      </c>
    </row>
    <row r="163" spans="1:46" hidden="1">
      <c r="A163" s="7" t="s">
        <v>5</v>
      </c>
      <c r="B163" s="7">
        <v>1993</v>
      </c>
      <c r="C163" s="8">
        <v>-0.75600000000000001</v>
      </c>
      <c r="D163" s="1">
        <v>-0.86436774999999955</v>
      </c>
      <c r="E163" s="8">
        <v>0.25059999999999999</v>
      </c>
      <c r="F163" s="8">
        <v>-1.5565507770231473</v>
      </c>
      <c r="G163" s="8">
        <f t="shared" si="81"/>
        <v>0.27999999999999997</v>
      </c>
      <c r="H163" s="8">
        <f t="shared" si="82"/>
        <v>0.16000000000000003</v>
      </c>
      <c r="I163" s="8">
        <f t="shared" si="83"/>
        <v>0.27999999999999997</v>
      </c>
      <c r="J163" s="8">
        <f t="shared" si="84"/>
        <v>0.16000000000000003</v>
      </c>
      <c r="K163" s="8">
        <v>0.8</v>
      </c>
      <c r="L163" s="8">
        <v>0.8</v>
      </c>
      <c r="M163" s="8">
        <v>0.4</v>
      </c>
      <c r="N163" s="8">
        <v>0.6</v>
      </c>
      <c r="O163" s="8">
        <f t="shared" si="111"/>
        <v>0.6</v>
      </c>
      <c r="P163" s="6">
        <f t="shared" si="112"/>
        <v>-0.24043557943371704</v>
      </c>
      <c r="Q163" s="8">
        <f t="shared" si="113"/>
        <v>-0.99643557943371708</v>
      </c>
      <c r="R163" s="8">
        <f t="shared" si="102"/>
        <v>-0.86436774999999955</v>
      </c>
      <c r="S163" s="8">
        <v>31.851035188341459</v>
      </c>
      <c r="T163" s="8">
        <f t="shared" si="87"/>
        <v>0.31851035188341459</v>
      </c>
      <c r="U163" s="8">
        <v>1.56</v>
      </c>
      <c r="V163" s="7">
        <v>0.81899999999999995</v>
      </c>
      <c r="W163">
        <f t="shared" si="88"/>
        <v>8.1899999999999994E-3</v>
      </c>
      <c r="X163" s="7">
        <v>31.539877497303593</v>
      </c>
      <c r="Y163" s="7">
        <f t="shared" si="89"/>
        <v>0.31539877497303592</v>
      </c>
      <c r="Z163" s="8">
        <v>1</v>
      </c>
      <c r="AA163" s="7">
        <v>1.9939632176425408E-2</v>
      </c>
      <c r="AB163" s="7">
        <v>4.7055407640297649E-2</v>
      </c>
      <c r="AC163" s="7">
        <v>1.1059640533512221E-2</v>
      </c>
      <c r="AD163" s="7">
        <v>4.448681025594408E-2</v>
      </c>
      <c r="AE163" s="7">
        <v>0.87745850939382064</v>
      </c>
      <c r="AF163" s="7">
        <v>-1.095</v>
      </c>
      <c r="AG163" s="7">
        <v>-2.5920000000000001</v>
      </c>
      <c r="AH163" s="7">
        <v>-0.26298194919710405</v>
      </c>
      <c r="AI163" s="7">
        <v>-1.98</v>
      </c>
      <c r="AJ163" s="7">
        <v>-2.59</v>
      </c>
      <c r="AK163" s="7">
        <f t="shared" si="121"/>
        <v>-2.5074114232985241</v>
      </c>
      <c r="AL163" s="7">
        <f t="shared" si="115"/>
        <v>-2.507411423298524E-2</v>
      </c>
      <c r="AM163" s="7">
        <f t="shared" si="116"/>
        <v>4.0694156598032579E-3</v>
      </c>
      <c r="AN163" s="7">
        <f t="shared" si="117"/>
        <v>-7.9083449126175088E-3</v>
      </c>
      <c r="AO163" s="7">
        <f t="shared" si="118"/>
        <v>1.1977760572420768E-2</v>
      </c>
      <c r="AP163" s="8">
        <f t="shared" si="119"/>
        <v>1.1977760572420768</v>
      </c>
      <c r="AQ163" s="19">
        <f t="shared" si="120"/>
        <v>0.20134047780835973</v>
      </c>
      <c r="AR163" s="8">
        <f t="shared" si="99"/>
        <v>-0.86436774999999955</v>
      </c>
      <c r="AS163" s="7">
        <f t="shared" si="100"/>
        <v>8.1899999999999994E-3</v>
      </c>
      <c r="AT163" s="7">
        <f t="shared" si="101"/>
        <v>-2.507411423298524E-2</v>
      </c>
    </row>
    <row r="164" spans="1:46">
      <c r="A164" s="7" t="s">
        <v>5</v>
      </c>
      <c r="B164" s="26">
        <v>94</v>
      </c>
      <c r="C164" s="8">
        <v>-1.6080000000000001</v>
      </c>
      <c r="D164" s="1">
        <v>-0.86436774999999955</v>
      </c>
      <c r="E164" s="8">
        <v>0.26679999999999998</v>
      </c>
      <c r="F164" s="8">
        <v>-0.34449604590228339</v>
      </c>
      <c r="G164" s="8">
        <f t="shared" si="81"/>
        <v>0.27999999999999997</v>
      </c>
      <c r="H164" s="8">
        <f t="shared" si="82"/>
        <v>0.16000000000000003</v>
      </c>
      <c r="I164" s="8">
        <f t="shared" si="83"/>
        <v>0.27999999999999997</v>
      </c>
      <c r="J164" s="8">
        <f t="shared" si="84"/>
        <v>0.16000000000000003</v>
      </c>
      <c r="K164" s="8">
        <v>0.8</v>
      </c>
      <c r="L164" s="8">
        <v>0.8</v>
      </c>
      <c r="M164" s="8">
        <v>0.4</v>
      </c>
      <c r="N164" s="8">
        <v>0.6</v>
      </c>
      <c r="O164" s="8">
        <f t="shared" si="111"/>
        <v>0.6</v>
      </c>
      <c r="P164" s="6">
        <f t="shared" si="112"/>
        <v>-0.12826454326814996</v>
      </c>
      <c r="Q164" s="8">
        <f t="shared" si="113"/>
        <v>-1.7362645432681501</v>
      </c>
      <c r="R164" s="8">
        <f t="shared" si="102"/>
        <v>-0.86436774999999955</v>
      </c>
      <c r="S164" s="8">
        <v>33.881622283948623</v>
      </c>
      <c r="T164" s="8">
        <f t="shared" si="87"/>
        <v>0.3388162228394862</v>
      </c>
      <c r="U164" s="8">
        <v>1.56</v>
      </c>
      <c r="V164" s="7">
        <v>0.59899999999999998</v>
      </c>
      <c r="W164">
        <f t="shared" si="88"/>
        <v>5.9899999999999997E-3</v>
      </c>
      <c r="X164" s="7">
        <v>32.236190784469095</v>
      </c>
      <c r="Y164" s="7">
        <f t="shared" si="89"/>
        <v>0.32236190784469093</v>
      </c>
      <c r="Z164" s="8">
        <v>1</v>
      </c>
      <c r="AA164" s="7">
        <v>2.01676690303534E-2</v>
      </c>
      <c r="AB164" s="7">
        <v>4.4372068924159673E-2</v>
      </c>
      <c r="AC164" s="7">
        <v>1.0265162601357201E-2</v>
      </c>
      <c r="AD164" s="7">
        <v>4.8202507812456698E-2</v>
      </c>
      <c r="AE164" s="7">
        <v>0.87699259163167298</v>
      </c>
      <c r="AF164" s="7">
        <v>-1.589</v>
      </c>
      <c r="AG164" s="7">
        <v>-1.29</v>
      </c>
      <c r="AH164" s="7">
        <v>2.0267821493700282</v>
      </c>
      <c r="AI164" s="7">
        <v>-0.73299999999999998</v>
      </c>
      <c r="AJ164" s="7">
        <v>-1.998</v>
      </c>
      <c r="AK164" s="7">
        <f t="shared" si="121"/>
        <v>-1.8560447829871993</v>
      </c>
      <c r="AL164" s="7">
        <f t="shared" si="115"/>
        <v>-1.8560447829871995E-2</v>
      </c>
      <c r="AM164" s="7">
        <f t="shared" si="116"/>
        <v>3.1660343127012948E-3</v>
      </c>
      <c r="AN164" s="7">
        <f t="shared" si="117"/>
        <v>-5.9831813728893901E-3</v>
      </c>
      <c r="AO164" s="7">
        <f t="shared" si="118"/>
        <v>9.1492156855906854E-3</v>
      </c>
      <c r="AP164" s="8">
        <f t="shared" si="119"/>
        <v>0.91492156855906859</v>
      </c>
      <c r="AQ164" s="19">
        <f t="shared" si="120"/>
        <v>-0.82134297470908146</v>
      </c>
      <c r="AR164" s="8">
        <f t="shared" si="99"/>
        <v>-0.86436774999999955</v>
      </c>
      <c r="AS164" s="7">
        <f t="shared" si="100"/>
        <v>5.9899999999999997E-3</v>
      </c>
      <c r="AT164" s="7">
        <f t="shared" si="101"/>
        <v>-1.8560447829871995E-2</v>
      </c>
    </row>
    <row r="165" spans="1:46">
      <c r="A165" s="7" t="s">
        <v>5</v>
      </c>
      <c r="B165" s="26">
        <v>95</v>
      </c>
      <c r="C165" s="8">
        <v>-2.8570000000000002</v>
      </c>
      <c r="D165" s="1">
        <v>-0.86436774999999955</v>
      </c>
      <c r="E165" s="8">
        <v>0.3281</v>
      </c>
      <c r="F165" s="8">
        <v>-1.149167679789967</v>
      </c>
      <c r="G165" s="8">
        <f t="shared" si="81"/>
        <v>0.27999999999999997</v>
      </c>
      <c r="H165" s="8">
        <f t="shared" si="82"/>
        <v>0.16000000000000003</v>
      </c>
      <c r="I165" s="8">
        <f t="shared" si="83"/>
        <v>0.27999999999999997</v>
      </c>
      <c r="J165" s="8">
        <f t="shared" si="84"/>
        <v>0.16000000000000003</v>
      </c>
      <c r="K165" s="8">
        <v>0.8</v>
      </c>
      <c r="L165" s="8">
        <v>0.8</v>
      </c>
      <c r="M165" s="8">
        <v>0.4</v>
      </c>
      <c r="N165" s="8">
        <v>0.6</v>
      </c>
      <c r="O165" s="8">
        <f t="shared" si="111"/>
        <v>0.6</v>
      </c>
      <c r="P165" s="6">
        <f t="shared" si="112"/>
        <v>-0.22077972882106212</v>
      </c>
      <c r="Q165" s="8">
        <f t="shared" si="113"/>
        <v>-3.0777797288210622</v>
      </c>
      <c r="R165" s="8">
        <f t="shared" si="102"/>
        <v>-0.86436774999999955</v>
      </c>
      <c r="S165" s="8">
        <v>34.777927306390559</v>
      </c>
      <c r="T165" s="8">
        <f t="shared" si="87"/>
        <v>0.3477792730639056</v>
      </c>
      <c r="U165" s="8">
        <v>1.56</v>
      </c>
      <c r="V165" s="7">
        <v>0.65400000000000003</v>
      </c>
      <c r="W165">
        <f t="shared" si="88"/>
        <v>6.5400000000000007E-3</v>
      </c>
      <c r="X165" s="7">
        <v>33.61411666145429</v>
      </c>
      <c r="Y165" s="7">
        <f t="shared" si="89"/>
        <v>0.33614116661454291</v>
      </c>
      <c r="Z165" s="8">
        <v>1</v>
      </c>
      <c r="AA165" s="7">
        <v>2.0463040336330108E-2</v>
      </c>
      <c r="AB165" s="7">
        <v>4.3156631531711766E-2</v>
      </c>
      <c r="AC165" s="7">
        <v>1.1176625326635927E-2</v>
      </c>
      <c r="AD165" s="7">
        <v>4.625240484625262E-2</v>
      </c>
      <c r="AE165" s="7">
        <v>0.87895129795906957</v>
      </c>
      <c r="AF165" s="7">
        <v>-0.47699999999999998</v>
      </c>
      <c r="AG165" s="7">
        <v>-1.167</v>
      </c>
      <c r="AH165" s="7">
        <v>2.8366239068731764</v>
      </c>
      <c r="AI165" s="7">
        <v>-0.89</v>
      </c>
      <c r="AJ165" s="7">
        <v>-1.486</v>
      </c>
      <c r="AK165" s="7">
        <f t="shared" si="121"/>
        <v>-1.3757070457185796</v>
      </c>
      <c r="AL165" s="7">
        <f t="shared" si="115"/>
        <v>-1.3757070457185796E-2</v>
      </c>
      <c r="AM165" s="7">
        <f t="shared" si="116"/>
        <v>3.5481832555071908E-3</v>
      </c>
      <c r="AN165" s="7">
        <f t="shared" si="117"/>
        <v>-4.6243177126768968E-3</v>
      </c>
      <c r="AO165" s="7">
        <f t="shared" si="118"/>
        <v>8.1725009681840877E-3</v>
      </c>
      <c r="AP165" s="8">
        <f t="shared" si="119"/>
        <v>0.81725009681840877</v>
      </c>
      <c r="AQ165" s="19">
        <f t="shared" si="120"/>
        <v>-2.2605296320026533</v>
      </c>
      <c r="AR165" s="8">
        <f t="shared" si="99"/>
        <v>-0.86436774999999955</v>
      </c>
      <c r="AS165" s="7">
        <f t="shared" si="100"/>
        <v>6.5400000000000007E-3</v>
      </c>
      <c r="AT165" s="7">
        <f t="shared" si="101"/>
        <v>-1.3757070457185796E-2</v>
      </c>
    </row>
    <row r="166" spans="1:46">
      <c r="A166" s="7" t="s">
        <v>5</v>
      </c>
      <c r="B166" s="26">
        <v>96</v>
      </c>
      <c r="C166" s="8">
        <v>-2.839</v>
      </c>
      <c r="D166" s="1">
        <v>-0.98135914999999851</v>
      </c>
      <c r="E166" s="8">
        <v>0.318</v>
      </c>
      <c r="F166" s="8">
        <v>0.78693215663961114</v>
      </c>
      <c r="G166" s="8">
        <f t="shared" si="81"/>
        <v>0.27999999999999997</v>
      </c>
      <c r="H166" s="8">
        <f t="shared" si="82"/>
        <v>0.16000000000000003</v>
      </c>
      <c r="I166" s="8">
        <f t="shared" si="83"/>
        <v>0.27999999999999997</v>
      </c>
      <c r="J166" s="8">
        <f t="shared" si="84"/>
        <v>0.16000000000000003</v>
      </c>
      <c r="K166" s="8">
        <v>0.8</v>
      </c>
      <c r="L166" s="8">
        <v>0.8</v>
      </c>
      <c r="M166" s="8">
        <v>0.4</v>
      </c>
      <c r="N166" s="8">
        <v>0.6</v>
      </c>
      <c r="O166" s="8">
        <f t="shared" si="111"/>
        <v>0.6</v>
      </c>
      <c r="P166" s="6">
        <f t="shared" si="112"/>
        <v>6.196547497116104E-2</v>
      </c>
      <c r="Q166" s="8">
        <f t="shared" si="113"/>
        <v>-2.7770345250288391</v>
      </c>
      <c r="R166" s="8">
        <f t="shared" si="102"/>
        <v>-0.86436774999999955</v>
      </c>
      <c r="S166" s="8">
        <v>35.880559646741183</v>
      </c>
      <c r="T166" s="8">
        <f t="shared" si="87"/>
        <v>0.35880559646741184</v>
      </c>
      <c r="U166" s="8">
        <v>1.56</v>
      </c>
      <c r="V166" s="7">
        <v>-6.2E-2</v>
      </c>
      <c r="W166">
        <f t="shared" si="88"/>
        <v>-6.2E-4</v>
      </c>
      <c r="X166" s="7">
        <v>34.326023189129906</v>
      </c>
      <c r="Y166" s="7">
        <f t="shared" si="89"/>
        <v>0.34326023189129906</v>
      </c>
      <c r="Z166" s="8">
        <v>1</v>
      </c>
      <c r="AA166" s="7">
        <v>2.2536662254227343E-2</v>
      </c>
      <c r="AB166" s="7">
        <v>5.0840860032832044E-2</v>
      </c>
      <c r="AC166" s="7">
        <v>8.4509703767739145E-3</v>
      </c>
      <c r="AD166" s="7">
        <v>5.109237173003766E-2</v>
      </c>
      <c r="AE166" s="7">
        <v>0.86707913560612915</v>
      </c>
      <c r="AF166" s="7">
        <v>1.0289999999999999</v>
      </c>
      <c r="AG166" s="7">
        <v>-1.0069999999999999</v>
      </c>
      <c r="AH166" s="7">
        <v>3.100622104208083</v>
      </c>
      <c r="AI166" s="7">
        <v>-0.30199999999999999</v>
      </c>
      <c r="AJ166" s="7">
        <v>-2.0190000000000001</v>
      </c>
      <c r="AK166" s="7">
        <f t="shared" si="121"/>
        <v>-1.7678659260924752</v>
      </c>
      <c r="AL166" s="7">
        <f t="shared" si="115"/>
        <v>-1.7678659260924753E-2</v>
      </c>
      <c r="AM166" s="7">
        <f t="shared" si="116"/>
        <v>-3.4703677290328077E-4</v>
      </c>
      <c r="AN166" s="7">
        <f t="shared" si="117"/>
        <v>-6.0683806774322925E-3</v>
      </c>
      <c r="AO166" s="7">
        <f t="shared" si="118"/>
        <v>5.7213439045290118E-3</v>
      </c>
      <c r="AP166" s="8">
        <f t="shared" si="119"/>
        <v>0.57213439045290115</v>
      </c>
      <c r="AQ166" s="19">
        <f t="shared" si="120"/>
        <v>-2.2049001345759378</v>
      </c>
      <c r="AR166" s="8">
        <f t="shared" si="99"/>
        <v>-0.86436774999999955</v>
      </c>
      <c r="AS166" s="7">
        <f t="shared" si="100"/>
        <v>-6.2E-4</v>
      </c>
      <c r="AT166" s="7">
        <f t="shared" si="101"/>
        <v>-1.7678659260924753E-2</v>
      </c>
    </row>
    <row r="167" spans="1:46">
      <c r="A167" s="7" t="s">
        <v>5</v>
      </c>
      <c r="B167" s="26">
        <v>97</v>
      </c>
      <c r="C167" s="8">
        <v>-2.4289999999999998</v>
      </c>
      <c r="D167" s="1">
        <v>-0.98135914999999851</v>
      </c>
      <c r="E167" s="8">
        <v>0.30630000000000002</v>
      </c>
      <c r="F167" s="8">
        <v>2.3543656377621596</v>
      </c>
      <c r="G167" s="8">
        <f t="shared" si="81"/>
        <v>0.27999999999999997</v>
      </c>
      <c r="H167" s="8">
        <f t="shared" si="82"/>
        <v>0.16000000000000003</v>
      </c>
      <c r="I167" s="8">
        <f t="shared" si="83"/>
        <v>0.27999999999999997</v>
      </c>
      <c r="J167" s="8">
        <f t="shared" si="84"/>
        <v>0.16000000000000003</v>
      </c>
      <c r="K167" s="8">
        <v>0.8</v>
      </c>
      <c r="L167" s="8">
        <v>0.8</v>
      </c>
      <c r="M167" s="8">
        <v>0.4</v>
      </c>
      <c r="N167" s="8">
        <v>0.6</v>
      </c>
      <c r="O167" s="8">
        <f t="shared" si="111"/>
        <v>0.6</v>
      </c>
      <c r="P167" s="6">
        <f t="shared" si="112"/>
        <v>0.42704224423809106</v>
      </c>
      <c r="Q167" s="8">
        <f t="shared" si="113"/>
        <v>-2.0019577557619086</v>
      </c>
      <c r="R167" s="8">
        <f t="shared" si="102"/>
        <v>-0.98135914999999851</v>
      </c>
      <c r="S167" s="8">
        <v>37.883464089578403</v>
      </c>
      <c r="T167" s="8">
        <f t="shared" si="87"/>
        <v>0.37883464089578406</v>
      </c>
      <c r="U167" s="8">
        <v>1.56</v>
      </c>
      <c r="V167" s="7">
        <v>-0.82499999999999996</v>
      </c>
      <c r="W167">
        <f t="shared" si="88"/>
        <v>-8.2500000000000004E-3</v>
      </c>
      <c r="X167" s="7">
        <v>37.10950493888577</v>
      </c>
      <c r="Y167" s="7">
        <f t="shared" si="89"/>
        <v>0.37109504938885768</v>
      </c>
      <c r="Z167" s="8">
        <v>1</v>
      </c>
      <c r="AA167" s="7">
        <v>2.0258451932056734E-2</v>
      </c>
      <c r="AB167" s="7">
        <v>6.5444121575448516E-2</v>
      </c>
      <c r="AC167" s="7">
        <v>8.5347926904270344E-3</v>
      </c>
      <c r="AD167" s="7">
        <v>5.837433510253702E-2</v>
      </c>
      <c r="AE167" s="7">
        <v>0.84738829869953081</v>
      </c>
      <c r="AF167" s="7">
        <v>1.4750000000000001</v>
      </c>
      <c r="AG167" s="7">
        <v>-0.60899999999999999</v>
      </c>
      <c r="AH167" s="7">
        <v>3.1227586526381628</v>
      </c>
      <c r="AI167" s="7">
        <v>0.84099999999999997</v>
      </c>
      <c r="AJ167" s="7">
        <v>-1.5660000000000001</v>
      </c>
      <c r="AK167" s="7">
        <f t="shared" si="121"/>
        <v>-1.2612394156593922</v>
      </c>
      <c r="AL167" s="7">
        <f t="shared" si="115"/>
        <v>-1.2612394156593923E-2</v>
      </c>
      <c r="AM167" s="7">
        <f t="shared" si="116"/>
        <v>-4.8756018283287409E-3</v>
      </c>
      <c r="AN167" s="7">
        <f t="shared" si="117"/>
        <v>-4.6803970324529615E-3</v>
      </c>
      <c r="AO167" s="7">
        <f t="shared" si="118"/>
        <v>-1.9520479587577938E-4</v>
      </c>
      <c r="AP167" s="8">
        <f t="shared" si="119"/>
        <v>-1.9520479587577938E-2</v>
      </c>
      <c r="AQ167" s="19">
        <f t="shared" si="120"/>
        <v>-2.0214782353494867</v>
      </c>
      <c r="AR167" s="8">
        <f t="shared" si="99"/>
        <v>-0.98135914999999851</v>
      </c>
      <c r="AS167" s="7">
        <f t="shared" si="100"/>
        <v>-8.2500000000000004E-3</v>
      </c>
      <c r="AT167" s="7">
        <f t="shared" si="101"/>
        <v>-1.2612394156593923E-2</v>
      </c>
    </row>
    <row r="168" spans="1:46">
      <c r="A168" s="7" t="s">
        <v>5</v>
      </c>
      <c r="B168" s="26">
        <v>98</v>
      </c>
      <c r="C168" s="8">
        <v>-1.599</v>
      </c>
      <c r="D168" s="1">
        <v>-0.98135914999999851</v>
      </c>
      <c r="E168" s="8">
        <v>0.31630000000000003</v>
      </c>
      <c r="F168" s="8">
        <v>0.33950745692730644</v>
      </c>
      <c r="G168" s="8">
        <f t="shared" si="81"/>
        <v>0.27999999999999997</v>
      </c>
      <c r="H168" s="8">
        <f t="shared" si="82"/>
        <v>0.16000000000000003</v>
      </c>
      <c r="I168" s="8">
        <f t="shared" si="83"/>
        <v>0.27999999999999997</v>
      </c>
      <c r="J168" s="8">
        <f t="shared" si="84"/>
        <v>0.16000000000000003</v>
      </c>
      <c r="K168" s="8">
        <v>0.8</v>
      </c>
      <c r="L168" s="8">
        <v>0.8</v>
      </c>
      <c r="M168" s="8">
        <v>0.4</v>
      </c>
      <c r="N168" s="8">
        <v>0.6</v>
      </c>
      <c r="O168" s="8">
        <f t="shared" si="111"/>
        <v>0.6</v>
      </c>
      <c r="P168" s="6">
        <f t="shared" si="112"/>
        <v>0.19967960158962539</v>
      </c>
      <c r="Q168" s="8">
        <f t="shared" si="113"/>
        <v>-1.3993203984103746</v>
      </c>
      <c r="R168" s="8">
        <f t="shared" si="102"/>
        <v>-0.98135914999999851</v>
      </c>
      <c r="S168" s="8">
        <v>38.635254709753482</v>
      </c>
      <c r="T168" s="8">
        <f t="shared" si="87"/>
        <v>0.3863525470975348</v>
      </c>
      <c r="U168" s="8">
        <v>1.56</v>
      </c>
      <c r="V168" s="7">
        <v>0.38600000000000001</v>
      </c>
      <c r="W168">
        <f t="shared" si="88"/>
        <v>3.8600000000000001E-3</v>
      </c>
      <c r="X168" s="7">
        <v>38.452548634596475</v>
      </c>
      <c r="Y168" s="7">
        <f t="shared" si="89"/>
        <v>0.38452548634596473</v>
      </c>
      <c r="Z168" s="8">
        <v>1</v>
      </c>
      <c r="AA168" s="7">
        <v>1.3528960983001962E-2</v>
      </c>
      <c r="AB168" s="7">
        <v>6.3187963140001566E-2</v>
      </c>
      <c r="AC168" s="7">
        <v>9.3320106043493778E-3</v>
      </c>
      <c r="AD168" s="7">
        <v>5.958157007561548E-2</v>
      </c>
      <c r="AE168" s="7">
        <v>0.85436949519703165</v>
      </c>
      <c r="AF168" s="7">
        <v>-1.266</v>
      </c>
      <c r="AG168" s="7">
        <v>-0.187</v>
      </c>
      <c r="AH168" s="7">
        <v>2.0800848128822729</v>
      </c>
      <c r="AI168" s="7">
        <v>1.736</v>
      </c>
      <c r="AJ168" s="7">
        <v>-0.96799999999999997</v>
      </c>
      <c r="AK168" s="7">
        <f t="shared" si="121"/>
        <v>-0.73312850587935541</v>
      </c>
      <c r="AL168" s="7">
        <f t="shared" si="115"/>
        <v>-7.3312850587935541E-3</v>
      </c>
      <c r="AM168" s="7">
        <f t="shared" si="116"/>
        <v>2.3264604976025154E-3</v>
      </c>
      <c r="AN168" s="7">
        <f t="shared" si="117"/>
        <v>-2.8190659527734959E-3</v>
      </c>
      <c r="AO168" s="7">
        <f t="shared" si="118"/>
        <v>5.1455264503760118E-3</v>
      </c>
      <c r="AP168" s="8">
        <f t="shared" si="119"/>
        <v>0.51455264503760123</v>
      </c>
      <c r="AQ168" s="19">
        <f t="shared" si="120"/>
        <v>-0.88476775337277336</v>
      </c>
      <c r="AR168" s="8">
        <f t="shared" si="99"/>
        <v>-0.98135914999999851</v>
      </c>
      <c r="AS168" s="7">
        <f t="shared" si="100"/>
        <v>3.8600000000000001E-3</v>
      </c>
      <c r="AT168" s="7">
        <f t="shared" si="101"/>
        <v>-7.3312850587935541E-3</v>
      </c>
    </row>
    <row r="169" spans="1:46">
      <c r="A169" s="7" t="s">
        <v>5</v>
      </c>
      <c r="B169" s="26">
        <v>99</v>
      </c>
      <c r="C169" s="8">
        <v>-1.6339999999999999</v>
      </c>
      <c r="D169" s="1">
        <v>-0.98135914999999851</v>
      </c>
      <c r="E169" s="8">
        <v>0.29630000000000001</v>
      </c>
      <c r="F169" s="8">
        <v>0.41265512079348421</v>
      </c>
      <c r="G169" s="8">
        <f t="shared" si="81"/>
        <v>0.27999999999999997</v>
      </c>
      <c r="H169" s="8">
        <f t="shared" si="82"/>
        <v>0.16000000000000003</v>
      </c>
      <c r="I169" s="8">
        <f t="shared" si="83"/>
        <v>0.27999999999999997</v>
      </c>
      <c r="J169" s="8">
        <f t="shared" si="84"/>
        <v>0.16000000000000003</v>
      </c>
      <c r="K169" s="8">
        <v>0.8</v>
      </c>
      <c r="L169" s="8">
        <v>0.8</v>
      </c>
      <c r="M169" s="8">
        <v>0.4</v>
      </c>
      <c r="N169" s="8">
        <v>0.6</v>
      </c>
      <c r="O169" s="8">
        <f t="shared" si="111"/>
        <v>0.6</v>
      </c>
      <c r="P169" s="6">
        <f t="shared" si="112"/>
        <v>8.3872851511317459E-2</v>
      </c>
      <c r="Q169" s="8">
        <f t="shared" si="113"/>
        <v>-1.5501271484886825</v>
      </c>
      <c r="R169" s="8">
        <f t="shared" si="102"/>
        <v>-0.98135914999999851</v>
      </c>
      <c r="S169" s="8">
        <v>38.93860007601085</v>
      </c>
      <c r="T169" s="8">
        <f t="shared" si="87"/>
        <v>0.38938600076010849</v>
      </c>
      <c r="U169" s="8">
        <v>1.56</v>
      </c>
      <c r="V169" s="7">
        <v>0.218</v>
      </c>
      <c r="W169">
        <f t="shared" si="88"/>
        <v>2.1800000000000001E-3</v>
      </c>
      <c r="X169" s="7">
        <v>39.440668891539907</v>
      </c>
      <c r="Y169" s="7">
        <f t="shared" si="89"/>
        <v>0.3944066889153991</v>
      </c>
      <c r="Z169" s="8">
        <v>1</v>
      </c>
      <c r="AA169" s="7">
        <v>1.7905647663876544E-2</v>
      </c>
      <c r="AB169" s="7">
        <v>6.3167114250981135E-2</v>
      </c>
      <c r="AC169" s="7">
        <v>9.3550319012330515E-3</v>
      </c>
      <c r="AD169" s="7">
        <v>6.4854907829187514E-2</v>
      </c>
      <c r="AE169" s="7">
        <v>0.84471729835472176</v>
      </c>
      <c r="AF169" s="7">
        <v>-1.8540000000000001</v>
      </c>
      <c r="AG169" s="7">
        <v>0.06</v>
      </c>
      <c r="AH169" s="7">
        <v>0.89778107834079457</v>
      </c>
      <c r="AI169" s="7">
        <v>2.8239999999999998</v>
      </c>
      <c r="AJ169" s="7">
        <v>-0.436</v>
      </c>
      <c r="AK169" s="7">
        <f t="shared" si="121"/>
        <v>-0.20615475565859984</v>
      </c>
      <c r="AL169" s="7">
        <f t="shared" si="115"/>
        <v>-2.0615475565859982E-3</v>
      </c>
      <c r="AM169" s="7">
        <f t="shared" si="116"/>
        <v>1.3242239113849768E-3</v>
      </c>
      <c r="AN169" s="7">
        <f t="shared" si="117"/>
        <v>-8.1308814583471486E-4</v>
      </c>
      <c r="AO169" s="7">
        <f t="shared" si="118"/>
        <v>2.1373120572196918E-3</v>
      </c>
      <c r="AP169" s="8">
        <f t="shared" si="119"/>
        <v>0.21373120572196919</v>
      </c>
      <c r="AQ169" s="19">
        <f t="shared" si="120"/>
        <v>-1.3363959427667134</v>
      </c>
      <c r="AR169" s="8">
        <f t="shared" si="99"/>
        <v>-0.98135914999999851</v>
      </c>
      <c r="AS169" s="7">
        <f t="shared" si="100"/>
        <v>2.1800000000000001E-3</v>
      </c>
      <c r="AT169" s="7">
        <f t="shared" si="101"/>
        <v>-2.0615475565859982E-3</v>
      </c>
    </row>
    <row r="170" spans="1:46">
      <c r="A170" s="7" t="s">
        <v>5</v>
      </c>
      <c r="B170" s="26">
        <v>0</v>
      </c>
      <c r="C170" s="8">
        <v>-0.73699999999999999</v>
      </c>
      <c r="D170" s="1">
        <v>-0.88373078499999824</v>
      </c>
      <c r="E170" s="8">
        <v>0.27850000000000003</v>
      </c>
      <c r="F170" s="8">
        <v>1.0906634849029471</v>
      </c>
      <c r="G170" s="8">
        <f t="shared" si="81"/>
        <v>0.27999999999999997</v>
      </c>
      <c r="H170" s="8">
        <f t="shared" si="82"/>
        <v>0.16000000000000003</v>
      </c>
      <c r="I170" s="8">
        <f t="shared" si="83"/>
        <v>0.27999999999999997</v>
      </c>
      <c r="J170" s="8">
        <f t="shared" si="84"/>
        <v>0.16000000000000003</v>
      </c>
      <c r="K170" s="8">
        <v>0.8</v>
      </c>
      <c r="L170" s="8">
        <v>0.8</v>
      </c>
      <c r="M170" s="8">
        <v>0.4</v>
      </c>
      <c r="N170" s="8">
        <v>0.6</v>
      </c>
      <c r="O170" s="8">
        <f t="shared" si="111"/>
        <v>0.6</v>
      </c>
      <c r="P170" s="6">
        <f t="shared" si="112"/>
        <v>0.18244537874707775</v>
      </c>
      <c r="Q170" s="8">
        <f t="shared" si="113"/>
        <v>-0.55455462125292221</v>
      </c>
      <c r="R170" s="8">
        <f t="shared" si="102"/>
        <v>-0.98135914999999851</v>
      </c>
      <c r="S170" s="8">
        <v>42.044076599517851</v>
      </c>
      <c r="T170" s="8">
        <f t="shared" si="87"/>
        <v>0.42044076599517849</v>
      </c>
      <c r="U170" s="8">
        <v>1.56</v>
      </c>
      <c r="V170" s="7">
        <v>1.1639999999999999</v>
      </c>
      <c r="W170">
        <f t="shared" si="88"/>
        <v>1.1639999999999999E-2</v>
      </c>
      <c r="X170" s="7">
        <v>43.429706882095225</v>
      </c>
      <c r="Y170" s="7">
        <f t="shared" si="89"/>
        <v>0.43429706882095226</v>
      </c>
      <c r="Z170" s="8">
        <v>1</v>
      </c>
      <c r="AA170" s="7">
        <v>1.9822870240907075E-2</v>
      </c>
      <c r="AB170" s="7">
        <v>6.0970958366332963E-2</v>
      </c>
      <c r="AC170" s="7">
        <v>1.0323086163510947E-2</v>
      </c>
      <c r="AD170" s="7">
        <v>7.6069391821088655E-2</v>
      </c>
      <c r="AE170" s="7">
        <v>0.83281369340816047</v>
      </c>
      <c r="AF170" s="7">
        <v>-0.36699999999999999</v>
      </c>
      <c r="AG170" s="7">
        <v>0.67300000000000004</v>
      </c>
      <c r="AH170" s="7">
        <v>0.28678420498784901</v>
      </c>
      <c r="AI170" s="7">
        <v>3.383</v>
      </c>
      <c r="AJ170" s="7">
        <v>1.0009999999999999</v>
      </c>
      <c r="AK170" s="7">
        <f t="shared" si="121"/>
        <v>1.127708219292864</v>
      </c>
      <c r="AL170" s="7">
        <f t="shared" si="115"/>
        <v>1.1277082192928641E-2</v>
      </c>
      <c r="AM170" s="7">
        <f t="shared" si="116"/>
        <v>7.6345316052468491E-3</v>
      </c>
      <c r="AN170" s="7">
        <f t="shared" si="117"/>
        <v>4.8976037412418651E-3</v>
      </c>
      <c r="AO170" s="7">
        <f t="shared" si="118"/>
        <v>2.736927864004984E-3</v>
      </c>
      <c r="AP170" s="8">
        <f t="shared" si="119"/>
        <v>0.27369278640049838</v>
      </c>
      <c r="AQ170" s="19">
        <f t="shared" si="120"/>
        <v>-0.28086183485242383</v>
      </c>
      <c r="AR170" s="8">
        <f t="shared" si="99"/>
        <v>-0.98135914999999851</v>
      </c>
      <c r="AS170" s="7">
        <f t="shared" si="100"/>
        <v>1.1639999999999999E-2</v>
      </c>
      <c r="AT170" s="7">
        <f t="shared" si="101"/>
        <v>1.1277082192928641E-2</v>
      </c>
    </row>
    <row r="171" spans="1:46">
      <c r="A171" s="7" t="s">
        <v>5</v>
      </c>
      <c r="B171" s="26">
        <v>1</v>
      </c>
      <c r="C171" s="8">
        <v>-0.82399999999999995</v>
      </c>
      <c r="D171" s="1">
        <v>-0.88373078499999824</v>
      </c>
      <c r="E171" s="8">
        <v>0.28560000000000002</v>
      </c>
      <c r="F171" s="8">
        <v>0.27707976075281093</v>
      </c>
      <c r="G171" s="8">
        <f t="shared" si="81"/>
        <v>0.27999999999999997</v>
      </c>
      <c r="H171" s="8">
        <f t="shared" si="82"/>
        <v>0.16000000000000003</v>
      </c>
      <c r="I171" s="8">
        <f t="shared" si="83"/>
        <v>0.27999999999999997</v>
      </c>
      <c r="J171" s="8">
        <f t="shared" si="84"/>
        <v>0.16000000000000003</v>
      </c>
      <c r="K171" s="8">
        <v>0.8</v>
      </c>
      <c r="L171" s="8">
        <v>0.8</v>
      </c>
      <c r="M171" s="8">
        <v>0.4</v>
      </c>
      <c r="N171" s="8">
        <v>0.6</v>
      </c>
      <c r="O171" s="8">
        <f t="shared" si="111"/>
        <v>0.6</v>
      </c>
      <c r="P171" s="6">
        <f t="shared" si="112"/>
        <v>0.10158949159363959</v>
      </c>
      <c r="Q171" s="8">
        <f t="shared" si="113"/>
        <v>-0.72241050840636034</v>
      </c>
      <c r="R171" s="8">
        <f t="shared" si="102"/>
        <v>-0.88373078499999824</v>
      </c>
      <c r="S171" s="8">
        <v>42.945772493126626</v>
      </c>
      <c r="T171" s="8">
        <f t="shared" si="87"/>
        <v>0.42945772493126627</v>
      </c>
      <c r="U171" s="8">
        <v>1.56</v>
      </c>
      <c r="V171" s="7">
        <v>0.129</v>
      </c>
      <c r="W171">
        <f t="shared" si="88"/>
        <v>1.2900000000000001E-3</v>
      </c>
      <c r="X171" s="7">
        <v>44.692835406855778</v>
      </c>
      <c r="Y171" s="7">
        <f t="shared" si="89"/>
        <v>0.4469283540685578</v>
      </c>
      <c r="Z171" s="8">
        <v>1</v>
      </c>
      <c r="AA171" s="7">
        <v>1.8503274006291967E-2</v>
      </c>
      <c r="AB171" s="7">
        <v>6.8621940875504106E-2</v>
      </c>
      <c r="AC171" s="7">
        <v>1.3687089516289153E-2</v>
      </c>
      <c r="AD171" s="7">
        <v>8.4743737852773518E-2</v>
      </c>
      <c r="AE171" s="7">
        <v>0.81444395774914125</v>
      </c>
      <c r="AF171" s="7">
        <v>-0.89400000000000002</v>
      </c>
      <c r="AG171" s="7">
        <v>0.55200000000000005</v>
      </c>
      <c r="AH171" s="7">
        <v>-0.76730512944137941</v>
      </c>
      <c r="AI171" s="7">
        <v>1.0009999999999999</v>
      </c>
      <c r="AJ171" s="7">
        <v>1.1419999999999999</v>
      </c>
      <c r="AK171" s="7">
        <f t="shared" si="121"/>
        <v>1.0257586917488268</v>
      </c>
      <c r="AL171" s="7">
        <f t="shared" si="115"/>
        <v>1.0257586917488268E-2</v>
      </c>
      <c r="AM171" s="7">
        <f t="shared" si="116"/>
        <v>8.642407256516803E-4</v>
      </c>
      <c r="AN171" s="7">
        <f t="shared" si="117"/>
        <v>4.5844064377482032E-3</v>
      </c>
      <c r="AO171" s="7">
        <f t="shared" si="118"/>
        <v>-3.7201657120965229E-3</v>
      </c>
      <c r="AP171" s="8">
        <f t="shared" si="119"/>
        <v>-0.37201657120965231</v>
      </c>
      <c r="AQ171" s="19">
        <f t="shared" si="120"/>
        <v>-1.0944270796160127</v>
      </c>
      <c r="AR171" s="8">
        <f t="shared" si="99"/>
        <v>-0.88373078499999824</v>
      </c>
      <c r="AS171" s="7">
        <f t="shared" si="100"/>
        <v>1.2900000000000001E-3</v>
      </c>
      <c r="AT171" s="7">
        <f t="shared" si="101"/>
        <v>1.0257586917488268E-2</v>
      </c>
    </row>
    <row r="172" spans="1:46">
      <c r="A172" s="7" t="s">
        <v>5</v>
      </c>
      <c r="B172" s="26">
        <v>2</v>
      </c>
      <c r="C172" s="8">
        <v>2.6829999999999998</v>
      </c>
      <c r="D172" s="1">
        <v>-0.88373078499999824</v>
      </c>
      <c r="E172" s="8">
        <v>0.30649999999999999</v>
      </c>
      <c r="F172" s="8">
        <v>-0.18933270663567051</v>
      </c>
      <c r="G172" s="8">
        <f t="shared" si="81"/>
        <v>0.27999999999999997</v>
      </c>
      <c r="H172" s="8">
        <f t="shared" si="82"/>
        <v>0.16000000000000003</v>
      </c>
      <c r="I172" s="8">
        <f t="shared" si="83"/>
        <v>0.27999999999999997</v>
      </c>
      <c r="J172" s="8">
        <f t="shared" si="84"/>
        <v>0.16000000000000003</v>
      </c>
      <c r="K172" s="8">
        <v>0.8</v>
      </c>
      <c r="L172" s="8">
        <v>0.8</v>
      </c>
      <c r="M172" s="8">
        <v>0.4</v>
      </c>
      <c r="N172" s="8">
        <v>0.6</v>
      </c>
      <c r="O172" s="8">
        <f t="shared" si="111"/>
        <v>0.6</v>
      </c>
      <c r="P172" s="6">
        <f t="shared" si="112"/>
        <v>-1.4334500819482409E-2</v>
      </c>
      <c r="Q172" s="8">
        <f t="shared" si="113"/>
        <v>2.6686654991805172</v>
      </c>
      <c r="R172" s="8">
        <f t="shared" si="102"/>
        <v>-0.88373078499999824</v>
      </c>
      <c r="S172" s="8">
        <v>41.650700952905325</v>
      </c>
      <c r="T172" s="8">
        <f t="shared" si="87"/>
        <v>0.41650700952905323</v>
      </c>
      <c r="U172" s="8">
        <v>1.56</v>
      </c>
      <c r="V172" s="7">
        <v>-0.627</v>
      </c>
      <c r="W172">
        <f t="shared" si="88"/>
        <v>-6.2700000000000004E-3</v>
      </c>
      <c r="X172" s="7">
        <v>45.309248477647081</v>
      </c>
      <c r="Y172" s="7">
        <f t="shared" si="89"/>
        <v>0.45309248477647079</v>
      </c>
      <c r="Z172" s="8">
        <v>1</v>
      </c>
      <c r="AA172" s="7">
        <v>1.7209299508001197E-2</v>
      </c>
      <c r="AB172" s="7">
        <v>7.4388545927969646E-2</v>
      </c>
      <c r="AC172" s="7">
        <v>1.6706624944870373E-2</v>
      </c>
      <c r="AD172" s="7">
        <v>7.6869526846029046E-2</v>
      </c>
      <c r="AE172" s="7">
        <v>0.81482600277312978</v>
      </c>
      <c r="AF172" s="7">
        <v>-1.65</v>
      </c>
      <c r="AG172" s="7">
        <v>0.433</v>
      </c>
      <c r="AH172" s="7">
        <v>-1.5447945910942937</v>
      </c>
      <c r="AI172" s="7">
        <v>-6.7000000000000004E-2</v>
      </c>
      <c r="AJ172" s="7">
        <v>7.6999999999999999E-2</v>
      </c>
      <c r="AK172" s="7">
        <f t="shared" si="121"/>
        <v>3.559793626317917E-2</v>
      </c>
      <c r="AL172" s="7">
        <f t="shared" si="115"/>
        <v>3.559793626317917E-4</v>
      </c>
      <c r="AM172" s="7">
        <f t="shared" si="116"/>
        <v>-4.0739383616055762E-3</v>
      </c>
      <c r="AN172" s="7">
        <f t="shared" si="117"/>
        <v>1.6129157394398285E-4</v>
      </c>
      <c r="AO172" s="7">
        <f t="shared" si="118"/>
        <v>-4.2352299355495589E-3</v>
      </c>
      <c r="AP172" s="8">
        <f t="shared" si="119"/>
        <v>-0.42352299355495587</v>
      </c>
      <c r="AQ172" s="19">
        <f t="shared" si="120"/>
        <v>2.2451425056255614</v>
      </c>
      <c r="AR172" s="8">
        <f t="shared" si="99"/>
        <v>-0.88373078499999824</v>
      </c>
      <c r="AS172" s="7">
        <f t="shared" si="100"/>
        <v>-6.2700000000000004E-3</v>
      </c>
      <c r="AT172" s="7">
        <f t="shared" si="101"/>
        <v>3.559793626317917E-4</v>
      </c>
    </row>
    <row r="173" spans="1:46">
      <c r="A173" s="7" t="s">
        <v>5</v>
      </c>
      <c r="B173" s="26">
        <v>3</v>
      </c>
      <c r="C173" s="8">
        <v>1.6950000000000001</v>
      </c>
      <c r="D173" s="1">
        <v>-0.88373078499999824</v>
      </c>
      <c r="E173" s="8">
        <v>0.3921</v>
      </c>
      <c r="F173" s="8">
        <v>-0.75200018852490735</v>
      </c>
      <c r="G173" s="8">
        <f t="shared" si="81"/>
        <v>0.27999999999999997</v>
      </c>
      <c r="H173" s="8">
        <f t="shared" si="82"/>
        <v>0.16000000000000003</v>
      </c>
      <c r="I173" s="8">
        <f t="shared" si="83"/>
        <v>0.27999999999999997</v>
      </c>
      <c r="J173" s="8">
        <f t="shared" si="84"/>
        <v>0.16000000000000003</v>
      </c>
      <c r="K173" s="8">
        <v>0.8</v>
      </c>
      <c r="L173" s="8">
        <v>0.8</v>
      </c>
      <c r="M173" s="8">
        <v>0.4</v>
      </c>
      <c r="N173" s="8">
        <v>0.6</v>
      </c>
      <c r="O173" s="8">
        <f t="shared" si="111"/>
        <v>0.6</v>
      </c>
      <c r="P173" s="6">
        <f t="shared" si="112"/>
        <v>-0.16993926865027986</v>
      </c>
      <c r="Q173" s="8">
        <f t="shared" si="113"/>
        <v>1.5250607313497202</v>
      </c>
      <c r="R173" s="8">
        <f t="shared" si="102"/>
        <v>-0.88373078499999824</v>
      </c>
      <c r="S173" s="8">
        <v>41.911724121331481</v>
      </c>
      <c r="T173" s="8">
        <f t="shared" si="87"/>
        <v>0.41911724121331484</v>
      </c>
      <c r="U173" s="8">
        <v>1.56</v>
      </c>
      <c r="V173" s="7">
        <v>-1.6040000000000001</v>
      </c>
      <c r="W173">
        <f t="shared" si="88"/>
        <v>-1.6040000000000002E-2</v>
      </c>
      <c r="X173" s="7">
        <v>44.580339077320737</v>
      </c>
      <c r="Y173" s="7">
        <f t="shared" si="89"/>
        <v>0.44580339077320735</v>
      </c>
      <c r="Z173" s="8">
        <v>1</v>
      </c>
      <c r="AA173" s="7">
        <v>1.6822486977622092E-2</v>
      </c>
      <c r="AB173" s="7">
        <v>7.6505397314162199E-2</v>
      </c>
      <c r="AC173" s="7">
        <v>1.729932262038153E-2</v>
      </c>
      <c r="AD173" s="7">
        <v>8.1912690299533492E-2</v>
      </c>
      <c r="AE173" s="7">
        <v>0.80746010278830083</v>
      </c>
      <c r="AF173" s="7">
        <v>-1.2170000000000001</v>
      </c>
      <c r="AG173" s="7">
        <v>0.92</v>
      </c>
      <c r="AH173" s="7">
        <v>-1.9863512428296548</v>
      </c>
      <c r="AI173" s="7">
        <v>0.114</v>
      </c>
      <c r="AJ173" s="7">
        <v>-0.81499999999999995</v>
      </c>
      <c r="AK173" s="7">
        <f t="shared" si="121"/>
        <v>-0.63319246918816119</v>
      </c>
      <c r="AL173" s="7">
        <f t="shared" si="115"/>
        <v>-6.331924691881612E-3</v>
      </c>
      <c r="AM173" s="7">
        <f t="shared" si="116"/>
        <v>-1.048731925653605E-2</v>
      </c>
      <c r="AN173" s="7">
        <f t="shared" si="117"/>
        <v>-2.822793497761419E-3</v>
      </c>
      <c r="AO173" s="7">
        <f t="shared" si="118"/>
        <v>-7.6645257587746301E-3</v>
      </c>
      <c r="AP173" s="8">
        <f t="shared" si="119"/>
        <v>-0.76645257587746296</v>
      </c>
      <c r="AQ173" s="19">
        <f t="shared" si="120"/>
        <v>0.75860815547225724</v>
      </c>
      <c r="AR173" s="8">
        <f t="shared" si="99"/>
        <v>-0.88373078499999824</v>
      </c>
      <c r="AS173" s="7">
        <f t="shared" si="100"/>
        <v>-1.6040000000000002E-2</v>
      </c>
      <c r="AT173" s="7">
        <f t="shared" si="101"/>
        <v>-6.331924691881612E-3</v>
      </c>
    </row>
    <row r="174" spans="1:46">
      <c r="A174" s="7" t="s">
        <v>5</v>
      </c>
      <c r="B174" s="26">
        <v>4</v>
      </c>
      <c r="C174" s="8">
        <v>2.0230000000000001</v>
      </c>
      <c r="D174" s="1">
        <v>-0.7246121807292516</v>
      </c>
      <c r="E174" s="8">
        <v>0.43930000000000002</v>
      </c>
      <c r="F174" s="8">
        <v>-0.33699364539931387</v>
      </c>
      <c r="G174" s="8">
        <f t="shared" si="81"/>
        <v>0.27999999999999997</v>
      </c>
      <c r="H174" s="8">
        <f t="shared" si="82"/>
        <v>0.16000000000000003</v>
      </c>
      <c r="I174" s="8">
        <f t="shared" si="83"/>
        <v>0.27999999999999997</v>
      </c>
      <c r="J174" s="8">
        <f t="shared" si="84"/>
        <v>0.16000000000000003</v>
      </c>
      <c r="K174" s="8">
        <v>0.8</v>
      </c>
      <c r="L174" s="8">
        <v>0.8</v>
      </c>
      <c r="M174" s="8">
        <v>0.4</v>
      </c>
      <c r="N174" s="8">
        <v>0.6</v>
      </c>
      <c r="O174" s="8">
        <f t="shared" si="111"/>
        <v>0.6</v>
      </c>
      <c r="P174" s="6">
        <f t="shared" si="112"/>
        <v>-0.14159371794907546</v>
      </c>
      <c r="Q174" s="8">
        <f t="shared" si="113"/>
        <v>1.8814062820509247</v>
      </c>
      <c r="R174" s="8">
        <f t="shared" si="102"/>
        <v>-0.88373078499999824</v>
      </c>
      <c r="S174" s="8">
        <v>44.018045670437822</v>
      </c>
      <c r="T174" s="8">
        <f t="shared" si="87"/>
        <v>0.44018045670437822</v>
      </c>
      <c r="U174" s="8">
        <v>1.56</v>
      </c>
      <c r="V174" s="7">
        <v>-1.748</v>
      </c>
      <c r="W174">
        <f t="shared" si="88"/>
        <v>-1.7479999999999999E-2</v>
      </c>
      <c r="X174" s="7">
        <v>46.916304265642175</v>
      </c>
      <c r="Y174" s="7">
        <f t="shared" si="89"/>
        <v>0.46916304265642172</v>
      </c>
      <c r="Z174" s="8">
        <v>1</v>
      </c>
      <c r="AA174" s="7">
        <v>1.8015422739830526E-2</v>
      </c>
      <c r="AB174" s="7">
        <v>6.5446498910515419E-2</v>
      </c>
      <c r="AC174" s="7">
        <v>1.7839950898438713E-2</v>
      </c>
      <c r="AD174" s="7">
        <v>9.0030704078856591E-2</v>
      </c>
      <c r="AE174" s="7">
        <v>0.80866742337235886</v>
      </c>
      <c r="AF174" s="7">
        <v>-0.27800000000000002</v>
      </c>
      <c r="AG174" s="7">
        <v>0.98899999999999999</v>
      </c>
      <c r="AH174" s="7">
        <v>-2.7376141613103337</v>
      </c>
      <c r="AI174" s="7">
        <v>1.3959999999999999</v>
      </c>
      <c r="AJ174" s="7">
        <v>-0.31</v>
      </c>
      <c r="AK174" s="7">
        <f t="shared" si="121"/>
        <v>-0.11412464066716743</v>
      </c>
      <c r="AL174" s="7">
        <f t="shared" si="115"/>
        <v>-1.1412464066716743E-3</v>
      </c>
      <c r="AM174" s="7">
        <f t="shared" si="116"/>
        <v>-1.2003192837780348E-2</v>
      </c>
      <c r="AN174" s="7">
        <f t="shared" si="117"/>
        <v>-5.3543063657479075E-4</v>
      </c>
      <c r="AO174" s="7">
        <f t="shared" si="118"/>
        <v>-1.1467762201205557E-2</v>
      </c>
      <c r="AP174" s="8">
        <f t="shared" si="119"/>
        <v>-1.1467762201205556</v>
      </c>
      <c r="AQ174" s="19">
        <f t="shared" si="120"/>
        <v>0.73463006193036917</v>
      </c>
      <c r="AR174" s="8">
        <f t="shared" si="99"/>
        <v>-0.88373078499999824</v>
      </c>
      <c r="AS174" s="7">
        <f t="shared" si="100"/>
        <v>-1.7479999999999999E-2</v>
      </c>
      <c r="AT174" s="7">
        <f t="shared" si="101"/>
        <v>-1.1412464066716743E-3</v>
      </c>
    </row>
    <row r="175" spans="1:46">
      <c r="A175" s="7" t="s">
        <v>5</v>
      </c>
      <c r="B175" s="26">
        <v>5</v>
      </c>
      <c r="C175" s="8">
        <v>1.9810000000000001</v>
      </c>
      <c r="D175" s="1">
        <v>-0.7246121807292516</v>
      </c>
      <c r="E175" s="8">
        <v>0.46279999999999999</v>
      </c>
      <c r="F175" s="8">
        <v>-1.331960204869892E-2</v>
      </c>
      <c r="G175" s="8">
        <f t="shared" si="81"/>
        <v>0.27999999999999997</v>
      </c>
      <c r="H175" s="8">
        <f t="shared" si="82"/>
        <v>0.16000000000000003</v>
      </c>
      <c r="I175" s="8">
        <f t="shared" si="83"/>
        <v>0.27999999999999997</v>
      </c>
      <c r="J175" s="8">
        <f t="shared" si="84"/>
        <v>0.16000000000000003</v>
      </c>
      <c r="K175" s="8">
        <v>0.8</v>
      </c>
      <c r="L175" s="8">
        <v>0.8</v>
      </c>
      <c r="M175" s="8">
        <v>0.4</v>
      </c>
      <c r="N175" s="8">
        <v>0.6</v>
      </c>
      <c r="O175" s="8">
        <f t="shared" si="111"/>
        <v>0.6</v>
      </c>
      <c r="P175" s="6">
        <f t="shared" si="112"/>
        <v>-3.3199203190690862E-2</v>
      </c>
      <c r="Q175" s="8">
        <f t="shared" si="113"/>
        <v>1.9478007968093092</v>
      </c>
      <c r="R175" s="8">
        <f t="shared" si="102"/>
        <v>-0.7246121807292516</v>
      </c>
      <c r="S175" s="8">
        <v>45.531228601325843</v>
      </c>
      <c r="T175" s="8">
        <f t="shared" si="87"/>
        <v>0.4553122860132584</v>
      </c>
      <c r="U175" s="8">
        <v>1.56</v>
      </c>
      <c r="V175" s="7">
        <v>-1.159</v>
      </c>
      <c r="W175">
        <f t="shared" si="88"/>
        <v>-1.159E-2</v>
      </c>
      <c r="X175" s="7">
        <v>48.63077930945213</v>
      </c>
      <c r="Y175" s="7">
        <f t="shared" si="89"/>
        <v>0.48630779309452132</v>
      </c>
      <c r="Z175" s="8">
        <v>1</v>
      </c>
      <c r="AA175" s="7">
        <v>1.7210667846073065E-2</v>
      </c>
      <c r="AB175" s="7">
        <v>6.0138420014243743E-2</v>
      </c>
      <c r="AC175" s="7">
        <v>1.9435200481162974E-2</v>
      </c>
      <c r="AD175" s="7">
        <v>8.6284328353056258E-2</v>
      </c>
      <c r="AE175" s="7">
        <v>0.81693138330546389</v>
      </c>
      <c r="AF175" s="7">
        <v>-0.39500000000000002</v>
      </c>
      <c r="AG175" s="7">
        <v>1.5309999999999999</v>
      </c>
      <c r="AH175" s="7">
        <v>-2.6881153589466278</v>
      </c>
      <c r="AI175" s="7">
        <v>2.339</v>
      </c>
      <c r="AJ175" s="7">
        <v>-0.19500000000000001</v>
      </c>
      <c r="AK175" s="7">
        <f t="shared" si="121"/>
        <v>7.5547070598220356E-2</v>
      </c>
      <c r="AL175" s="7">
        <f t="shared" si="115"/>
        <v>7.5547070598220353E-4</v>
      </c>
      <c r="AM175" s="7">
        <f t="shared" si="116"/>
        <v>-8.2322282560341169E-3</v>
      </c>
      <c r="AN175" s="7">
        <f t="shared" si="117"/>
        <v>3.6739129177376537E-4</v>
      </c>
      <c r="AO175" s="7">
        <f t="shared" si="118"/>
        <v>-8.5996195478078817E-3</v>
      </c>
      <c r="AP175" s="8">
        <f t="shared" si="119"/>
        <v>-0.85996195478078818</v>
      </c>
      <c r="AQ175" s="19">
        <f t="shared" si="120"/>
        <v>1.087838842028521</v>
      </c>
      <c r="AR175" s="8">
        <f t="shared" si="99"/>
        <v>-0.7246121807292516</v>
      </c>
      <c r="AS175" s="7">
        <f t="shared" si="100"/>
        <v>-1.159E-2</v>
      </c>
      <c r="AT175" s="7">
        <f t="shared" si="101"/>
        <v>7.5547070598220353E-4</v>
      </c>
    </row>
    <row r="176" spans="1:46">
      <c r="A176" s="7" t="s">
        <v>5</v>
      </c>
      <c r="B176" s="26">
        <v>6</v>
      </c>
      <c r="C176" s="8">
        <v>3.3039999999999998</v>
      </c>
      <c r="D176" s="1">
        <v>-0.7246121807292516</v>
      </c>
      <c r="E176" s="8">
        <v>0.51980000000000004</v>
      </c>
      <c r="F176" s="8">
        <v>0.19185777286153047</v>
      </c>
      <c r="G176" s="8">
        <f t="shared" si="81"/>
        <v>0.27999999999999997</v>
      </c>
      <c r="H176" s="8">
        <f t="shared" si="82"/>
        <v>0.16000000000000003</v>
      </c>
      <c r="I176" s="8">
        <f t="shared" si="83"/>
        <v>0.27999999999999997</v>
      </c>
      <c r="J176" s="8">
        <f t="shared" si="84"/>
        <v>0.16000000000000003</v>
      </c>
      <c r="K176" s="8">
        <v>0.8</v>
      </c>
      <c r="L176" s="8">
        <v>0.8</v>
      </c>
      <c r="M176" s="8">
        <v>0.4</v>
      </c>
      <c r="N176" s="8">
        <v>0.6</v>
      </c>
      <c r="O176" s="8">
        <f t="shared" si="111"/>
        <v>0.6</v>
      </c>
      <c r="P176" s="6">
        <f t="shared" si="112"/>
        <v>5.1326892340224209E-2</v>
      </c>
      <c r="Q176" s="8">
        <f t="shared" si="113"/>
        <v>3.3553268923402242</v>
      </c>
      <c r="R176" s="8">
        <f t="shared" si="102"/>
        <v>-0.7246121807292516</v>
      </c>
      <c r="S176" s="8">
        <v>47.398629530392753</v>
      </c>
      <c r="T176" s="8">
        <f t="shared" si="87"/>
        <v>0.47398629530392755</v>
      </c>
      <c r="U176" s="8">
        <v>1.56</v>
      </c>
      <c r="V176" s="7">
        <v>0.96499999999999997</v>
      </c>
      <c r="W176">
        <f t="shared" si="88"/>
        <v>9.6499999999999989E-3</v>
      </c>
      <c r="X176" s="7">
        <v>50.831625875306777</v>
      </c>
      <c r="Y176" s="7">
        <f t="shared" si="89"/>
        <v>0.50831625875306774</v>
      </c>
      <c r="Z176" s="8">
        <v>1</v>
      </c>
      <c r="AA176" s="7">
        <v>1.6309077173157934E-2</v>
      </c>
      <c r="AB176" s="7">
        <v>5.4959003892425751E-2</v>
      </c>
      <c r="AC176" s="7">
        <v>1.7695455075539421E-2</v>
      </c>
      <c r="AD176" s="7">
        <v>9.4813938849967597E-2</v>
      </c>
      <c r="AE176" s="7">
        <v>0.81622252500890924</v>
      </c>
      <c r="AF176" s="7">
        <v>-6.0000000000000001E-3</v>
      </c>
      <c r="AG176" s="7">
        <v>2.1030000000000002</v>
      </c>
      <c r="AH176" s="7">
        <v>-1.4659094191696138</v>
      </c>
      <c r="AI176" s="7">
        <v>2.6640000000000001</v>
      </c>
      <c r="AJ176" s="7">
        <v>1.472</v>
      </c>
      <c r="AK176" s="7">
        <f t="shared" si="121"/>
        <v>1.5436048863604346</v>
      </c>
      <c r="AL176" s="7">
        <f t="shared" si="115"/>
        <v>1.5436048863604345E-2</v>
      </c>
      <c r="AM176" s="7">
        <f t="shared" si="116"/>
        <v>7.135389689505325E-3</v>
      </c>
      <c r="AN176" s="7">
        <f t="shared" si="117"/>
        <v>7.8463946082769041E-3</v>
      </c>
      <c r="AO176" s="7">
        <f t="shared" si="118"/>
        <v>-7.1100491877157911E-4</v>
      </c>
      <c r="AP176" s="8">
        <f t="shared" si="119"/>
        <v>-7.1100491877157918E-2</v>
      </c>
      <c r="AQ176" s="19">
        <f t="shared" si="120"/>
        <v>3.2842264004630661</v>
      </c>
      <c r="AR176" s="8">
        <f t="shared" si="99"/>
        <v>-0.7246121807292516</v>
      </c>
      <c r="AS176" s="7">
        <f t="shared" si="100"/>
        <v>9.6499999999999989E-3</v>
      </c>
      <c r="AT176" s="7">
        <f t="shared" si="101"/>
        <v>1.5436048863604345E-2</v>
      </c>
    </row>
    <row r="177" spans="1:46">
      <c r="A177" s="7" t="s">
        <v>5</v>
      </c>
      <c r="B177" s="26">
        <v>7</v>
      </c>
      <c r="C177" s="8">
        <v>3.8119999999999998</v>
      </c>
      <c r="D177" s="1">
        <v>-0.7246121807292516</v>
      </c>
      <c r="E177" s="8">
        <v>0.59299999999999997</v>
      </c>
      <c r="F177" s="8">
        <v>-0.44439834638495546</v>
      </c>
      <c r="G177" s="8">
        <f t="shared" si="81"/>
        <v>0.27999999999999997</v>
      </c>
      <c r="H177" s="8">
        <f t="shared" si="82"/>
        <v>0.16000000000000003</v>
      </c>
      <c r="I177" s="8">
        <f t="shared" si="83"/>
        <v>0.27999999999999997</v>
      </c>
      <c r="J177" s="8">
        <f t="shared" si="84"/>
        <v>0.16000000000000003</v>
      </c>
      <c r="K177" s="8">
        <v>0.8</v>
      </c>
      <c r="L177" s="8">
        <v>0.8</v>
      </c>
      <c r="M177" s="8">
        <v>0.4</v>
      </c>
      <c r="N177" s="8">
        <v>0.6</v>
      </c>
      <c r="O177" s="8">
        <f t="shared" si="111"/>
        <v>0.6</v>
      </c>
      <c r="P177" s="6">
        <f t="shared" si="112"/>
        <v>-0.11729874125959268</v>
      </c>
      <c r="Q177" s="8">
        <f t="shared" si="113"/>
        <v>3.6947012587404071</v>
      </c>
      <c r="R177" s="8">
        <f t="shared" si="102"/>
        <v>-0.7246121807292516</v>
      </c>
      <c r="S177" s="8">
        <v>48.333682844271252</v>
      </c>
      <c r="T177" s="8">
        <f t="shared" si="87"/>
        <v>0.48333682844271253</v>
      </c>
      <c r="U177" s="8">
        <v>1.56</v>
      </c>
      <c r="V177" s="7">
        <v>3.718</v>
      </c>
      <c r="W177">
        <f t="shared" si="88"/>
        <v>3.7179999999999998E-2</v>
      </c>
      <c r="X177" s="7">
        <v>52.485150271345269</v>
      </c>
      <c r="Y177" s="7">
        <f t="shared" si="89"/>
        <v>0.52485150271345271</v>
      </c>
      <c r="Z177" s="8">
        <v>1</v>
      </c>
      <c r="AA177" s="7">
        <v>1.6309077173157934E-2</v>
      </c>
      <c r="AB177" s="7">
        <v>5.4959003892425751E-2</v>
      </c>
      <c r="AC177" s="7">
        <v>1.7695455075539421E-2</v>
      </c>
      <c r="AD177" s="7">
        <v>9.4813938849967597E-2</v>
      </c>
      <c r="AE177" s="7">
        <v>0.81622252500890924</v>
      </c>
      <c r="AF177" s="7">
        <v>0.85799999999999998</v>
      </c>
      <c r="AG177" s="7">
        <v>2.617</v>
      </c>
      <c r="AH177" s="7">
        <v>1.2873311122074016</v>
      </c>
      <c r="AI177" s="7">
        <v>2.1890000000000001</v>
      </c>
      <c r="AJ177" s="7">
        <v>3.1070000000000002</v>
      </c>
      <c r="AK177" s="7">
        <f t="shared" si="121"/>
        <v>2.9241519086097183</v>
      </c>
      <c r="AL177" s="7">
        <f t="shared" si="115"/>
        <v>2.9241519086097182E-2</v>
      </c>
      <c r="AM177" s="7">
        <f t="shared" si="116"/>
        <v>2.803392271914008E-2</v>
      </c>
      <c r="AN177" s="7">
        <f t="shared" si="117"/>
        <v>1.5347455233962214E-2</v>
      </c>
      <c r="AO177" s="7">
        <f t="shared" si="118"/>
        <v>1.2686467485177867E-2</v>
      </c>
      <c r="AP177" s="8">
        <f t="shared" si="119"/>
        <v>1.2686467485177866</v>
      </c>
      <c r="AQ177" s="19">
        <f t="shared" si="120"/>
        <v>4.9633480072581939</v>
      </c>
      <c r="AR177" s="8">
        <f t="shared" si="99"/>
        <v>-0.7246121807292516</v>
      </c>
      <c r="AS177" s="7">
        <f t="shared" si="100"/>
        <v>3.7179999999999998E-2</v>
      </c>
      <c r="AT177" s="7">
        <f t="shared" si="101"/>
        <v>2.9241519086097182E-2</v>
      </c>
    </row>
    <row r="178" spans="1:46">
      <c r="A178" s="7" t="s">
        <v>5</v>
      </c>
      <c r="B178" s="26">
        <v>8</v>
      </c>
      <c r="C178" s="8">
        <v>4.5</v>
      </c>
      <c r="D178" s="1">
        <v>-0.63048549703000401</v>
      </c>
      <c r="E178" s="8">
        <v>0.69279999999999997</v>
      </c>
      <c r="F178" s="8">
        <v>-0.41786334910665773</v>
      </c>
      <c r="G178" s="8">
        <f t="shared" si="81"/>
        <v>0.27999999999999997</v>
      </c>
      <c r="H178" s="8">
        <f t="shared" si="82"/>
        <v>0.16000000000000003</v>
      </c>
      <c r="I178" s="8">
        <f t="shared" si="83"/>
        <v>0.27999999999999997</v>
      </c>
      <c r="J178" s="8">
        <f t="shared" si="84"/>
        <v>0.16000000000000003</v>
      </c>
      <c r="K178" s="8">
        <v>0.8</v>
      </c>
      <c r="L178" s="8">
        <v>0.8</v>
      </c>
      <c r="M178" s="8">
        <v>0.4</v>
      </c>
      <c r="N178" s="8">
        <v>0.6</v>
      </c>
      <c r="O178" s="8">
        <f t="shared" si="111"/>
        <v>0.6</v>
      </c>
      <c r="P178" s="6">
        <f t="shared" si="112"/>
        <v>-0.21196654600195228</v>
      </c>
      <c r="Q178" s="8">
        <f t="shared" si="113"/>
        <v>4.2880334539980476</v>
      </c>
      <c r="R178" s="8">
        <f t="shared" si="102"/>
        <v>-0.7246121807292516</v>
      </c>
      <c r="S178" s="8">
        <v>48.970122637797317</v>
      </c>
      <c r="T178" s="8">
        <f t="shared" ref="T178:T241" si="122">S178/100</f>
        <v>0.4897012263779732</v>
      </c>
      <c r="U178" s="8">
        <v>1.56</v>
      </c>
      <c r="V178" s="7">
        <v>3.2850000000000001</v>
      </c>
      <c r="W178">
        <f t="shared" ref="W178:W241" si="123">V178/100</f>
        <v>3.2850000000000004E-2</v>
      </c>
      <c r="X178" s="7">
        <v>53.154928474558602</v>
      </c>
      <c r="Y178" s="7">
        <f t="shared" ref="Y178:Y241" si="124">X178/100</f>
        <v>0.53154928474558605</v>
      </c>
      <c r="Z178" s="8">
        <v>1</v>
      </c>
      <c r="AA178" s="7">
        <v>1.6309077173157934E-2</v>
      </c>
      <c r="AB178" s="7">
        <v>5.4959003892425751E-2</v>
      </c>
      <c r="AC178" s="7">
        <v>1.7695455075539421E-2</v>
      </c>
      <c r="AD178" s="7">
        <v>9.4813938849967597E-2</v>
      </c>
      <c r="AE178" s="7">
        <v>0.81622252500890924</v>
      </c>
      <c r="AF178" s="7">
        <v>-0.91900000000000004</v>
      </c>
      <c r="AG178" s="7">
        <v>0.69599999999999995</v>
      </c>
      <c r="AH178" s="7">
        <v>0.31443595316346157</v>
      </c>
      <c r="AI178" s="7">
        <v>-0.33900000000000002</v>
      </c>
      <c r="AJ178" s="7">
        <v>2.3239999999999998</v>
      </c>
      <c r="AK178" s="7">
        <f t="shared" si="121"/>
        <v>1.8935867349209006</v>
      </c>
      <c r="AL178" s="7">
        <f t="shared" si="115"/>
        <v>1.8935867349209004E-2</v>
      </c>
      <c r="AM178" s="7">
        <f t="shared" si="116"/>
        <v>2.5095229046965619E-2</v>
      </c>
      <c r="AN178" s="7">
        <f t="shared" si="117"/>
        <v>1.0065346745509343E-2</v>
      </c>
      <c r="AO178" s="7">
        <f t="shared" si="118"/>
        <v>1.5029882301456276E-2</v>
      </c>
      <c r="AP178" s="8">
        <f t="shared" si="119"/>
        <v>1.5029882301456277</v>
      </c>
      <c r="AQ178" s="19">
        <f t="shared" si="120"/>
        <v>5.7910216841436757</v>
      </c>
      <c r="AR178" s="8">
        <f t="shared" si="99"/>
        <v>-0.7246121807292516</v>
      </c>
      <c r="AS178" s="7">
        <f t="shared" si="100"/>
        <v>3.2850000000000004E-2</v>
      </c>
      <c r="AT178" s="7">
        <f t="shared" si="101"/>
        <v>1.8935867349209004E-2</v>
      </c>
    </row>
    <row r="179" spans="1:46">
      <c r="A179" s="7" t="s">
        <v>5</v>
      </c>
      <c r="B179" s="26">
        <v>9</v>
      </c>
      <c r="C179" s="8">
        <v>2.5880000000000001</v>
      </c>
      <c r="D179" s="1">
        <v>-0.63048549703000401</v>
      </c>
      <c r="E179" s="8">
        <v>0.69279999999999997</v>
      </c>
      <c r="F179" s="8">
        <v>-1.140216140188971E-2</v>
      </c>
      <c r="G179" s="8">
        <f t="shared" si="81"/>
        <v>0.27999999999999997</v>
      </c>
      <c r="H179" s="8">
        <f t="shared" si="82"/>
        <v>0.16000000000000003</v>
      </c>
      <c r="I179" s="8">
        <f t="shared" si="83"/>
        <v>0.27999999999999997</v>
      </c>
      <c r="J179" s="8">
        <f t="shared" si="84"/>
        <v>0.16000000000000003</v>
      </c>
      <c r="K179" s="8">
        <v>0.8</v>
      </c>
      <c r="L179" s="8">
        <v>0.8</v>
      </c>
      <c r="M179" s="8">
        <v>0.4</v>
      </c>
      <c r="N179" s="8">
        <v>0.6</v>
      </c>
      <c r="O179" s="8">
        <f t="shared" si="111"/>
        <v>0.6</v>
      </c>
      <c r="P179" s="6">
        <f t="shared" si="112"/>
        <v>-5.9754072223482772E-2</v>
      </c>
      <c r="Q179" s="8">
        <f>C179+P179</f>
        <v>2.5282459277765175</v>
      </c>
      <c r="R179" s="8">
        <f t="shared" si="102"/>
        <v>-0.63048549703000401</v>
      </c>
      <c r="S179" s="8">
        <v>41.911180454718703</v>
      </c>
      <c r="T179" s="8">
        <f t="shared" si="122"/>
        <v>0.41911180454718705</v>
      </c>
      <c r="U179" s="8">
        <v>1.56</v>
      </c>
      <c r="V179" s="7">
        <v>-2.6840000000000002</v>
      </c>
      <c r="W179">
        <f t="shared" si="123"/>
        <v>-2.6840000000000003E-2</v>
      </c>
      <c r="X179" s="7">
        <v>44.895861592693706</v>
      </c>
      <c r="Y179" s="7">
        <f t="shared" si="124"/>
        <v>0.44895861592693703</v>
      </c>
      <c r="Z179" s="8">
        <v>1</v>
      </c>
      <c r="AA179" s="7">
        <v>1.6309077173157934E-2</v>
      </c>
      <c r="AB179" s="7">
        <v>5.4959003892425751E-2</v>
      </c>
      <c r="AC179" s="7">
        <v>1.7695455075539421E-2</v>
      </c>
      <c r="AD179" s="7">
        <v>9.4813938849967597E-2</v>
      </c>
      <c r="AE179" s="7">
        <v>0.81622252500890924</v>
      </c>
      <c r="AF179" s="7">
        <v>-6.6760000000000002</v>
      </c>
      <c r="AG179" s="7">
        <v>-3.0680000000000001</v>
      </c>
      <c r="AH179" s="7">
        <v>-0.53899230622307925</v>
      </c>
      <c r="AI179" s="7">
        <v>-4.9630000000000001</v>
      </c>
      <c r="AJ179" s="7">
        <v>-2.8610000000000002</v>
      </c>
      <c r="AK179" s="7">
        <f t="shared" si="121"/>
        <v>-3.0928055598536752</v>
      </c>
      <c r="AL179" s="7">
        <f t="shared" si="115"/>
        <v>-3.0928055598536751E-2</v>
      </c>
      <c r="AM179" s="7">
        <f t="shared" si="116"/>
        <v>-1.7548378901112542E-2</v>
      </c>
      <c r="AN179" s="7">
        <f t="shared" si="117"/>
        <v>-1.3885417034830415E-2</v>
      </c>
      <c r="AO179" s="7">
        <f t="shared" si="118"/>
        <v>-3.6629618662821269E-3</v>
      </c>
      <c r="AP179" s="8">
        <f t="shared" si="119"/>
        <v>-0.36629618662821267</v>
      </c>
      <c r="AQ179" s="19">
        <f t="shared" si="120"/>
        <v>2.1619497411483048</v>
      </c>
      <c r="AR179" s="8">
        <f t="shared" si="99"/>
        <v>-0.63048549703000401</v>
      </c>
      <c r="AS179" s="7">
        <f t="shared" si="100"/>
        <v>-2.6840000000000003E-2</v>
      </c>
      <c r="AT179" s="7">
        <f t="shared" si="101"/>
        <v>-3.0928055598536751E-2</v>
      </c>
    </row>
    <row r="180" spans="1:46">
      <c r="A180" s="7" t="s">
        <v>5</v>
      </c>
      <c r="B180" s="26">
        <v>10</v>
      </c>
      <c r="C180" s="8">
        <v>2.9359999999999999</v>
      </c>
      <c r="D180" s="1">
        <v>-0.63048549703001022</v>
      </c>
      <c r="E180" s="8">
        <v>0.69279999999999997</v>
      </c>
      <c r="F180" s="8">
        <v>0.41968818278877928</v>
      </c>
      <c r="G180" s="8">
        <f t="shared" si="81"/>
        <v>0.27999999999999997</v>
      </c>
      <c r="H180" s="8">
        <f t="shared" si="82"/>
        <v>0.16000000000000003</v>
      </c>
      <c r="I180" s="8">
        <f t="shared" si="83"/>
        <v>0.27999999999999997</v>
      </c>
      <c r="J180" s="8">
        <f t="shared" si="84"/>
        <v>0.16000000000000003</v>
      </c>
      <c r="K180" s="8">
        <v>0.8</v>
      </c>
      <c r="L180" s="8">
        <v>0.8</v>
      </c>
      <c r="M180" s="8">
        <v>0.4</v>
      </c>
      <c r="N180" s="8">
        <v>0.6</v>
      </c>
      <c r="O180" s="8">
        <f>(1-M180)</f>
        <v>0.6</v>
      </c>
      <c r="P180" s="6">
        <f>E180*((O180*(G180+H180)+N180*(I180+J180))*F180+(O180*H180+N180*J180)*F179)</f>
        <v>0.15200457761855099</v>
      </c>
      <c r="Q180" s="8">
        <f t="shared" si="113"/>
        <v>3.088004577618551</v>
      </c>
      <c r="R180" s="8">
        <f t="shared" si="102"/>
        <v>-0.63048549703000401</v>
      </c>
      <c r="S180" s="8">
        <v>47.679480021382929</v>
      </c>
      <c r="T180" s="8">
        <f t="shared" si="122"/>
        <v>0.47679480021382931</v>
      </c>
      <c r="U180" s="8">
        <v>1.56</v>
      </c>
      <c r="V180" s="7">
        <v>-1.702</v>
      </c>
      <c r="W180">
        <f t="shared" si="123"/>
        <v>-1.702E-2</v>
      </c>
      <c r="X180" s="7">
        <v>51.003606248568111</v>
      </c>
      <c r="Y180" s="7">
        <f t="shared" si="124"/>
        <v>0.51003606248568112</v>
      </c>
      <c r="Z180" s="8">
        <v>1</v>
      </c>
      <c r="AA180" s="7">
        <v>1.6309077173157934E-2</v>
      </c>
      <c r="AB180" s="7">
        <v>5.4959003892425751E-2</v>
      </c>
      <c r="AC180" s="7">
        <v>1.7695455075539421E-2</v>
      </c>
      <c r="AD180" s="7">
        <v>9.4813938849967597E-2</v>
      </c>
      <c r="AE180" s="7">
        <v>0.81622252500890924</v>
      </c>
      <c r="AF180" s="7">
        <v>-2.6349999999999998</v>
      </c>
      <c r="AG180" s="7">
        <v>-2.532</v>
      </c>
      <c r="AH180" s="7">
        <v>0.3997777420292411</v>
      </c>
      <c r="AI180" s="7">
        <v>-3.7330000000000001</v>
      </c>
      <c r="AJ180" s="7">
        <v>-1.63</v>
      </c>
      <c r="AK180" s="7">
        <f t="shared" si="121"/>
        <v>-1.8594395166240651</v>
      </c>
      <c r="AL180" s="7">
        <f t="shared" si="115"/>
        <v>-1.8594395166240653E-2</v>
      </c>
      <c r="AM180" s="7">
        <f t="shared" si="116"/>
        <v>-1.2659474099437424E-2</v>
      </c>
      <c r="AN180" s="7">
        <f t="shared" si="117"/>
        <v>-9.4838120948921648E-3</v>
      </c>
      <c r="AO180" s="7">
        <f t="shared" si="118"/>
        <v>-3.1756620045452592E-3</v>
      </c>
      <c r="AP180" s="8">
        <f t="shared" si="119"/>
        <v>-0.31756620045452594</v>
      </c>
      <c r="AQ180" s="19">
        <f t="shared" si="120"/>
        <v>2.7704383771640249</v>
      </c>
      <c r="AR180" s="8">
        <f t="shared" si="99"/>
        <v>-0.63048549703000401</v>
      </c>
      <c r="AS180" s="7">
        <f t="shared" si="100"/>
        <v>-1.702E-2</v>
      </c>
      <c r="AT180" s="7">
        <f t="shared" si="101"/>
        <v>-1.8594395166240653E-2</v>
      </c>
    </row>
    <row r="181" spans="1:46">
      <c r="A181" s="7" t="s">
        <v>5</v>
      </c>
      <c r="B181" s="26">
        <v>11</v>
      </c>
      <c r="C181" s="8">
        <v>1.5820000000000001</v>
      </c>
      <c r="D181" s="1">
        <v>-0.63048549703001022</v>
      </c>
      <c r="E181" s="8">
        <v>0.69279999999999997</v>
      </c>
      <c r="F181" s="8">
        <v>-0.50088955811515712</v>
      </c>
      <c r="G181" s="8">
        <f t="shared" si="81"/>
        <v>0.27999999999999997</v>
      </c>
      <c r="H181" s="8">
        <f t="shared" si="82"/>
        <v>0.16000000000000003</v>
      </c>
      <c r="I181" s="8">
        <f t="shared" si="83"/>
        <v>0.27999999999999997</v>
      </c>
      <c r="J181" s="8">
        <f t="shared" si="84"/>
        <v>0.16000000000000003</v>
      </c>
      <c r="K181" s="8">
        <v>0.8</v>
      </c>
      <c r="L181" s="8">
        <v>0.8</v>
      </c>
      <c r="M181" s="8">
        <v>0.4</v>
      </c>
      <c r="N181" s="8">
        <v>0.6</v>
      </c>
      <c r="O181" s="8">
        <f>(1-M181)</f>
        <v>0.6</v>
      </c>
      <c r="P181" s="6">
        <f>E181*((O181*(G181+H181)+N181*(I181+J181))*F181+(O181*H181+N181*J181)*F180)</f>
        <v>-0.12739868411230676</v>
      </c>
      <c r="Q181" s="8">
        <f>C181+P181</f>
        <v>1.4546013158876934</v>
      </c>
      <c r="R181" s="8">
        <f t="shared" si="102"/>
        <v>-0.63048549703001022</v>
      </c>
      <c r="S181" s="8">
        <v>51.152038613968784</v>
      </c>
      <c r="T181" s="8">
        <f t="shared" si="122"/>
        <v>0.51152038613968787</v>
      </c>
      <c r="U181" s="8">
        <v>1.56</v>
      </c>
      <c r="V181" s="7">
        <v>0.23699999999999999</v>
      </c>
      <c r="W181">
        <f t="shared" si="123"/>
        <v>2.3699999999999997E-3</v>
      </c>
      <c r="X181" s="7">
        <v>53.671862657157298</v>
      </c>
      <c r="Y181" s="7">
        <f t="shared" si="124"/>
        <v>0.53671862657157299</v>
      </c>
      <c r="Z181" s="8">
        <v>1</v>
      </c>
      <c r="AA181" s="7">
        <v>1.6309077173157934E-2</v>
      </c>
      <c r="AB181" s="7">
        <v>5.4959003892425751E-2</v>
      </c>
      <c r="AC181" s="7">
        <v>1.7695455075539421E-2</v>
      </c>
      <c r="AD181" s="7">
        <v>9.4813938849967597E-2</v>
      </c>
      <c r="AE181" s="7">
        <v>0.81622252500890924</v>
      </c>
      <c r="AF181" s="7">
        <v>-3.3290000000000002</v>
      </c>
      <c r="AG181" s="7">
        <v>-2.0070000000000001</v>
      </c>
      <c r="AH181" s="7">
        <v>0.84662960200765891</v>
      </c>
      <c r="AI181" s="7">
        <v>-3.4129999999999998</v>
      </c>
      <c r="AJ181" s="7">
        <v>-0.72799999999999998</v>
      </c>
      <c r="AK181" s="7">
        <f t="shared" si="121"/>
        <v>-1.0674241141350183</v>
      </c>
      <c r="AL181" s="7">
        <f t="shared" si="115"/>
        <v>-1.0674241141350183E-2</v>
      </c>
      <c r="AM181" s="7">
        <f t="shared" si="116"/>
        <v>1.8911931716356538E-3</v>
      </c>
      <c r="AN181" s="7">
        <f t="shared" si="117"/>
        <v>-5.7290640450792501E-3</v>
      </c>
      <c r="AO181" s="7">
        <f t="shared" si="118"/>
        <v>7.6202572167149039E-3</v>
      </c>
      <c r="AP181" s="8">
        <f t="shared" si="119"/>
        <v>0.76202572167149041</v>
      </c>
      <c r="AQ181" s="19">
        <f t="shared" si="120"/>
        <v>2.2166270375591837</v>
      </c>
      <c r="AR181" s="8">
        <f t="shared" si="99"/>
        <v>-0.63048549703001022</v>
      </c>
      <c r="AS181" s="7">
        <f t="shared" si="100"/>
        <v>2.3699999999999997E-3</v>
      </c>
      <c r="AT181" s="7">
        <f t="shared" si="101"/>
        <v>-1.0674241141350183E-2</v>
      </c>
    </row>
    <row r="182" spans="1:46" s="12" customFormat="1">
      <c r="A182" s="12" t="s">
        <v>5</v>
      </c>
      <c r="B182" s="27">
        <v>12</v>
      </c>
      <c r="C182" s="13">
        <v>1.5069999999999999</v>
      </c>
      <c r="D182" s="14">
        <v>-0.84264207904002308</v>
      </c>
      <c r="E182" s="8">
        <v>0.69279999999999997</v>
      </c>
      <c r="F182" s="13">
        <v>0.5501342178666262</v>
      </c>
      <c r="G182" s="8">
        <f>0.35*K182</f>
        <v>0.27999999999999997</v>
      </c>
      <c r="H182" s="8">
        <f>0.2*K182</f>
        <v>0.16000000000000003</v>
      </c>
      <c r="I182" s="8">
        <f>0.35*L182</f>
        <v>0.27999999999999997</v>
      </c>
      <c r="J182" s="8">
        <f>0.2*L182</f>
        <v>0.16000000000000003</v>
      </c>
      <c r="K182" s="8">
        <v>0.8</v>
      </c>
      <c r="L182" s="8">
        <v>0.8</v>
      </c>
      <c r="M182" s="8">
        <v>0.4</v>
      </c>
      <c r="N182" s="8">
        <v>0.6</v>
      </c>
      <c r="O182" s="8">
        <f>(1-M182)</f>
        <v>0.6</v>
      </c>
      <c r="P182" s="6">
        <f>E182*((O182*(G182+H182)+N182*(I182+J182))*F182+(O182*H182+N182*J182)*F181)</f>
        <v>0.13461108979532457</v>
      </c>
      <c r="Q182" s="8">
        <f>C182+P182</f>
        <v>1.6416110897953244</v>
      </c>
      <c r="R182" s="8">
        <f t="shared" si="102"/>
        <v>-0.63048549703001022</v>
      </c>
      <c r="S182" s="8">
        <v>51.213076612187727</v>
      </c>
      <c r="T182" s="8">
        <f t="shared" si="122"/>
        <v>0.51213076612187725</v>
      </c>
      <c r="U182" s="8">
        <v>1.56</v>
      </c>
      <c r="V182" s="12">
        <v>-0.14599999999999999</v>
      </c>
      <c r="W182">
        <f t="shared" si="123"/>
        <v>-1.4599999999999999E-3</v>
      </c>
      <c r="X182" s="12">
        <v>53.807178180801095</v>
      </c>
      <c r="Y182" s="7">
        <f t="shared" si="124"/>
        <v>0.53807178180801096</v>
      </c>
      <c r="Z182" s="8">
        <v>1</v>
      </c>
      <c r="AA182" s="7">
        <v>1.6309077173157934E-2</v>
      </c>
      <c r="AB182" s="7">
        <v>5.4959003892425751E-2</v>
      </c>
      <c r="AC182" s="7">
        <v>1.7695455075539421E-2</v>
      </c>
      <c r="AD182" s="7">
        <v>9.4813938849967597E-2</v>
      </c>
      <c r="AE182" s="7">
        <v>0.81622252500890924</v>
      </c>
      <c r="AF182" s="12">
        <v>-1.996</v>
      </c>
      <c r="AG182" s="12">
        <v>-2.2970000000000002</v>
      </c>
      <c r="AH182" s="12">
        <v>0.21976138211020313</v>
      </c>
      <c r="AI182" s="12">
        <v>-2.74</v>
      </c>
      <c r="AJ182" s="12">
        <v>-2.0409999999999999</v>
      </c>
      <c r="AK182" s="7">
        <f t="shared" si="121"/>
        <v>-2.0806053383061505</v>
      </c>
      <c r="AL182" s="7">
        <f t="shared" si="115"/>
        <v>-2.0806053383061504E-2</v>
      </c>
      <c r="AM182" s="7">
        <f t="shared" si="116"/>
        <v>-1.1664290329191876E-3</v>
      </c>
      <c r="AN182" s="7">
        <f t="shared" si="117"/>
        <v>-1.1195150216216499E-2</v>
      </c>
      <c r="AO182" s="7">
        <f t="shared" si="118"/>
        <v>1.002872118329731E-2</v>
      </c>
      <c r="AP182" s="8">
        <f t="shared" si="119"/>
        <v>1.0028721183297311</v>
      </c>
      <c r="AQ182" s="19">
        <f t="shared" si="120"/>
        <v>2.6444832081250556</v>
      </c>
      <c r="AR182" s="8">
        <f t="shared" si="99"/>
        <v>-0.63048549703001022</v>
      </c>
      <c r="AS182" s="7">
        <f t="shared" si="100"/>
        <v>-1.4599999999999999E-3</v>
      </c>
      <c r="AT182" s="7">
        <f t="shared" si="101"/>
        <v>-2.0806053383061504E-2</v>
      </c>
    </row>
    <row r="183" spans="1:46" s="12" customFormat="1">
      <c r="A183" s="12" t="s">
        <v>5</v>
      </c>
      <c r="B183" s="27">
        <v>13</v>
      </c>
      <c r="C183" s="13">
        <v>1.954</v>
      </c>
      <c r="D183" s="14">
        <v>-0.84264207904002308</v>
      </c>
      <c r="E183" s="8">
        <v>0.69279999999999997</v>
      </c>
      <c r="F183" s="13">
        <v>-0.69415238425165127</v>
      </c>
      <c r="G183" s="8">
        <f>0.35*K183</f>
        <v>0.27999999999999997</v>
      </c>
      <c r="H183" s="8">
        <f>0.2*K183</f>
        <v>0.16000000000000003</v>
      </c>
      <c r="I183" s="8">
        <f>0.35*L183</f>
        <v>0.27999999999999997</v>
      </c>
      <c r="J183" s="8">
        <f>0.2*L183</f>
        <v>0.16000000000000003</v>
      </c>
      <c r="K183" s="8">
        <v>0.8</v>
      </c>
      <c r="L183" s="8">
        <v>0.8</v>
      </c>
      <c r="M183" s="8">
        <v>0.4</v>
      </c>
      <c r="N183" s="8">
        <v>0.6</v>
      </c>
      <c r="O183" s="8">
        <f>(1-M183)</f>
        <v>0.6</v>
      </c>
      <c r="P183" s="6">
        <f>E183*((O183*(G183+H183)+N183*(I183+J183))*F183+(O183*H183+N183*J183)*F182)</f>
        <v>-0.18074229817694348</v>
      </c>
      <c r="Q183" s="8">
        <f>C183+P183</f>
        <v>1.7732577018230564</v>
      </c>
      <c r="R183" s="8">
        <f t="shared" si="102"/>
        <v>-0.84264207904002308</v>
      </c>
      <c r="S183" s="8">
        <v>50.22351612575229</v>
      </c>
      <c r="T183" s="8">
        <f t="shared" si="122"/>
        <v>0.50223516125752288</v>
      </c>
      <c r="U183" s="8">
        <v>1.56</v>
      </c>
      <c r="V183" s="12">
        <v>-0.83499999999999996</v>
      </c>
      <c r="W183">
        <f t="shared" si="123"/>
        <v>-8.3499999999999998E-3</v>
      </c>
      <c r="X183" s="12">
        <v>53.232681158753735</v>
      </c>
      <c r="Y183" s="7">
        <f t="shared" si="124"/>
        <v>0.53232681158753736</v>
      </c>
      <c r="Z183" s="8">
        <v>1</v>
      </c>
      <c r="AA183" s="7">
        <v>1.6309077173157934E-2</v>
      </c>
      <c r="AB183" s="7">
        <v>5.4959003892425751E-2</v>
      </c>
      <c r="AC183" s="7">
        <v>1.7695455075539421E-2</v>
      </c>
      <c r="AD183" s="7">
        <v>9.4813938849967597E-2</v>
      </c>
      <c r="AE183" s="7">
        <v>0.81622252500890924</v>
      </c>
      <c r="AF183" s="12">
        <v>-1.06</v>
      </c>
      <c r="AG183" s="12">
        <v>-1.698</v>
      </c>
      <c r="AH183" s="12">
        <v>0.1112880459828612</v>
      </c>
      <c r="AI183" s="12">
        <v>-2.883</v>
      </c>
      <c r="AJ183" s="12">
        <v>-2.7909999999999999</v>
      </c>
      <c r="AK183" s="7">
        <f t="shared" si="121"/>
        <v>-2.6600643707990743</v>
      </c>
      <c r="AL183" s="7">
        <f t="shared" si="115"/>
        <v>-2.6600643707990743E-2</v>
      </c>
      <c r="AM183" s="7">
        <f t="shared" si="116"/>
        <v>-6.5421152105404933E-3</v>
      </c>
      <c r="AN183" s="7">
        <f t="shared" si="117"/>
        <v>-1.4160235851250799E-2</v>
      </c>
      <c r="AO183" s="7">
        <f t="shared" si="118"/>
        <v>7.6181206407103059E-3</v>
      </c>
      <c r="AP183" s="8">
        <f t="shared" si="119"/>
        <v>0.76181206407103064</v>
      </c>
      <c r="AQ183" s="19">
        <f t="shared" si="120"/>
        <v>2.5350697658940868</v>
      </c>
      <c r="AR183" s="8">
        <f t="shared" si="99"/>
        <v>-0.84264207904002308</v>
      </c>
      <c r="AS183" s="7">
        <f t="shared" si="100"/>
        <v>-8.3499999999999998E-3</v>
      </c>
      <c r="AT183" s="7">
        <f t="shared" si="101"/>
        <v>-2.6600643707990743E-2</v>
      </c>
    </row>
    <row r="184" spans="1:46" s="12" customFormat="1">
      <c r="A184" s="12" t="s">
        <v>5</v>
      </c>
      <c r="B184" s="27">
        <v>14</v>
      </c>
      <c r="C184" s="13">
        <v>1.9279999999999999</v>
      </c>
      <c r="D184" s="14">
        <v>-0.84264207904002308</v>
      </c>
      <c r="E184" s="8">
        <v>0.69279999999999997</v>
      </c>
      <c r="F184" s="13">
        <v>-0.2680552343699707</v>
      </c>
      <c r="G184" s="8">
        <f t="shared" ref="G184:G186" si="125">0.35*K184</f>
        <v>0.27999999999999997</v>
      </c>
      <c r="H184" s="8">
        <f t="shared" ref="H184:H186" si="126">0.2*K184</f>
        <v>0.16000000000000003</v>
      </c>
      <c r="I184" s="8">
        <f t="shared" ref="I184:I186" si="127">0.35*L184</f>
        <v>0.27999999999999997</v>
      </c>
      <c r="J184" s="8">
        <f t="shared" ref="J184:J186" si="128">0.2*L184</f>
        <v>0.16000000000000003</v>
      </c>
      <c r="K184" s="8">
        <v>0.8</v>
      </c>
      <c r="L184" s="8">
        <v>0.8</v>
      </c>
      <c r="M184" s="8">
        <v>0.4</v>
      </c>
      <c r="N184" s="8">
        <v>0.6</v>
      </c>
      <c r="O184" s="8">
        <f t="shared" ref="O184:O186" si="129">(1-M184)</f>
        <v>0.6</v>
      </c>
      <c r="P184" s="6">
        <f t="shared" ref="P184:P186" si="130">E184*((O184*(G184+H184)+N184*(I184+J184))*F184+(O184*H184+N184*J184)*F183)</f>
        <v>-0.19038866003159277</v>
      </c>
      <c r="Q184" s="8">
        <f t="shared" ref="Q184:Q186" si="131">C184+P184</f>
        <v>1.7376113399684072</v>
      </c>
      <c r="R184" s="8">
        <f t="shared" ref="R184:R186" si="132">D183</f>
        <v>-0.84264207904002308</v>
      </c>
      <c r="S184" s="8">
        <v>49.493669167793541</v>
      </c>
      <c r="T184" s="8">
        <f t="shared" si="122"/>
        <v>0.49493669167793541</v>
      </c>
      <c r="U184" s="8">
        <v>1.56</v>
      </c>
      <c r="V184" s="12">
        <v>-1.589</v>
      </c>
      <c r="W184">
        <f t="shared" si="123"/>
        <v>-1.5890000000000001E-2</v>
      </c>
      <c r="X184" s="12">
        <v>53.248232279590034</v>
      </c>
      <c r="Y184" s="7">
        <f t="shared" si="124"/>
        <v>0.53248232279590035</v>
      </c>
      <c r="Z184" s="8">
        <v>1</v>
      </c>
      <c r="AA184" s="7">
        <v>1.6309077173157934E-2</v>
      </c>
      <c r="AB184" s="7">
        <v>5.4959003892425751E-2</v>
      </c>
      <c r="AC184" s="7">
        <v>1.7695455075539421E-2</v>
      </c>
      <c r="AD184" s="7">
        <v>9.4813938849967597E-2</v>
      </c>
      <c r="AE184" s="7">
        <v>0.81622252500890924</v>
      </c>
      <c r="AF184" s="12">
        <v>-1.5620000000000001</v>
      </c>
      <c r="AG184" s="12">
        <v>-0.66100000000000003</v>
      </c>
      <c r="AH184" s="12">
        <v>0.10653370177846029</v>
      </c>
      <c r="AI184" s="12">
        <v>-2.2240000000000002</v>
      </c>
      <c r="AJ184" s="12">
        <v>-2.641</v>
      </c>
      <c r="AK184" s="7">
        <f t="shared" si="121"/>
        <v>-2.4264274063343718</v>
      </c>
      <c r="AL184" s="7">
        <f t="shared" si="115"/>
        <v>-2.4264274063343718E-2</v>
      </c>
      <c r="AM184" s="7">
        <f t="shared" si="116"/>
        <v>-1.2268688687989337E-2</v>
      </c>
      <c r="AN184" s="7">
        <f t="shared" si="117"/>
        <v>-1.2920297014205582E-2</v>
      </c>
      <c r="AO184" s="7">
        <f t="shared" si="118"/>
        <v>6.5160832621624469E-4</v>
      </c>
      <c r="AP184" s="8">
        <f t="shared" si="119"/>
        <v>6.5160832621624476E-2</v>
      </c>
      <c r="AQ184" s="19">
        <f t="shared" si="120"/>
        <v>1.8027721725900316</v>
      </c>
      <c r="AR184" s="8">
        <f t="shared" si="99"/>
        <v>-0.84264207904002308</v>
      </c>
      <c r="AS184" s="7">
        <f t="shared" si="100"/>
        <v>-1.5890000000000001E-2</v>
      </c>
      <c r="AT184" s="7">
        <f t="shared" si="101"/>
        <v>-2.4264274063343718E-2</v>
      </c>
    </row>
    <row r="185" spans="1:46" s="12" customFormat="1">
      <c r="A185" s="12" t="s">
        <v>5</v>
      </c>
      <c r="B185" s="27">
        <v>15</v>
      </c>
      <c r="C185" s="13">
        <v>3.5979999999999999</v>
      </c>
      <c r="D185" s="14">
        <v>-0.84264207904002308</v>
      </c>
      <c r="E185" s="8">
        <v>0.69279999999999997</v>
      </c>
      <c r="F185" s="13">
        <v>0.83637853010450314</v>
      </c>
      <c r="G185" s="8">
        <f t="shared" si="125"/>
        <v>0.27999999999999997</v>
      </c>
      <c r="H185" s="8">
        <f t="shared" si="126"/>
        <v>0.16000000000000003</v>
      </c>
      <c r="I185" s="8">
        <f t="shared" si="127"/>
        <v>0.27999999999999997</v>
      </c>
      <c r="J185" s="8">
        <f t="shared" si="128"/>
        <v>0.16000000000000003</v>
      </c>
      <c r="K185" s="8">
        <v>0.8</v>
      </c>
      <c r="L185" s="8">
        <v>0.8</v>
      </c>
      <c r="M185" s="8">
        <v>0.4</v>
      </c>
      <c r="N185" s="8">
        <v>0.6</v>
      </c>
      <c r="O185" s="8">
        <f t="shared" si="129"/>
        <v>0.6</v>
      </c>
      <c r="P185" s="6">
        <f t="shared" si="130"/>
        <v>0.27028986416324807</v>
      </c>
      <c r="Q185" s="8">
        <f t="shared" si="131"/>
        <v>3.8682898641632479</v>
      </c>
      <c r="R185" s="8">
        <f t="shared" si="132"/>
        <v>-0.84264207904002308</v>
      </c>
      <c r="S185" s="8">
        <v>49.012337238365355</v>
      </c>
      <c r="T185" s="8">
        <f t="shared" si="122"/>
        <v>0.49012337238365355</v>
      </c>
      <c r="U185" s="8">
        <v>1.56</v>
      </c>
      <c r="V185" s="12">
        <v>-1.272</v>
      </c>
      <c r="W185">
        <f t="shared" si="123"/>
        <v>-1.272E-2</v>
      </c>
      <c r="X185" s="12">
        <v>53.367617967626188</v>
      </c>
      <c r="Y185" s="7">
        <f t="shared" si="124"/>
        <v>0.53367617967626191</v>
      </c>
      <c r="Z185" s="8">
        <v>1</v>
      </c>
      <c r="AA185" s="7">
        <v>1.6309077173157934E-2</v>
      </c>
      <c r="AB185" s="7">
        <v>5.4959003892425751E-2</v>
      </c>
      <c r="AC185" s="7">
        <v>1.7695455075539421E-2</v>
      </c>
      <c r="AD185" s="7">
        <v>9.4813938849967597E-2</v>
      </c>
      <c r="AE185" s="7">
        <v>0.81622252500890924</v>
      </c>
      <c r="AF185" s="12">
        <v>-1.5920000000000001</v>
      </c>
      <c r="AG185" s="12">
        <v>-0.26900000000000002</v>
      </c>
      <c r="AH185" s="12">
        <v>0.1657342189163194</v>
      </c>
      <c r="AI185" s="12">
        <v>-1.623</v>
      </c>
      <c r="AJ185" s="12">
        <v>-2.008</v>
      </c>
      <c r="AK185" s="7">
        <f t="shared" si="121"/>
        <v>-1.8306731334528037</v>
      </c>
      <c r="AL185" s="7">
        <f t="shared" si="115"/>
        <v>-1.8306731334528037E-2</v>
      </c>
      <c r="AM185" s="7">
        <f t="shared" si="116"/>
        <v>-9.7256161028833141E-3</v>
      </c>
      <c r="AN185" s="7">
        <f t="shared" si="117"/>
        <v>-9.7698664409706388E-3</v>
      </c>
      <c r="AO185" s="7">
        <f t="shared" si="118"/>
        <v>4.4250338087324648E-5</v>
      </c>
      <c r="AP185" s="8">
        <f t="shared" si="119"/>
        <v>4.4250338087324648E-3</v>
      </c>
      <c r="AQ185" s="19">
        <f t="shared" si="120"/>
        <v>3.8727148979719805</v>
      </c>
      <c r="AR185" s="8">
        <f t="shared" si="99"/>
        <v>-0.84264207904002308</v>
      </c>
      <c r="AS185" s="7">
        <f t="shared" si="100"/>
        <v>-1.272E-2</v>
      </c>
      <c r="AT185" s="7">
        <f t="shared" si="101"/>
        <v>-1.8306731334528037E-2</v>
      </c>
    </row>
    <row r="186" spans="1:46" s="12" customFormat="1">
      <c r="A186" s="12" t="s">
        <v>5</v>
      </c>
      <c r="B186" s="27">
        <v>16</v>
      </c>
      <c r="C186" s="13">
        <v>3.56</v>
      </c>
      <c r="D186" s="14">
        <v>-0.84264207904002308</v>
      </c>
      <c r="E186" s="8">
        <v>0.69279999999999997</v>
      </c>
      <c r="F186" s="13">
        <v>-0.43030393781920762</v>
      </c>
      <c r="G186" s="8">
        <f t="shared" si="125"/>
        <v>0.27999999999999997</v>
      </c>
      <c r="H186" s="8">
        <f t="shared" si="126"/>
        <v>0.16000000000000003</v>
      </c>
      <c r="I186" s="8">
        <f t="shared" si="127"/>
        <v>0.27999999999999997</v>
      </c>
      <c r="J186" s="8">
        <f t="shared" si="128"/>
        <v>0.16000000000000003</v>
      </c>
      <c r="K186" s="8">
        <v>0.8</v>
      </c>
      <c r="L186" s="8">
        <v>0.8</v>
      </c>
      <c r="M186" s="8">
        <v>0.4</v>
      </c>
      <c r="N186" s="8">
        <v>0.6</v>
      </c>
      <c r="O186" s="8">
        <f t="shared" si="129"/>
        <v>0.6</v>
      </c>
      <c r="P186" s="6">
        <f t="shared" si="130"/>
        <v>-4.6151427201936865E-2</v>
      </c>
      <c r="Q186" s="8">
        <f t="shared" si="131"/>
        <v>3.5138485727980631</v>
      </c>
      <c r="R186" s="8">
        <f t="shared" si="132"/>
        <v>-0.84264207904002308</v>
      </c>
      <c r="S186" s="23">
        <v>49.012337238365355</v>
      </c>
      <c r="T186" s="8">
        <f t="shared" si="122"/>
        <v>0.49012337238365355</v>
      </c>
      <c r="U186" s="8">
        <v>1.56</v>
      </c>
      <c r="V186" s="12">
        <v>-0.85499999999999998</v>
      </c>
      <c r="W186">
        <f t="shared" si="123"/>
        <v>-8.5500000000000003E-3</v>
      </c>
      <c r="X186" s="22">
        <v>53.367617967626188</v>
      </c>
      <c r="Y186" s="7">
        <f t="shared" si="124"/>
        <v>0.53367617967626191</v>
      </c>
      <c r="Z186" s="8">
        <v>1</v>
      </c>
      <c r="AA186" s="7">
        <v>1.6309077173157934E-2</v>
      </c>
      <c r="AB186" s="7">
        <v>5.4959003892425751E-2</v>
      </c>
      <c r="AC186" s="7">
        <v>1.7695455075539421E-2</v>
      </c>
      <c r="AD186" s="7">
        <v>9.4813938849967597E-2</v>
      </c>
      <c r="AE186" s="7">
        <v>0.81622252500890924</v>
      </c>
      <c r="AF186" s="12">
        <v>-1.5760000000000001</v>
      </c>
      <c r="AG186" s="12">
        <v>-0.216</v>
      </c>
      <c r="AH186" s="12">
        <v>0.24140120267458987</v>
      </c>
      <c r="AI186" s="12">
        <v>-1.1379999999999999</v>
      </c>
      <c r="AJ186" s="12">
        <v>-1.528</v>
      </c>
      <c r="AK186" s="7">
        <f t="shared" si="121"/>
        <v>-1.3883888269534279</v>
      </c>
      <c r="AL186" s="7">
        <f t="shared" si="115"/>
        <v>-1.3883888269534279E-2</v>
      </c>
      <c r="AM186" s="7">
        <f t="shared" si="116"/>
        <v>-6.5372655408531708E-3</v>
      </c>
      <c r="AN186" s="7">
        <f t="shared" si="117"/>
        <v>-7.4095004507371207E-3</v>
      </c>
      <c r="AO186" s="7">
        <f t="shared" si="118"/>
        <v>8.7223490988394981E-4</v>
      </c>
      <c r="AP186" s="8">
        <f t="shared" si="119"/>
        <v>8.7223490988394978E-2</v>
      </c>
      <c r="AQ186" s="19">
        <f t="shared" si="120"/>
        <v>3.6010720637864582</v>
      </c>
      <c r="AR186" s="8">
        <f t="shared" si="99"/>
        <v>-0.84264207904002308</v>
      </c>
      <c r="AS186" s="7">
        <f t="shared" si="100"/>
        <v>-8.5500000000000003E-3</v>
      </c>
      <c r="AT186" s="7">
        <f t="shared" si="101"/>
        <v>-1.3883888269534279E-2</v>
      </c>
    </row>
    <row r="187" spans="1:46" ht="15" hidden="1" customHeight="1">
      <c r="A187" s="7" t="s">
        <v>6</v>
      </c>
      <c r="B187" s="7">
        <v>1980</v>
      </c>
      <c r="C187" s="8">
        <v>-2.722</v>
      </c>
      <c r="D187" s="1">
        <v>0.90976833000000168</v>
      </c>
      <c r="E187" s="11"/>
      <c r="F187" s="11"/>
      <c r="G187" s="8">
        <f t="shared" ref="G187:G255" si="133">0.35*K187</f>
        <v>0.27999999999999997</v>
      </c>
      <c r="H187" s="8">
        <f t="shared" ref="H187:H255" si="134">0.2*K187</f>
        <v>0.16000000000000003</v>
      </c>
      <c r="I187" s="8">
        <f t="shared" ref="I187:I255" si="135">0.35*L187</f>
        <v>0.35</v>
      </c>
      <c r="J187" s="8">
        <f t="shared" ref="J187:J255" si="136">0.2*L187</f>
        <v>0.2</v>
      </c>
      <c r="K187" s="8">
        <v>0.8</v>
      </c>
      <c r="L187" s="8">
        <v>1</v>
      </c>
      <c r="M187" s="8">
        <v>0.4</v>
      </c>
      <c r="N187" s="8">
        <v>0.6</v>
      </c>
      <c r="O187" s="8">
        <f t="shared" ref="O187:O216" si="137">(1-M187)</f>
        <v>0.6</v>
      </c>
      <c r="P187" s="10"/>
      <c r="Q187" s="9"/>
      <c r="R187" s="8"/>
      <c r="S187" s="8">
        <v>32.100231577697286</v>
      </c>
      <c r="T187" s="8">
        <f t="shared" si="122"/>
        <v>0.32100231577697286</v>
      </c>
      <c r="U187" s="8">
        <v>1.17</v>
      </c>
      <c r="V187" s="7">
        <v>1.1160000000000001</v>
      </c>
      <c r="W187">
        <f t="shared" si="123"/>
        <v>1.1160000000000002E-2</v>
      </c>
      <c r="X187" s="7">
        <v>30.799833739089127</v>
      </c>
      <c r="Y187" s="7">
        <f t="shared" si="124"/>
        <v>0.30799833739089127</v>
      </c>
      <c r="Z187" s="8">
        <v>1</v>
      </c>
      <c r="AA187" s="7">
        <v>1.6700262434240155E-2</v>
      </c>
      <c r="AB187" s="7">
        <v>0.308785580010356</v>
      </c>
      <c r="AC187" s="7">
        <v>1.4992754572413619E-2</v>
      </c>
      <c r="AD187" s="7">
        <v>8.0189142660952895E-2</v>
      </c>
      <c r="AE187" s="7">
        <v>0.57933226032203722</v>
      </c>
      <c r="AF187" s="7">
        <v>-6.8710000000000004</v>
      </c>
      <c r="AG187" s="7">
        <v>-0.69</v>
      </c>
      <c r="AH187" s="7">
        <v>8.6709877583439905</v>
      </c>
      <c r="AI187" s="7">
        <v>-2.2999999999999998</v>
      </c>
      <c r="AK187" s="7">
        <f>AA187*AF187+AB187*AG187+AC187*AH187+AD187*AI187+AE187*AJ187</f>
        <v>-0.382242590151747</v>
      </c>
      <c r="AL187" s="7">
        <f>AK187/100</f>
        <v>-3.82242590151747E-3</v>
      </c>
      <c r="AM187" s="7">
        <f>T187*U187*W187</f>
        <v>4.1913914375630908E-3</v>
      </c>
      <c r="AN187" s="7">
        <f>Y187*Z187*AL187</f>
        <v>-1.1773008224672595E-3</v>
      </c>
      <c r="AO187" s="7">
        <f>AM187-AN187</f>
        <v>5.3686922600303501E-3</v>
      </c>
      <c r="AP187" s="8">
        <f>AO187*100</f>
        <v>0.53686922600303499</v>
      </c>
      <c r="AQ187" s="19"/>
      <c r="AR187" s="8"/>
      <c r="AS187" s="7">
        <f t="shared" si="100"/>
        <v>1.1160000000000002E-2</v>
      </c>
      <c r="AT187" s="7">
        <f t="shared" si="101"/>
        <v>-3.82242590151747E-3</v>
      </c>
    </row>
    <row r="188" spans="1:46" ht="15" hidden="1" customHeight="1">
      <c r="A188" s="7" t="s">
        <v>6</v>
      </c>
      <c r="B188" s="7">
        <v>1981</v>
      </c>
      <c r="C188" s="8">
        <v>-0.80200000000000005</v>
      </c>
      <c r="D188" s="1">
        <v>0.90976833000000168</v>
      </c>
      <c r="E188" s="8">
        <v>0.26939999999999997</v>
      </c>
      <c r="F188" s="8">
        <v>-2.2188119476388457</v>
      </c>
      <c r="G188" s="8">
        <f t="shared" si="133"/>
        <v>0.27999999999999997</v>
      </c>
      <c r="H188" s="8">
        <f t="shared" si="134"/>
        <v>0.16000000000000003</v>
      </c>
      <c r="I188" s="8">
        <f t="shared" si="135"/>
        <v>0.35</v>
      </c>
      <c r="J188" s="8">
        <f t="shared" si="136"/>
        <v>0.2</v>
      </c>
      <c r="K188" s="8">
        <v>0.8</v>
      </c>
      <c r="L188" s="8">
        <v>1</v>
      </c>
      <c r="M188" s="8">
        <v>0.4</v>
      </c>
      <c r="N188" s="8">
        <v>0.6</v>
      </c>
      <c r="O188" s="8">
        <f t="shared" si="137"/>
        <v>0.6</v>
      </c>
      <c r="P188" s="6">
        <f t="shared" ref="P188:P217" si="138">E188*((O188*(G188+H188)+N188*(I188+J188))*F188+(O188*H188+N188*J188)*F187)</f>
        <v>-0.35506227558417963</v>
      </c>
      <c r="Q188" s="8">
        <f t="shared" ref="Q188:Q217" si="139">C188+P188</f>
        <v>-1.1570622755841797</v>
      </c>
      <c r="R188" s="8"/>
      <c r="S188" s="8">
        <v>30.288234367616944</v>
      </c>
      <c r="T188" s="8">
        <f t="shared" si="122"/>
        <v>0.30288234367616945</v>
      </c>
      <c r="U188" s="8">
        <v>1.17</v>
      </c>
      <c r="V188" s="7">
        <v>-1.0069999999999999</v>
      </c>
      <c r="W188">
        <f t="shared" si="123"/>
        <v>-1.0069999999999999E-2</v>
      </c>
      <c r="X188" s="7">
        <v>31.264766104898413</v>
      </c>
      <c r="Y188" s="7">
        <f t="shared" si="124"/>
        <v>0.31264766104898412</v>
      </c>
      <c r="Z188" s="8">
        <v>1</v>
      </c>
      <c r="AA188" s="7">
        <v>1.959597449730454E-2</v>
      </c>
      <c r="AB188" s="7">
        <v>0.29252949201469097</v>
      </c>
      <c r="AC188" s="7">
        <v>8.1535612747325129E-3</v>
      </c>
      <c r="AD188" s="7">
        <v>9.569489931288172E-2</v>
      </c>
      <c r="AE188" s="7">
        <v>0.58402607290039021</v>
      </c>
      <c r="AF188" s="7">
        <v>-5.6840000000000002</v>
      </c>
      <c r="AG188" s="7">
        <v>-3.5129999999999999</v>
      </c>
      <c r="AH188" s="7">
        <v>0.21664738435800149</v>
      </c>
      <c r="AI188" s="7">
        <v>-1.5409999999999999</v>
      </c>
      <c r="AK188" s="7">
        <f t="shared" ref="AK188:AK197" si="140">AA188*AF188+AB188*AG188+AC188*AH188+AD188*AI188+AE188*AJ188</f>
        <v>-1.2847390166080659</v>
      </c>
      <c r="AL188" s="7">
        <f t="shared" ref="AL188:AL223" si="141">AK188/100</f>
        <v>-1.2847390166080658E-2</v>
      </c>
      <c r="AM188" s="7">
        <f t="shared" ref="AM188:AM223" si="142">T188*U188*W188</f>
        <v>-3.5685294849582602E-3</v>
      </c>
      <c r="AN188" s="7">
        <f t="shared" ref="AN188:AN223" si="143">Y188*Z188*AL188</f>
        <v>-4.0167064860088374E-3</v>
      </c>
      <c r="AO188" s="7">
        <f t="shared" ref="AO188:AO223" si="144">AM188-AN188</f>
        <v>4.4817700105057728E-4</v>
      </c>
      <c r="AP188" s="8">
        <f t="shared" ref="AP188:AP223" si="145">AO188*100</f>
        <v>4.4817700105057728E-2</v>
      </c>
      <c r="AQ188" s="19">
        <f t="shared" ref="AQ188:AQ223" si="146">Q188+AP188</f>
        <v>-1.1122445754791219</v>
      </c>
      <c r="AR188" s="8"/>
      <c r="AS188" s="7">
        <f t="shared" si="100"/>
        <v>-1.0069999999999999E-2</v>
      </c>
      <c r="AT188" s="7">
        <f t="shared" si="101"/>
        <v>-1.2847390166080658E-2</v>
      </c>
    </row>
    <row r="189" spans="1:46" hidden="1">
      <c r="A189" s="7" t="s">
        <v>6</v>
      </c>
      <c r="B189" s="7">
        <v>1982</v>
      </c>
      <c r="C189" s="8">
        <v>-1.6990000000000001</v>
      </c>
      <c r="D189" s="1">
        <v>0.90976833000000168</v>
      </c>
      <c r="E189" s="8">
        <v>0.25</v>
      </c>
      <c r="F189" s="8">
        <v>-0.74208987455482933</v>
      </c>
      <c r="G189" s="8">
        <f t="shared" si="133"/>
        <v>0.27999999999999997</v>
      </c>
      <c r="H189" s="8">
        <f t="shared" si="134"/>
        <v>0.16000000000000003</v>
      </c>
      <c r="I189" s="8">
        <f t="shared" si="135"/>
        <v>0.35</v>
      </c>
      <c r="J189" s="8">
        <f t="shared" si="136"/>
        <v>0.2</v>
      </c>
      <c r="K189" s="8">
        <v>0.8</v>
      </c>
      <c r="L189" s="8">
        <v>1</v>
      </c>
      <c r="M189" s="8">
        <v>0.4</v>
      </c>
      <c r="N189" s="8">
        <v>0.6</v>
      </c>
      <c r="O189" s="8">
        <f t="shared" si="137"/>
        <v>0.6</v>
      </c>
      <c r="P189" s="6">
        <f t="shared" si="138"/>
        <v>-0.23001619154388986</v>
      </c>
      <c r="Q189" s="8">
        <f t="shared" si="139"/>
        <v>-1.9290161915438899</v>
      </c>
      <c r="R189" s="8">
        <f t="shared" si="102"/>
        <v>0.90976833000000168</v>
      </c>
      <c r="S189" s="8">
        <v>28.682496322756883</v>
      </c>
      <c r="T189" s="8">
        <f t="shared" si="122"/>
        <v>0.28682496322756884</v>
      </c>
      <c r="U189" s="8">
        <v>1.17</v>
      </c>
      <c r="V189" s="7">
        <v>-1.5269999999999999</v>
      </c>
      <c r="W189">
        <f t="shared" si="123"/>
        <v>-1.5269999999999999E-2</v>
      </c>
      <c r="X189" s="7">
        <v>28.855268380378696</v>
      </c>
      <c r="Y189" s="7">
        <f t="shared" si="124"/>
        <v>0.28855268380378696</v>
      </c>
      <c r="Z189" s="8">
        <v>1</v>
      </c>
      <c r="AA189" s="7">
        <v>2.5810484325981646E-2</v>
      </c>
      <c r="AB189" s="7">
        <v>0.29821152257267786</v>
      </c>
      <c r="AC189" s="7">
        <v>8.2235647039550375E-3</v>
      </c>
      <c r="AD189" s="7">
        <v>8.0223744114662959E-2</v>
      </c>
      <c r="AE189" s="7">
        <v>0.58753068428272259</v>
      </c>
      <c r="AF189" s="7">
        <v>-5.1289999999999996</v>
      </c>
      <c r="AG189" s="7">
        <v>-3.633</v>
      </c>
      <c r="AH189" s="7">
        <v>-2.9521732944217964</v>
      </c>
      <c r="AI189" s="7">
        <v>-6.17</v>
      </c>
      <c r="AK189" s="7">
        <f t="shared" si="140"/>
        <v>-1.7350423249059348</v>
      </c>
      <c r="AL189" s="7">
        <f t="shared" si="141"/>
        <v>-1.7350423249059346E-2</v>
      </c>
      <c r="AM189" s="7">
        <f t="shared" si="142"/>
        <v>-5.1243861105274222E-3</v>
      </c>
      <c r="AN189" s="7">
        <f t="shared" si="143"/>
        <v>-5.0065111936476959E-3</v>
      </c>
      <c r="AO189" s="7">
        <f t="shared" si="144"/>
        <v>-1.1787491687972624E-4</v>
      </c>
      <c r="AP189" s="8">
        <f t="shared" si="145"/>
        <v>-1.1787491687972624E-2</v>
      </c>
      <c r="AQ189" s="19">
        <f t="shared" si="146"/>
        <v>-1.9408036832318625</v>
      </c>
      <c r="AR189" s="8">
        <f t="shared" si="99"/>
        <v>0.90976833000000168</v>
      </c>
      <c r="AS189" s="7">
        <f t="shared" si="100"/>
        <v>-1.5269999999999999E-2</v>
      </c>
      <c r="AT189" s="7">
        <f t="shared" si="101"/>
        <v>-1.7350423249059346E-2</v>
      </c>
    </row>
    <row r="190" spans="1:46" hidden="1">
      <c r="A190" s="7" t="s">
        <v>6</v>
      </c>
      <c r="B190" s="7">
        <v>1983</v>
      </c>
      <c r="C190" s="8">
        <v>-2.0819999999999999</v>
      </c>
      <c r="D190" s="1">
        <v>0.90976833000000168</v>
      </c>
      <c r="E190" s="8">
        <v>0.2482</v>
      </c>
      <c r="F190" s="8">
        <v>0.86588717778969637</v>
      </c>
      <c r="G190" s="8">
        <f t="shared" si="133"/>
        <v>0.27999999999999997</v>
      </c>
      <c r="H190" s="8">
        <f t="shared" si="134"/>
        <v>0.16000000000000003</v>
      </c>
      <c r="I190" s="8">
        <f t="shared" si="135"/>
        <v>0.35</v>
      </c>
      <c r="J190" s="8">
        <f t="shared" si="136"/>
        <v>0.2</v>
      </c>
      <c r="K190" s="8">
        <v>0.8</v>
      </c>
      <c r="L190" s="8">
        <v>1</v>
      </c>
      <c r="M190" s="8">
        <v>0.4</v>
      </c>
      <c r="N190" s="8">
        <v>0.6</v>
      </c>
      <c r="O190" s="8">
        <f t="shared" si="137"/>
        <v>0.6</v>
      </c>
      <c r="P190" s="6">
        <f t="shared" si="138"/>
        <v>8.7874110648543308E-2</v>
      </c>
      <c r="Q190" s="8">
        <f t="shared" si="139"/>
        <v>-1.9941258893514566</v>
      </c>
      <c r="R190" s="8">
        <f t="shared" si="102"/>
        <v>0.90976833000000168</v>
      </c>
      <c r="S190" s="8">
        <v>28.692195019878636</v>
      </c>
      <c r="T190" s="8">
        <f t="shared" si="122"/>
        <v>0.28692195019878636</v>
      </c>
      <c r="U190" s="8">
        <v>1.17</v>
      </c>
      <c r="V190" s="7">
        <v>-1.5649999999999999</v>
      </c>
      <c r="W190">
        <f t="shared" si="123"/>
        <v>-1.5650000000000001E-2</v>
      </c>
      <c r="X190" s="7">
        <v>28.681732580037668</v>
      </c>
      <c r="Y190" s="7">
        <f t="shared" si="124"/>
        <v>0.28681732580037667</v>
      </c>
      <c r="Z190" s="8">
        <v>1</v>
      </c>
      <c r="AA190" s="7">
        <v>2.6932617617738248E-2</v>
      </c>
      <c r="AB190" s="7">
        <v>0.26987639312298423</v>
      </c>
      <c r="AC190" s="7">
        <v>9.383159147262253E-3</v>
      </c>
      <c r="AD190" s="7">
        <v>9.5528794097979541E-2</v>
      </c>
      <c r="AE190" s="7">
        <v>0.59827903601403587</v>
      </c>
      <c r="AF190" s="7">
        <v>-4.8239999999999998</v>
      </c>
      <c r="AG190" s="7">
        <v>-1.907</v>
      </c>
      <c r="AH190" s="7">
        <v>-3.7394828710898262</v>
      </c>
      <c r="AI190" s="7">
        <v>-4.7320000000000002</v>
      </c>
      <c r="AK190" s="7">
        <f t="shared" si="140"/>
        <v>-1.1317076456530364</v>
      </c>
      <c r="AL190" s="7">
        <f t="shared" si="141"/>
        <v>-1.1317076456530364E-2</v>
      </c>
      <c r="AM190" s="7">
        <f t="shared" si="142"/>
        <v>-5.2536843691148773E-3</v>
      </c>
      <c r="AN190" s="7">
        <f t="shared" si="143"/>
        <v>-3.245933605140442E-3</v>
      </c>
      <c r="AO190" s="7">
        <f t="shared" si="144"/>
        <v>-2.0077507639744353E-3</v>
      </c>
      <c r="AP190" s="8">
        <f t="shared" si="145"/>
        <v>-0.20077507639744355</v>
      </c>
      <c r="AQ190" s="19">
        <f t="shared" si="146"/>
        <v>-2.1949009657489</v>
      </c>
      <c r="AR190" s="8">
        <f t="shared" si="99"/>
        <v>0.90976833000000168</v>
      </c>
      <c r="AS190" s="7">
        <f t="shared" si="100"/>
        <v>-1.5650000000000001E-2</v>
      </c>
      <c r="AT190" s="7">
        <f t="shared" si="101"/>
        <v>-1.1317076456530364E-2</v>
      </c>
    </row>
    <row r="191" spans="1:46" hidden="1">
      <c r="A191" s="7" t="s">
        <v>6</v>
      </c>
      <c r="B191" s="7">
        <v>1984</v>
      </c>
      <c r="C191" s="8">
        <v>7.3999999999999996E-2</v>
      </c>
      <c r="D191" s="1">
        <v>1.0357573700000002</v>
      </c>
      <c r="E191" s="8">
        <v>0.25800000000000001</v>
      </c>
      <c r="F191" s="8">
        <v>-0.70544487885108553</v>
      </c>
      <c r="G191" s="8">
        <f t="shared" si="133"/>
        <v>0.27999999999999997</v>
      </c>
      <c r="H191" s="8">
        <f t="shared" si="134"/>
        <v>0.16000000000000003</v>
      </c>
      <c r="I191" s="8">
        <f t="shared" si="135"/>
        <v>0.35</v>
      </c>
      <c r="J191" s="8">
        <f t="shared" si="136"/>
        <v>0.2</v>
      </c>
      <c r="K191" s="8">
        <v>0.8</v>
      </c>
      <c r="L191" s="8">
        <v>1</v>
      </c>
      <c r="M191" s="8">
        <v>0.4</v>
      </c>
      <c r="N191" s="8">
        <v>0.6</v>
      </c>
      <c r="O191" s="8">
        <f t="shared" si="137"/>
        <v>0.6</v>
      </c>
      <c r="P191" s="6">
        <f t="shared" si="138"/>
        <v>-5.9856677929822362E-2</v>
      </c>
      <c r="Q191" s="8">
        <f t="shared" si="139"/>
        <v>1.4143322070177634E-2</v>
      </c>
      <c r="R191" s="8">
        <f t="shared" si="102"/>
        <v>0.90976833000000168</v>
      </c>
      <c r="S191" s="8">
        <v>27.094470821339119</v>
      </c>
      <c r="T191" s="8">
        <f t="shared" si="122"/>
        <v>0.27094470821339117</v>
      </c>
      <c r="U191" s="8">
        <v>1.17</v>
      </c>
      <c r="V191" s="7">
        <v>-1.4490000000000001</v>
      </c>
      <c r="W191">
        <f t="shared" si="123"/>
        <v>-1.4490000000000001E-2</v>
      </c>
      <c r="X191" s="7">
        <v>29.464652884219973</v>
      </c>
      <c r="Y191" s="7">
        <f t="shared" si="124"/>
        <v>0.29464652884219972</v>
      </c>
      <c r="Z191" s="8">
        <v>1</v>
      </c>
      <c r="AA191" s="7">
        <v>2.7055676287203439E-2</v>
      </c>
      <c r="AB191" s="7">
        <v>0.26870227798059348</v>
      </c>
      <c r="AC191" s="7">
        <v>1.4721086498042364E-2</v>
      </c>
      <c r="AD191" s="7">
        <v>0.15032338722288385</v>
      </c>
      <c r="AE191" s="7">
        <v>0.53919757201127694</v>
      </c>
      <c r="AF191" s="7">
        <v>-3.4670000000000001</v>
      </c>
      <c r="AG191" s="7">
        <v>-2.2650000000000001</v>
      </c>
      <c r="AH191" s="7">
        <v>-0.19943558429470037</v>
      </c>
      <c r="AI191" s="7">
        <v>-0.995</v>
      </c>
      <c r="AK191" s="7">
        <f t="shared" si="140"/>
        <v>-0.85492036808773797</v>
      </c>
      <c r="AL191" s="7">
        <f t="shared" si="141"/>
        <v>-8.5492036808773805E-3</v>
      </c>
      <c r="AM191" s="7">
        <f t="shared" si="142"/>
        <v>-4.593406921754084E-3</v>
      </c>
      <c r="AN191" s="7">
        <f t="shared" si="143"/>
        <v>-2.5189931889354773E-3</v>
      </c>
      <c r="AO191" s="7">
        <f t="shared" si="144"/>
        <v>-2.0744137328186068E-3</v>
      </c>
      <c r="AP191" s="8">
        <f t="shared" si="145"/>
        <v>-0.20744137328186069</v>
      </c>
      <c r="AQ191" s="19">
        <f t="shared" si="146"/>
        <v>-0.19329805121168306</v>
      </c>
      <c r="AR191" s="8">
        <f t="shared" si="99"/>
        <v>0.90976833000000168</v>
      </c>
      <c r="AS191" s="7">
        <f t="shared" si="100"/>
        <v>-1.4490000000000001E-2</v>
      </c>
      <c r="AT191" s="7">
        <f t="shared" si="101"/>
        <v>-8.5492036808773805E-3</v>
      </c>
    </row>
    <row r="192" spans="1:46" hidden="1">
      <c r="A192" s="7" t="s">
        <v>6</v>
      </c>
      <c r="B192" s="7">
        <v>1985</v>
      </c>
      <c r="C192" s="8">
        <v>-1.3340000000000001</v>
      </c>
      <c r="D192" s="1">
        <v>1.0357573700000002</v>
      </c>
      <c r="E192" s="8">
        <v>0.24399999999999999</v>
      </c>
      <c r="F192" s="8">
        <v>-0.75869618629419888</v>
      </c>
      <c r="G192" s="8">
        <f t="shared" si="133"/>
        <v>0.27999999999999997</v>
      </c>
      <c r="H192" s="8">
        <f t="shared" si="134"/>
        <v>0.16000000000000003</v>
      </c>
      <c r="I192" s="8">
        <f t="shared" si="135"/>
        <v>0.35</v>
      </c>
      <c r="J192" s="8">
        <f t="shared" si="136"/>
        <v>0.2</v>
      </c>
      <c r="K192" s="8">
        <v>0.8</v>
      </c>
      <c r="L192" s="8">
        <v>1</v>
      </c>
      <c r="M192" s="8">
        <v>0.4</v>
      </c>
      <c r="N192" s="8">
        <v>0.6</v>
      </c>
      <c r="O192" s="8">
        <f t="shared" si="137"/>
        <v>0.6</v>
      </c>
      <c r="P192" s="6">
        <f t="shared" si="138"/>
        <v>-0.14714215735170363</v>
      </c>
      <c r="Q192" s="8">
        <f t="shared" si="139"/>
        <v>-1.4811421573517036</v>
      </c>
      <c r="R192" s="8">
        <f t="shared" si="102"/>
        <v>1.0357573700000002</v>
      </c>
      <c r="S192" s="8">
        <v>27.300334562923567</v>
      </c>
      <c r="T192" s="8">
        <f t="shared" si="122"/>
        <v>0.27300334562923567</v>
      </c>
      <c r="U192" s="8">
        <v>1.17</v>
      </c>
      <c r="V192" s="7">
        <v>-1.1459999999999999</v>
      </c>
      <c r="W192">
        <f t="shared" si="123"/>
        <v>-1.146E-2</v>
      </c>
      <c r="X192" s="7">
        <v>27.969460410054044</v>
      </c>
      <c r="Y192" s="7">
        <f t="shared" si="124"/>
        <v>0.27969460410054042</v>
      </c>
      <c r="Z192" s="8">
        <v>1</v>
      </c>
      <c r="AA192" s="7">
        <v>3.1028791075950139E-2</v>
      </c>
      <c r="AB192" s="7">
        <v>0.26453693922949828</v>
      </c>
      <c r="AC192" s="7">
        <v>1.7957300744515955E-2</v>
      </c>
      <c r="AD192" s="7">
        <v>0.14023214822206603</v>
      </c>
      <c r="AE192" s="7">
        <v>0.54624482072796954</v>
      </c>
      <c r="AF192" s="7">
        <v>-0.92300000000000004</v>
      </c>
      <c r="AG192" s="7">
        <v>-0.98199999999999998</v>
      </c>
      <c r="AH192" s="7">
        <v>2.4478269643289572</v>
      </c>
      <c r="AI192" s="7">
        <v>-0.28399999999999997</v>
      </c>
      <c r="AK192" s="7">
        <f t="shared" si="140"/>
        <v>-0.28428441361254547</v>
      </c>
      <c r="AL192" s="7">
        <f t="shared" si="141"/>
        <v>-2.8428441361254548E-3</v>
      </c>
      <c r="AM192" s="7">
        <f t="shared" si="142"/>
        <v>-3.660483458865917E-3</v>
      </c>
      <c r="AN192" s="7">
        <f t="shared" si="143"/>
        <v>-7.9512816517315194E-4</v>
      </c>
      <c r="AO192" s="7">
        <f t="shared" si="144"/>
        <v>-2.865355293692765E-3</v>
      </c>
      <c r="AP192" s="8">
        <f t="shared" si="145"/>
        <v>-0.28653552936927651</v>
      </c>
      <c r="AQ192" s="19">
        <f t="shared" si="146"/>
        <v>-1.76767768672098</v>
      </c>
      <c r="AR192" s="8">
        <f t="shared" si="99"/>
        <v>1.0357573700000002</v>
      </c>
      <c r="AS192" s="7">
        <f t="shared" si="100"/>
        <v>-1.146E-2</v>
      </c>
      <c r="AT192" s="7">
        <f t="shared" si="101"/>
        <v>-2.8428441361254548E-3</v>
      </c>
    </row>
    <row r="193" spans="1:46" hidden="1">
      <c r="A193" s="7" t="s">
        <v>6</v>
      </c>
      <c r="B193" s="7">
        <v>1986</v>
      </c>
      <c r="C193" s="8">
        <v>-0.93100000000000005</v>
      </c>
      <c r="D193" s="1">
        <v>1.0357573700000002</v>
      </c>
      <c r="E193" s="8">
        <v>0.22489999999999999</v>
      </c>
      <c r="F193" s="8">
        <v>-0.86969476913410682</v>
      </c>
      <c r="G193" s="8">
        <f t="shared" si="133"/>
        <v>0.27999999999999997</v>
      </c>
      <c r="H193" s="8">
        <f t="shared" si="134"/>
        <v>0.16000000000000003</v>
      </c>
      <c r="I193" s="8">
        <f t="shared" si="135"/>
        <v>0.35</v>
      </c>
      <c r="J193" s="8">
        <f t="shared" si="136"/>
        <v>0.2</v>
      </c>
      <c r="K193" s="8">
        <v>0.8</v>
      </c>
      <c r="L193" s="8">
        <v>1</v>
      </c>
      <c r="M193" s="8">
        <v>0.4</v>
      </c>
      <c r="N193" s="8">
        <v>0.6</v>
      </c>
      <c r="O193" s="8">
        <f t="shared" si="137"/>
        <v>0.6</v>
      </c>
      <c r="P193" s="6">
        <f t="shared" si="138"/>
        <v>-0.15303929284176093</v>
      </c>
      <c r="Q193" s="8">
        <f t="shared" si="139"/>
        <v>-1.084039292841761</v>
      </c>
      <c r="R193" s="8">
        <f t="shared" si="102"/>
        <v>1.0357573700000002</v>
      </c>
      <c r="S193" s="8">
        <v>24.317819572840293</v>
      </c>
      <c r="T193" s="8">
        <f t="shared" si="122"/>
        <v>0.24317819572840293</v>
      </c>
      <c r="U193" s="8">
        <v>1.17</v>
      </c>
      <c r="V193" s="7">
        <v>-0.82199999999999995</v>
      </c>
      <c r="W193">
        <f t="shared" si="123"/>
        <v>-8.2199999999999999E-3</v>
      </c>
      <c r="X193" s="7">
        <v>25.627988524067579</v>
      </c>
      <c r="Y193" s="7">
        <f t="shared" si="124"/>
        <v>0.2562798852406758</v>
      </c>
      <c r="Z193" s="8">
        <v>1</v>
      </c>
      <c r="AA193" s="7">
        <v>3.3329796003047703E-2</v>
      </c>
      <c r="AB193" s="7">
        <v>0.25042999259228033</v>
      </c>
      <c r="AC193" s="7">
        <v>1.5796316539606871E-2</v>
      </c>
      <c r="AD193" s="7">
        <v>0.117605380611618</v>
      </c>
      <c r="AE193" s="7">
        <v>0.58283851425344702</v>
      </c>
      <c r="AF193" s="7">
        <v>-1.97</v>
      </c>
      <c r="AG193" s="7">
        <v>-0.7</v>
      </c>
      <c r="AH193" s="7">
        <v>1.3718801184560057</v>
      </c>
      <c r="AI193" s="7">
        <v>-0.41699999999999998</v>
      </c>
      <c r="AK193" s="7">
        <f t="shared" si="140"/>
        <v>-0.26833148405012047</v>
      </c>
      <c r="AL193" s="7">
        <f t="shared" si="141"/>
        <v>-2.6833148405012047E-3</v>
      </c>
      <c r="AM193" s="7">
        <f t="shared" si="142"/>
        <v>-2.3387419795983422E-3</v>
      </c>
      <c r="AN193" s="7">
        <f t="shared" si="143"/>
        <v>-6.8767961938825104E-4</v>
      </c>
      <c r="AO193" s="7">
        <f t="shared" si="144"/>
        <v>-1.6510623602100912E-3</v>
      </c>
      <c r="AP193" s="8">
        <f t="shared" si="145"/>
        <v>-0.16510623602100913</v>
      </c>
      <c r="AQ193" s="19">
        <f t="shared" si="146"/>
        <v>-1.2491455288627702</v>
      </c>
      <c r="AR193" s="8">
        <f t="shared" si="99"/>
        <v>1.0357573700000002</v>
      </c>
      <c r="AS193" s="7">
        <f t="shared" si="100"/>
        <v>-8.2199999999999999E-3</v>
      </c>
      <c r="AT193" s="7">
        <f t="shared" si="101"/>
        <v>-2.6833148405012047E-3</v>
      </c>
    </row>
    <row r="194" spans="1:46" hidden="1">
      <c r="A194" s="7" t="s">
        <v>6</v>
      </c>
      <c r="B194" s="7">
        <v>1987</v>
      </c>
      <c r="C194" s="8">
        <v>-1.8979999999999999</v>
      </c>
      <c r="D194" s="1">
        <v>1.0357573700000002</v>
      </c>
      <c r="E194" s="8">
        <v>0.22159999999999999</v>
      </c>
      <c r="F194" s="8">
        <v>-1.2906462266160768</v>
      </c>
      <c r="G194" s="8">
        <f t="shared" si="133"/>
        <v>0.27999999999999997</v>
      </c>
      <c r="H194" s="8">
        <f t="shared" si="134"/>
        <v>0.16000000000000003</v>
      </c>
      <c r="I194" s="8">
        <f t="shared" si="135"/>
        <v>0.35</v>
      </c>
      <c r="J194" s="8">
        <f t="shared" si="136"/>
        <v>0.2</v>
      </c>
      <c r="K194" s="8">
        <v>0.8</v>
      </c>
      <c r="L194" s="8">
        <v>1</v>
      </c>
      <c r="M194" s="8">
        <v>0.4</v>
      </c>
      <c r="N194" s="8">
        <v>0.6</v>
      </c>
      <c r="O194" s="8">
        <f t="shared" si="137"/>
        <v>0.6</v>
      </c>
      <c r="P194" s="6">
        <f t="shared" si="138"/>
        <v>-0.21151674100943033</v>
      </c>
      <c r="Q194" s="8">
        <f t="shared" si="139"/>
        <v>-2.1095167410094304</v>
      </c>
      <c r="R194" s="8">
        <f t="shared" si="102"/>
        <v>1.0357573700000002</v>
      </c>
      <c r="S194" s="8">
        <v>24.467535534530853</v>
      </c>
      <c r="T194" s="8">
        <f t="shared" si="122"/>
        <v>0.24467535534530854</v>
      </c>
      <c r="U194" s="8">
        <v>1.17</v>
      </c>
      <c r="V194" s="7">
        <v>0.78100000000000003</v>
      </c>
      <c r="W194">
        <f t="shared" si="123"/>
        <v>7.8100000000000001E-3</v>
      </c>
      <c r="X194" s="7">
        <v>24.985609068500832</v>
      </c>
      <c r="Y194" s="7">
        <f t="shared" si="124"/>
        <v>0.24985609068500833</v>
      </c>
      <c r="Z194" s="8">
        <v>1</v>
      </c>
      <c r="AA194" s="7">
        <v>2.783450856080899E-2</v>
      </c>
      <c r="AB194" s="7">
        <v>0.25134523163713701</v>
      </c>
      <c r="AC194" s="7">
        <v>1.6906092452354003E-2</v>
      </c>
      <c r="AD194" s="7">
        <v>0.1029934468016382</v>
      </c>
      <c r="AE194" s="7">
        <v>0.60092072054806178</v>
      </c>
      <c r="AF194" s="7">
        <v>-1.9490000000000001</v>
      </c>
      <c r="AG194" s="7">
        <v>1.86</v>
      </c>
      <c r="AH194" s="7">
        <v>3.250277158710444</v>
      </c>
      <c r="AI194" s="7">
        <v>-0.316</v>
      </c>
      <c r="AK194" s="7">
        <f t="shared" si="140"/>
        <v>0.43565623061167369</v>
      </c>
      <c r="AL194" s="7">
        <f t="shared" si="141"/>
        <v>4.3565623061167366E-3</v>
      </c>
      <c r="AM194" s="7">
        <f t="shared" si="142"/>
        <v>2.2357699945388257E-3</v>
      </c>
      <c r="AN194" s="7">
        <f t="shared" si="143"/>
        <v>1.0885136266319923E-3</v>
      </c>
      <c r="AO194" s="7">
        <f t="shared" si="144"/>
        <v>1.1472563679068334E-3</v>
      </c>
      <c r="AP194" s="8">
        <f t="shared" si="145"/>
        <v>0.11472563679068334</v>
      </c>
      <c r="AQ194" s="19">
        <f t="shared" si="146"/>
        <v>-1.9947911042187472</v>
      </c>
      <c r="AR194" s="8">
        <f t="shared" ref="AR194:AR257" si="147">R194</f>
        <v>1.0357573700000002</v>
      </c>
      <c r="AS194" s="7">
        <f t="shared" si="100"/>
        <v>7.8100000000000001E-3</v>
      </c>
      <c r="AT194" s="7">
        <f t="shared" si="101"/>
        <v>4.3565623061167366E-3</v>
      </c>
    </row>
    <row r="195" spans="1:46" hidden="1">
      <c r="A195" s="7" t="s">
        <v>6</v>
      </c>
      <c r="B195" s="7">
        <v>1988</v>
      </c>
      <c r="C195" s="8">
        <v>-2.5110000000000001</v>
      </c>
      <c r="D195" s="1">
        <v>0.88348544000000073</v>
      </c>
      <c r="E195" s="8">
        <v>0.20100000000000001</v>
      </c>
      <c r="F195" s="8">
        <v>-1.2154060887275637</v>
      </c>
      <c r="G195" s="8">
        <f t="shared" si="133"/>
        <v>0.27999999999999997</v>
      </c>
      <c r="H195" s="8">
        <f t="shared" si="134"/>
        <v>0.16000000000000003</v>
      </c>
      <c r="I195" s="8">
        <f t="shared" si="135"/>
        <v>0.35</v>
      </c>
      <c r="J195" s="8">
        <f t="shared" si="136"/>
        <v>0.2</v>
      </c>
      <c r="K195" s="8">
        <v>0.8</v>
      </c>
      <c r="L195" s="8">
        <v>1</v>
      </c>
      <c r="M195" s="8">
        <v>0.4</v>
      </c>
      <c r="N195" s="8">
        <v>0.6</v>
      </c>
      <c r="O195" s="8">
        <f t="shared" si="137"/>
        <v>0.6</v>
      </c>
      <c r="P195" s="6">
        <f t="shared" si="138"/>
        <v>-0.20114689113230236</v>
      </c>
      <c r="Q195" s="8">
        <f t="shared" si="139"/>
        <v>-2.7121468911323023</v>
      </c>
      <c r="R195" s="8">
        <f t="shared" si="102"/>
        <v>1.0357573700000002</v>
      </c>
      <c r="S195" s="8">
        <v>24.24238476170623</v>
      </c>
      <c r="T195" s="8">
        <f t="shared" si="122"/>
        <v>0.24242384761706229</v>
      </c>
      <c r="U195" s="8">
        <v>1.17</v>
      </c>
      <c r="V195" s="7">
        <v>3.7549999999999999</v>
      </c>
      <c r="W195">
        <f t="shared" si="123"/>
        <v>3.755E-2</v>
      </c>
      <c r="X195" s="7">
        <v>23.895823018995753</v>
      </c>
      <c r="Y195" s="7">
        <f t="shared" si="124"/>
        <v>0.23895823018995752</v>
      </c>
      <c r="Z195" s="8">
        <v>1</v>
      </c>
      <c r="AA195" s="7">
        <v>3.4020890187034081E-2</v>
      </c>
      <c r="AB195" s="7">
        <v>0.27038436141109401</v>
      </c>
      <c r="AC195" s="7">
        <v>1.0236146042474839E-2</v>
      </c>
      <c r="AD195" s="7">
        <v>0.10367077349324375</v>
      </c>
      <c r="AE195" s="7">
        <v>0.58168782886615333</v>
      </c>
      <c r="AF195" s="7">
        <v>0.66500000000000004</v>
      </c>
      <c r="AG195" s="7">
        <v>4.8570000000000002</v>
      </c>
      <c r="AH195" s="7">
        <v>5.0237895280881091</v>
      </c>
      <c r="AI195" s="7">
        <v>0.68600000000000005</v>
      </c>
      <c r="AK195" s="7">
        <f t="shared" si="140"/>
        <v>1.4584231292605923</v>
      </c>
      <c r="AL195" s="7">
        <f t="shared" si="141"/>
        <v>1.4584231292605922E-2</v>
      </c>
      <c r="AM195" s="7">
        <f t="shared" si="142"/>
        <v>1.0650528109284204E-2</v>
      </c>
      <c r="AN195" s="7">
        <f t="shared" si="143"/>
        <v>3.4850220983621075E-3</v>
      </c>
      <c r="AO195" s="7">
        <f t="shared" si="144"/>
        <v>7.1655060109220969E-3</v>
      </c>
      <c r="AP195" s="8">
        <f t="shared" si="145"/>
        <v>0.71655060109220969</v>
      </c>
      <c r="AQ195" s="19">
        <f t="shared" si="146"/>
        <v>-1.9955962900400928</v>
      </c>
      <c r="AR195" s="8">
        <f t="shared" si="147"/>
        <v>1.0357573700000002</v>
      </c>
      <c r="AS195" s="7">
        <f t="shared" ref="AS195:AS258" si="148">V195/100</f>
        <v>3.755E-2</v>
      </c>
      <c r="AT195" s="7">
        <f t="shared" ref="AT195:AT258" si="149">AK195/100</f>
        <v>1.4584231292605922E-2</v>
      </c>
    </row>
    <row r="196" spans="1:46" hidden="1">
      <c r="A196" s="7" t="s">
        <v>6</v>
      </c>
      <c r="B196" s="7">
        <v>1989</v>
      </c>
      <c r="C196" s="8">
        <v>-4.9139999999999997</v>
      </c>
      <c r="D196" s="1">
        <v>0.88348544000000073</v>
      </c>
      <c r="E196" s="8">
        <v>0.19800000000000001</v>
      </c>
      <c r="F196" s="8">
        <v>-2.4895595138726772</v>
      </c>
      <c r="G196" s="8">
        <f t="shared" si="133"/>
        <v>0.27999999999999997</v>
      </c>
      <c r="H196" s="8">
        <f t="shared" si="134"/>
        <v>0.16000000000000003</v>
      </c>
      <c r="I196" s="8">
        <f t="shared" si="135"/>
        <v>0.35</v>
      </c>
      <c r="J196" s="8">
        <f t="shared" si="136"/>
        <v>0.2</v>
      </c>
      <c r="K196" s="8">
        <v>0.8</v>
      </c>
      <c r="L196" s="8">
        <v>1</v>
      </c>
      <c r="M196" s="8">
        <v>0.4</v>
      </c>
      <c r="N196" s="8">
        <v>0.6</v>
      </c>
      <c r="O196" s="8">
        <f t="shared" si="137"/>
        <v>0.6</v>
      </c>
      <c r="P196" s="6">
        <f t="shared" si="138"/>
        <v>-0.34478256114829381</v>
      </c>
      <c r="Q196" s="8">
        <f t="shared" si="139"/>
        <v>-5.2587825611482932</v>
      </c>
      <c r="R196" s="8">
        <f t="shared" si="102"/>
        <v>0.88348544000000073</v>
      </c>
      <c r="S196" s="8">
        <v>24.840275110847326</v>
      </c>
      <c r="T196" s="8">
        <f t="shared" si="122"/>
        <v>0.24840275110847326</v>
      </c>
      <c r="U196" s="8">
        <v>1.17</v>
      </c>
      <c r="V196" s="7">
        <v>5.742</v>
      </c>
      <c r="W196">
        <f t="shared" si="123"/>
        <v>5.7419999999999999E-2</v>
      </c>
      <c r="X196" s="7">
        <v>23.013185304146447</v>
      </c>
      <c r="Y196" s="7">
        <f t="shared" si="124"/>
        <v>0.23013185304146447</v>
      </c>
      <c r="Z196" s="8">
        <v>1</v>
      </c>
      <c r="AA196" s="7">
        <v>3.778354579782324E-2</v>
      </c>
      <c r="AB196" s="7">
        <v>0.24572333306039246</v>
      </c>
      <c r="AC196" s="7">
        <v>6.8028173992454987E-3</v>
      </c>
      <c r="AD196" s="7">
        <v>0.11578859256428059</v>
      </c>
      <c r="AE196" s="7">
        <v>0.59390171117825818</v>
      </c>
      <c r="AF196" s="7">
        <v>1.534</v>
      </c>
      <c r="AG196" s="7">
        <v>4.7290000000000001</v>
      </c>
      <c r="AH196" s="7">
        <v>3.9496598446830407E-2</v>
      </c>
      <c r="AI196" s="7">
        <v>1.3120000000000001</v>
      </c>
      <c r="AK196" s="7">
        <f t="shared" si="140"/>
        <v>1.3721689228879181</v>
      </c>
      <c r="AL196" s="7">
        <f t="shared" si="141"/>
        <v>1.3721689228879182E-2</v>
      </c>
      <c r="AM196" s="7">
        <f t="shared" si="142"/>
        <v>1.6688044583318785E-2</v>
      </c>
      <c r="AN196" s="7">
        <f t="shared" si="143"/>
        <v>3.1577977691010697E-3</v>
      </c>
      <c r="AO196" s="7">
        <f t="shared" si="144"/>
        <v>1.3530246814217715E-2</v>
      </c>
      <c r="AP196" s="8">
        <f t="shared" si="145"/>
        <v>1.3530246814217715</v>
      </c>
      <c r="AQ196" s="19">
        <f t="shared" si="146"/>
        <v>-3.9057578797265218</v>
      </c>
      <c r="AR196" s="8">
        <f t="shared" si="147"/>
        <v>0.88348544000000073</v>
      </c>
      <c r="AS196" s="7">
        <f t="shared" si="148"/>
        <v>5.7419999999999999E-2</v>
      </c>
      <c r="AT196" s="7">
        <f t="shared" si="149"/>
        <v>1.3721689228879182E-2</v>
      </c>
    </row>
    <row r="197" spans="1:46" hidden="1">
      <c r="A197" s="7" t="s">
        <v>6</v>
      </c>
      <c r="B197" s="7">
        <v>1990</v>
      </c>
      <c r="C197" s="8">
        <v>-4.9980000000000002</v>
      </c>
      <c r="D197" s="1">
        <v>0.88348544000000073</v>
      </c>
      <c r="E197" s="8">
        <v>0.19059999999999999</v>
      </c>
      <c r="F197" s="8">
        <v>-0.3987018512870602</v>
      </c>
      <c r="G197" s="8">
        <f t="shared" si="133"/>
        <v>0.27999999999999997</v>
      </c>
      <c r="H197" s="8">
        <f t="shared" si="134"/>
        <v>0.16000000000000003</v>
      </c>
      <c r="I197" s="8">
        <f t="shared" si="135"/>
        <v>0.35</v>
      </c>
      <c r="J197" s="8">
        <f t="shared" si="136"/>
        <v>0.2</v>
      </c>
      <c r="K197" s="8">
        <v>0.8</v>
      </c>
      <c r="L197" s="8">
        <v>1</v>
      </c>
      <c r="M197" s="8">
        <v>0.4</v>
      </c>
      <c r="N197" s="8">
        <v>0.6</v>
      </c>
      <c r="O197" s="8">
        <f t="shared" si="137"/>
        <v>0.6</v>
      </c>
      <c r="P197" s="6">
        <f t="shared" si="138"/>
        <v>-0.14763375763838893</v>
      </c>
      <c r="Q197" s="8">
        <f t="shared" si="139"/>
        <v>-5.1456337576383895</v>
      </c>
      <c r="R197" s="8">
        <f t="shared" si="102"/>
        <v>0.88348544000000073</v>
      </c>
      <c r="S197" s="8">
        <v>23.682012965608177</v>
      </c>
      <c r="T197" s="8">
        <f t="shared" si="122"/>
        <v>0.23682012965608176</v>
      </c>
      <c r="U197" s="8">
        <v>1.17</v>
      </c>
      <c r="V197" s="7">
        <v>2.3410000000000002</v>
      </c>
      <c r="W197">
        <f t="shared" si="123"/>
        <v>2.341E-2</v>
      </c>
      <c r="X197" s="7">
        <v>22.133831447093726</v>
      </c>
      <c r="Y197" s="7">
        <f t="shared" si="124"/>
        <v>0.22133831447093727</v>
      </c>
      <c r="Z197" s="8">
        <v>1</v>
      </c>
      <c r="AA197" s="7">
        <v>2.6190691304475034E-2</v>
      </c>
      <c r="AB197" s="7">
        <v>0.20674735302850106</v>
      </c>
      <c r="AC197" s="7">
        <v>1.1201501610048722E-2</v>
      </c>
      <c r="AD197" s="7">
        <v>9.8682043610223827E-2</v>
      </c>
      <c r="AE197" s="7">
        <v>0.65717841044675152</v>
      </c>
      <c r="AF197" s="7">
        <v>2.9460000000000002</v>
      </c>
      <c r="AG197" s="7">
        <v>0.70899999999999996</v>
      </c>
      <c r="AH197" s="7">
        <v>-5.244220179214266</v>
      </c>
      <c r="AI197" s="7">
        <v>-2.1999999999999999E-2</v>
      </c>
      <c r="AK197" s="7">
        <f t="shared" si="140"/>
        <v>0.16282750413984715</v>
      </c>
      <c r="AL197" s="7">
        <f t="shared" si="141"/>
        <v>1.6282750413984714E-3</v>
      </c>
      <c r="AM197" s="7">
        <f t="shared" si="142"/>
        <v>6.4864323052411825E-3</v>
      </c>
      <c r="AN197" s="7">
        <f t="shared" si="143"/>
        <v>3.603996531582333E-4</v>
      </c>
      <c r="AO197" s="7">
        <f t="shared" si="144"/>
        <v>6.1260326520829493E-3</v>
      </c>
      <c r="AP197" s="8">
        <f t="shared" si="145"/>
        <v>0.61260326520829489</v>
      </c>
      <c r="AQ197" s="19">
        <f t="shared" si="146"/>
        <v>-4.533030492430095</v>
      </c>
      <c r="AR197" s="8">
        <f t="shared" si="147"/>
        <v>0.88348544000000073</v>
      </c>
      <c r="AS197" s="7">
        <f t="shared" si="148"/>
        <v>2.341E-2</v>
      </c>
      <c r="AT197" s="7">
        <f t="shared" si="149"/>
        <v>1.6282750413984714E-3</v>
      </c>
    </row>
    <row r="198" spans="1:46" hidden="1">
      <c r="A198" s="7" t="s">
        <v>6</v>
      </c>
      <c r="B198" s="7">
        <v>1991</v>
      </c>
      <c r="C198" s="8">
        <v>-5.327</v>
      </c>
      <c r="D198" s="1">
        <v>0.88348544000000073</v>
      </c>
      <c r="E198" s="8">
        <v>0.18210000000000001</v>
      </c>
      <c r="F198" s="8">
        <v>1.1028859870961583</v>
      </c>
      <c r="G198" s="8">
        <f t="shared" si="133"/>
        <v>0.27999999999999997</v>
      </c>
      <c r="H198" s="8">
        <f t="shared" si="134"/>
        <v>0.16000000000000003</v>
      </c>
      <c r="I198" s="8">
        <f t="shared" si="135"/>
        <v>0.35</v>
      </c>
      <c r="J198" s="8">
        <f t="shared" si="136"/>
        <v>0.2</v>
      </c>
      <c r="K198" s="8">
        <v>0.8</v>
      </c>
      <c r="L198" s="8">
        <v>1</v>
      </c>
      <c r="M198" s="8">
        <v>0.4</v>
      </c>
      <c r="N198" s="8">
        <v>0.6</v>
      </c>
      <c r="O198" s="8">
        <f t="shared" si="137"/>
        <v>0.6</v>
      </c>
      <c r="P198" s="6">
        <f t="shared" si="138"/>
        <v>0.1036139305828403</v>
      </c>
      <c r="Q198" s="8">
        <f t="shared" si="139"/>
        <v>-5.2233860694171597</v>
      </c>
      <c r="R198" s="8">
        <f t="shared" si="102"/>
        <v>0.88348544000000073</v>
      </c>
      <c r="S198" s="8">
        <v>22.202801223522918</v>
      </c>
      <c r="T198" s="8">
        <f t="shared" si="122"/>
        <v>0.22202801223522919</v>
      </c>
      <c r="U198" s="8">
        <v>1.17</v>
      </c>
      <c r="V198" s="7">
        <v>-3.3090000000000002</v>
      </c>
      <c r="W198">
        <f t="shared" si="123"/>
        <v>-3.3090000000000001E-2</v>
      </c>
      <c r="X198" s="7">
        <v>21.254110991007565</v>
      </c>
      <c r="Y198" s="7">
        <f t="shared" si="124"/>
        <v>0.21254110991007566</v>
      </c>
      <c r="Z198" s="8">
        <v>1</v>
      </c>
      <c r="AA198" s="7">
        <v>2.4100243412347074E-2</v>
      </c>
      <c r="AB198" s="7">
        <v>0.1816586969477989</v>
      </c>
      <c r="AC198" s="7">
        <v>1.8196712511669998E-2</v>
      </c>
      <c r="AD198" s="7">
        <v>8.7990224908638018E-2</v>
      </c>
      <c r="AE198" s="7">
        <v>0.68805412221954609</v>
      </c>
      <c r="AF198" s="7">
        <v>2.6720000000000002</v>
      </c>
      <c r="AG198" s="7">
        <v>-2.0099999999999998</v>
      </c>
      <c r="AH198" s="7">
        <v>-6.1103345245730649</v>
      </c>
      <c r="AI198" s="7">
        <v>-2.85</v>
      </c>
      <c r="AJ198" s="7">
        <v>1.5449999999999999</v>
      </c>
      <c r="AK198" s="7">
        <f>AA198*AF198+AB198*AG198+AC198*AH198+AD198*AI198+AE198*AJ198</f>
        <v>0.40034534667850807</v>
      </c>
      <c r="AL198" s="7">
        <f t="shared" si="141"/>
        <v>4.0034534667850808E-3</v>
      </c>
      <c r="AM198" s="7">
        <f t="shared" si="142"/>
        <v>-8.59588110209057E-3</v>
      </c>
      <c r="AN198" s="7">
        <f t="shared" si="143"/>
        <v>8.5089844330384133E-4</v>
      </c>
      <c r="AO198" s="7">
        <f t="shared" si="144"/>
        <v>-9.4467795453944108E-3</v>
      </c>
      <c r="AP198" s="8">
        <f t="shared" si="145"/>
        <v>-0.94467795453944103</v>
      </c>
      <c r="AQ198" s="19">
        <f t="shared" si="146"/>
        <v>-6.1680640239566005</v>
      </c>
      <c r="AR198" s="8">
        <f t="shared" si="147"/>
        <v>0.88348544000000073</v>
      </c>
      <c r="AS198" s="7">
        <f t="shared" si="148"/>
        <v>-3.3090000000000001E-2</v>
      </c>
      <c r="AT198" s="7">
        <f t="shared" si="149"/>
        <v>4.0034534667850808E-3</v>
      </c>
    </row>
    <row r="199" spans="1:46" hidden="1">
      <c r="A199" s="7" t="s">
        <v>6</v>
      </c>
      <c r="B199" s="7">
        <v>1992</v>
      </c>
      <c r="C199" s="8">
        <v>-4.6180000000000003</v>
      </c>
      <c r="D199" s="1">
        <v>0.23008024500000035</v>
      </c>
      <c r="E199" s="8">
        <v>0.2162</v>
      </c>
      <c r="F199" s="8">
        <v>6.2869620693475072</v>
      </c>
      <c r="G199" s="8">
        <f t="shared" si="133"/>
        <v>0.27999999999999997</v>
      </c>
      <c r="H199" s="8">
        <f t="shared" si="134"/>
        <v>0.16000000000000003</v>
      </c>
      <c r="I199" s="8">
        <f t="shared" si="135"/>
        <v>0.35</v>
      </c>
      <c r="J199" s="8">
        <f t="shared" si="136"/>
        <v>0.2</v>
      </c>
      <c r="K199" s="8">
        <v>0.8</v>
      </c>
      <c r="L199" s="8">
        <v>1</v>
      </c>
      <c r="M199" s="8">
        <v>0.4</v>
      </c>
      <c r="N199" s="8">
        <v>0.6</v>
      </c>
      <c r="O199" s="8">
        <f t="shared" si="137"/>
        <v>0.6</v>
      </c>
      <c r="P199" s="6">
        <f t="shared" si="138"/>
        <v>0.85889316572800201</v>
      </c>
      <c r="Q199" s="8">
        <f t="shared" si="139"/>
        <v>-3.7591068342719982</v>
      </c>
      <c r="R199" s="8">
        <f t="shared" si="102"/>
        <v>0.88348544000000073</v>
      </c>
      <c r="S199" s="8">
        <v>24.677084806486587</v>
      </c>
      <c r="T199" s="8">
        <f t="shared" si="122"/>
        <v>0.24677084806486588</v>
      </c>
      <c r="U199" s="8">
        <v>1.17</v>
      </c>
      <c r="V199" s="7">
        <v>-6.609</v>
      </c>
      <c r="W199">
        <f t="shared" si="123"/>
        <v>-6.6089999999999996E-2</v>
      </c>
      <c r="X199" s="7">
        <v>25.523264036204214</v>
      </c>
      <c r="Y199" s="7">
        <f t="shared" si="124"/>
        <v>0.25523264036204213</v>
      </c>
      <c r="Z199" s="8">
        <v>1</v>
      </c>
      <c r="AA199" s="7">
        <v>1.9773009917448181E-2</v>
      </c>
      <c r="AB199" s="7">
        <v>0.18416035927151689</v>
      </c>
      <c r="AC199" s="7">
        <v>1.9647502567395399E-2</v>
      </c>
      <c r="AD199" s="7">
        <v>8.390002636171344E-2</v>
      </c>
      <c r="AE199" s="7">
        <v>0.692519101881926</v>
      </c>
      <c r="AF199" s="7">
        <v>0.78200000000000003</v>
      </c>
      <c r="AG199" s="7">
        <v>-3.177</v>
      </c>
      <c r="AH199" s="7">
        <v>-3.0059381783789982</v>
      </c>
      <c r="AI199" s="7">
        <v>-2.137</v>
      </c>
      <c r="AJ199" s="7">
        <v>0.68500000000000005</v>
      </c>
      <c r="AK199" s="7">
        <f t="shared" ref="AK199:AK223" si="150">AA199*AF199+AB199*AG199+AC199*AH199+AD199*AI199+AE199*AJ199</f>
        <v>-0.33359291727316009</v>
      </c>
      <c r="AL199" s="7">
        <f t="shared" si="141"/>
        <v>-3.3359291727316008E-3</v>
      </c>
      <c r="AM199" s="7">
        <f t="shared" si="142"/>
        <v>-1.908162985787017E-2</v>
      </c>
      <c r="AN199" s="7">
        <f t="shared" si="143"/>
        <v>-8.5143801081704934E-4</v>
      </c>
      <c r="AO199" s="7">
        <f t="shared" si="144"/>
        <v>-1.8230191847053122E-2</v>
      </c>
      <c r="AP199" s="8">
        <f t="shared" si="145"/>
        <v>-1.8230191847053121</v>
      </c>
      <c r="AQ199" s="19">
        <f t="shared" si="146"/>
        <v>-5.5821260189773101</v>
      </c>
      <c r="AR199" s="8">
        <f t="shared" si="147"/>
        <v>0.88348544000000073</v>
      </c>
      <c r="AS199" s="7">
        <f t="shared" si="148"/>
        <v>-6.6089999999999996E-2</v>
      </c>
      <c r="AT199" s="7">
        <f t="shared" si="149"/>
        <v>-3.3359291727316008E-3</v>
      </c>
    </row>
    <row r="200" spans="1:46" hidden="1">
      <c r="A200" s="7" t="s">
        <v>6</v>
      </c>
      <c r="B200" s="7">
        <v>1993</v>
      </c>
      <c r="C200" s="8">
        <v>-1.288</v>
      </c>
      <c r="D200" s="1">
        <v>0.23008024500000035</v>
      </c>
      <c r="E200" s="8">
        <v>0.26850000000000002</v>
      </c>
      <c r="F200" s="8">
        <v>7.0420237652444957</v>
      </c>
      <c r="G200" s="8">
        <f t="shared" si="133"/>
        <v>0.27999999999999997</v>
      </c>
      <c r="H200" s="8">
        <f t="shared" si="134"/>
        <v>0.16000000000000003</v>
      </c>
      <c r="I200" s="8">
        <f t="shared" si="135"/>
        <v>0.35</v>
      </c>
      <c r="J200" s="8">
        <f t="shared" si="136"/>
        <v>0.2</v>
      </c>
      <c r="K200" s="8">
        <v>0.8</v>
      </c>
      <c r="L200" s="8">
        <v>1</v>
      </c>
      <c r="M200" s="8">
        <v>0.4</v>
      </c>
      <c r="N200" s="8">
        <v>0.6</v>
      </c>
      <c r="O200" s="8">
        <f t="shared" si="137"/>
        <v>0.6</v>
      </c>
      <c r="P200" s="6">
        <f t="shared" si="138"/>
        <v>1.4877439804689578</v>
      </c>
      <c r="Q200" s="8">
        <f t="shared" si="139"/>
        <v>0.1997439804689578</v>
      </c>
      <c r="R200" s="8">
        <f t="shared" si="102"/>
        <v>0.23008024500000035</v>
      </c>
      <c r="S200" s="8">
        <v>26.77146988851052</v>
      </c>
      <c r="T200" s="8">
        <f t="shared" si="122"/>
        <v>0.26771469888510518</v>
      </c>
      <c r="U200" s="8">
        <v>1.17</v>
      </c>
      <c r="V200" s="7">
        <v>-7.883</v>
      </c>
      <c r="W200">
        <f t="shared" si="123"/>
        <v>-7.8829999999999997E-2</v>
      </c>
      <c r="X200" s="7">
        <v>31.366329243830759</v>
      </c>
      <c r="Y200" s="7">
        <f t="shared" si="124"/>
        <v>0.31366329243830759</v>
      </c>
      <c r="Z200" s="8">
        <v>1</v>
      </c>
      <c r="AA200" s="7">
        <v>2.5597726461752571E-2</v>
      </c>
      <c r="AB200" s="7">
        <v>0.19427320028780365</v>
      </c>
      <c r="AC200" s="7">
        <v>2.0049236271335941E-2</v>
      </c>
      <c r="AD200" s="7">
        <v>0.12348846695288729</v>
      </c>
      <c r="AE200" s="7">
        <v>0.63659137002622068</v>
      </c>
      <c r="AF200" s="7">
        <v>-1.095</v>
      </c>
      <c r="AG200" s="7">
        <v>-2.5920000000000001</v>
      </c>
      <c r="AH200" s="7">
        <v>-0.26298194919710405</v>
      </c>
      <c r="AI200" s="7">
        <v>-1.98</v>
      </c>
      <c r="AJ200" s="7">
        <v>-2.59</v>
      </c>
      <c r="AK200" s="7">
        <f t="shared" si="150"/>
        <v>-2.4301370457907838</v>
      </c>
      <c r="AL200" s="7">
        <f t="shared" si="141"/>
        <v>-2.4301370457907839E-2</v>
      </c>
      <c r="AM200" s="7">
        <f t="shared" si="142"/>
        <v>-2.469162116434202E-2</v>
      </c>
      <c r="AN200" s="7">
        <f t="shared" si="143"/>
        <v>-7.6224478685903959E-3</v>
      </c>
      <c r="AO200" s="7">
        <f t="shared" si="144"/>
        <v>-1.7069173295751625E-2</v>
      </c>
      <c r="AP200" s="8">
        <f t="shared" si="145"/>
        <v>-1.7069173295751625</v>
      </c>
      <c r="AQ200" s="19">
        <f t="shared" si="146"/>
        <v>-1.5071733491062047</v>
      </c>
      <c r="AR200" s="8">
        <f t="shared" si="147"/>
        <v>0.23008024500000035</v>
      </c>
      <c r="AS200" s="7">
        <f t="shared" si="148"/>
        <v>-7.8829999999999997E-2</v>
      </c>
      <c r="AT200" s="7">
        <f t="shared" si="149"/>
        <v>-2.4301370457907839E-2</v>
      </c>
    </row>
    <row r="201" spans="1:46">
      <c r="A201" s="7" t="s">
        <v>6</v>
      </c>
      <c r="B201" s="26">
        <v>94</v>
      </c>
      <c r="C201" s="8">
        <v>1.091</v>
      </c>
      <c r="D201" s="1">
        <v>0.23008024500000035</v>
      </c>
      <c r="E201" s="8">
        <v>0.29549999999999998</v>
      </c>
      <c r="F201" s="8">
        <v>-2.9717547570049505</v>
      </c>
      <c r="G201" s="8">
        <f t="shared" si="133"/>
        <v>0.27999999999999997</v>
      </c>
      <c r="H201" s="8">
        <f t="shared" si="134"/>
        <v>0.16000000000000003</v>
      </c>
      <c r="I201" s="8">
        <f t="shared" si="135"/>
        <v>0.35</v>
      </c>
      <c r="J201" s="8">
        <f t="shared" si="136"/>
        <v>0.2</v>
      </c>
      <c r="K201" s="8">
        <v>0.8</v>
      </c>
      <c r="L201" s="8">
        <v>1</v>
      </c>
      <c r="M201" s="8">
        <v>0.4</v>
      </c>
      <c r="N201" s="8">
        <v>0.6</v>
      </c>
      <c r="O201" s="8">
        <f t="shared" si="137"/>
        <v>0.6</v>
      </c>
      <c r="P201" s="6">
        <f t="shared" si="138"/>
        <v>-7.2144904344782324E-2</v>
      </c>
      <c r="Q201" s="8">
        <f t="shared" si="139"/>
        <v>1.0188550956552176</v>
      </c>
      <c r="R201" s="8">
        <f t="shared" si="102"/>
        <v>0.23008024500000035</v>
      </c>
      <c r="S201" s="8">
        <v>28.386656090252071</v>
      </c>
      <c r="T201" s="8">
        <f t="shared" si="122"/>
        <v>0.28386656090252071</v>
      </c>
      <c r="U201" s="8">
        <v>1.17</v>
      </c>
      <c r="V201" s="7">
        <v>-5.4420000000000002</v>
      </c>
      <c r="W201">
        <f t="shared" si="123"/>
        <v>-5.4420000000000003E-2</v>
      </c>
      <c r="X201" s="7">
        <v>34.028512251013574</v>
      </c>
      <c r="Y201" s="7">
        <f t="shared" si="124"/>
        <v>0.34028512251013576</v>
      </c>
      <c r="Z201" s="8">
        <v>1</v>
      </c>
      <c r="AA201" s="7">
        <v>3.451998216279039E-2</v>
      </c>
      <c r="AB201" s="7">
        <v>0.19205522868871369</v>
      </c>
      <c r="AC201" s="7">
        <v>2.7362200767209775E-2</v>
      </c>
      <c r="AD201" s="7">
        <v>0.11591264295217961</v>
      </c>
      <c r="AE201" s="7">
        <v>0.63014994542910652</v>
      </c>
      <c r="AF201" s="7">
        <v>-1.589</v>
      </c>
      <c r="AG201" s="7">
        <v>-1.29</v>
      </c>
      <c r="AH201" s="7">
        <v>2.0267821493700282</v>
      </c>
      <c r="AI201" s="7">
        <v>-0.73299999999999998</v>
      </c>
      <c r="AJ201" s="7">
        <v>-1.998</v>
      </c>
      <c r="AK201" s="7">
        <f t="shared" si="150"/>
        <v>-1.5911498348339574</v>
      </c>
      <c r="AL201" s="7">
        <f t="shared" si="141"/>
        <v>-1.5911498348339576E-2</v>
      </c>
      <c r="AM201" s="7">
        <f t="shared" si="142"/>
        <v>-1.8074181345848758E-2</v>
      </c>
      <c r="AN201" s="7">
        <f t="shared" si="143"/>
        <v>-5.4144461647845556E-3</v>
      </c>
      <c r="AO201" s="7">
        <f t="shared" si="144"/>
        <v>-1.2659735181064202E-2</v>
      </c>
      <c r="AP201" s="8">
        <f t="shared" si="145"/>
        <v>-1.2659735181064202</v>
      </c>
      <c r="AQ201" s="19">
        <f t="shared" si="146"/>
        <v>-0.24711842245120264</v>
      </c>
      <c r="AR201" s="8">
        <f t="shared" si="147"/>
        <v>0.23008024500000035</v>
      </c>
      <c r="AS201" s="7">
        <f t="shared" si="148"/>
        <v>-5.4420000000000003E-2</v>
      </c>
      <c r="AT201" s="7">
        <f t="shared" si="149"/>
        <v>-1.5911498348339576E-2</v>
      </c>
    </row>
    <row r="202" spans="1:46">
      <c r="A202" s="7" t="s">
        <v>6</v>
      </c>
      <c r="B202" s="26">
        <v>95</v>
      </c>
      <c r="C202" s="8">
        <v>4.0960000000000001</v>
      </c>
      <c r="D202" s="1">
        <v>0.23008024500000035</v>
      </c>
      <c r="E202" s="8">
        <v>0.30909999999999999</v>
      </c>
      <c r="F202" s="8">
        <v>-3.9194834963811114</v>
      </c>
      <c r="G202" s="8">
        <f t="shared" si="133"/>
        <v>0.27999999999999997</v>
      </c>
      <c r="H202" s="8">
        <f t="shared" si="134"/>
        <v>0.16000000000000003</v>
      </c>
      <c r="I202" s="8">
        <f t="shared" si="135"/>
        <v>0.35</v>
      </c>
      <c r="J202" s="8">
        <f t="shared" si="136"/>
        <v>0.2</v>
      </c>
      <c r="K202" s="8">
        <v>0.8</v>
      </c>
      <c r="L202" s="8">
        <v>1</v>
      </c>
      <c r="M202" s="8">
        <v>0.4</v>
      </c>
      <c r="N202" s="8">
        <v>0.6</v>
      </c>
      <c r="O202" s="8">
        <f t="shared" si="137"/>
        <v>0.6</v>
      </c>
      <c r="P202" s="6">
        <f t="shared" si="138"/>
        <v>-0.91804932455074229</v>
      </c>
      <c r="Q202" s="8">
        <f t="shared" si="139"/>
        <v>3.1779506754492579</v>
      </c>
      <c r="R202" s="8">
        <f t="shared" si="102"/>
        <v>0.23008024500000035</v>
      </c>
      <c r="S202" s="8">
        <v>28.30674946223467</v>
      </c>
      <c r="T202" s="8">
        <f t="shared" si="122"/>
        <v>0.2830674946223467</v>
      </c>
      <c r="U202" s="8">
        <v>1.17</v>
      </c>
      <c r="V202" s="7">
        <v>-4.0129999999999999</v>
      </c>
      <c r="W202">
        <f t="shared" si="123"/>
        <v>-4.0129999999999999E-2</v>
      </c>
      <c r="X202" s="7">
        <v>35.762409188684607</v>
      </c>
      <c r="Y202" s="7">
        <f t="shared" si="124"/>
        <v>0.35762409188684607</v>
      </c>
      <c r="Z202" s="8">
        <v>1</v>
      </c>
      <c r="AA202" s="7">
        <v>5.2296672898725846E-2</v>
      </c>
      <c r="AB202" s="7">
        <v>0.17169554876588375</v>
      </c>
      <c r="AC202" s="7">
        <v>2.8351716811252554E-2</v>
      </c>
      <c r="AD202" s="7">
        <v>0.11969930581561669</v>
      </c>
      <c r="AE202" s="7">
        <v>0.62795675570852116</v>
      </c>
      <c r="AF202" s="7">
        <v>-0.47699999999999998</v>
      </c>
      <c r="AG202" s="7">
        <v>-1.167</v>
      </c>
      <c r="AH202" s="7">
        <v>2.8366239068731764</v>
      </c>
      <c r="AI202" s="7">
        <v>-0.89</v>
      </c>
      <c r="AJ202" s="7">
        <v>-1.486</v>
      </c>
      <c r="AK202" s="7">
        <f t="shared" si="150"/>
        <v>-1.1845671818335428</v>
      </c>
      <c r="AL202" s="7">
        <f t="shared" si="141"/>
        <v>-1.1845671818335428E-2</v>
      </c>
      <c r="AM202" s="7">
        <f t="shared" si="142"/>
        <v>-1.3290613314257883E-2</v>
      </c>
      <c r="AN202" s="7">
        <f t="shared" si="143"/>
        <v>-4.2362976268218123E-3</v>
      </c>
      <c r="AO202" s="7">
        <f t="shared" si="144"/>
        <v>-9.0543156874360702E-3</v>
      </c>
      <c r="AP202" s="8">
        <f t="shared" si="145"/>
        <v>-0.90543156874360697</v>
      </c>
      <c r="AQ202" s="19">
        <f t="shared" si="146"/>
        <v>2.2725191067056509</v>
      </c>
      <c r="AR202" s="8">
        <f t="shared" si="147"/>
        <v>0.23008024500000035</v>
      </c>
      <c r="AS202" s="7">
        <f t="shared" si="148"/>
        <v>-4.0129999999999999E-2</v>
      </c>
      <c r="AT202" s="7">
        <f t="shared" si="149"/>
        <v>-1.1845671818335428E-2</v>
      </c>
    </row>
    <row r="203" spans="1:46">
      <c r="A203" s="7" t="s">
        <v>6</v>
      </c>
      <c r="B203" s="26">
        <v>96</v>
      </c>
      <c r="C203" s="8">
        <v>4.0060000000000002</v>
      </c>
      <c r="D203" s="1">
        <v>9.2947790000000641E-2</v>
      </c>
      <c r="E203" s="8">
        <v>0.31559999999999999</v>
      </c>
      <c r="F203" s="8">
        <v>1.4320021858303345</v>
      </c>
      <c r="G203" s="8">
        <f t="shared" si="133"/>
        <v>0.27999999999999997</v>
      </c>
      <c r="H203" s="8">
        <f t="shared" si="134"/>
        <v>0.16000000000000003</v>
      </c>
      <c r="I203" s="8">
        <f t="shared" si="135"/>
        <v>0.35</v>
      </c>
      <c r="J203" s="8">
        <f t="shared" si="136"/>
        <v>0.2</v>
      </c>
      <c r="K203" s="8">
        <v>0.8</v>
      </c>
      <c r="L203" s="8">
        <v>1</v>
      </c>
      <c r="M203" s="8">
        <v>0.4</v>
      </c>
      <c r="N203" s="8">
        <v>0.6</v>
      </c>
      <c r="O203" s="8">
        <f t="shared" si="137"/>
        <v>0.6</v>
      </c>
      <c r="P203" s="6">
        <f t="shared" si="138"/>
        <v>1.2626724148419857E-3</v>
      </c>
      <c r="Q203" s="8">
        <f t="shared" si="139"/>
        <v>4.0072626724148419</v>
      </c>
      <c r="R203" s="8">
        <f t="shared" si="102"/>
        <v>0.23008024500000035</v>
      </c>
      <c r="S203" s="8">
        <v>29.409171075837744</v>
      </c>
      <c r="T203" s="8">
        <f t="shared" si="122"/>
        <v>0.29409171075837742</v>
      </c>
      <c r="U203" s="8">
        <v>1.17</v>
      </c>
      <c r="V203" s="7">
        <v>-3.2559999999999998</v>
      </c>
      <c r="W203">
        <f t="shared" si="123"/>
        <v>-3.2559999999999999E-2</v>
      </c>
      <c r="X203" s="7">
        <v>36.327650401724476</v>
      </c>
      <c r="Y203" s="7">
        <f t="shared" si="124"/>
        <v>0.36327650401724476</v>
      </c>
      <c r="Z203" s="8">
        <v>1</v>
      </c>
      <c r="AA203" s="7">
        <v>5.3535619512157219E-2</v>
      </c>
      <c r="AB203" s="7">
        <v>0.17971102578958589</v>
      </c>
      <c r="AC203" s="7">
        <v>2.8695235743638477E-2</v>
      </c>
      <c r="AD203" s="7">
        <v>0.14820596397462174</v>
      </c>
      <c r="AE203" s="7">
        <v>0.58985215497999655</v>
      </c>
      <c r="AF203" s="7">
        <v>1.0289999999999999</v>
      </c>
      <c r="AG203" s="7">
        <v>-1.0069999999999999</v>
      </c>
      <c r="AH203" s="7">
        <v>3.100622104208083</v>
      </c>
      <c r="AI203" s="7">
        <v>-0.30199999999999999</v>
      </c>
      <c r="AJ203" s="7">
        <v>-2.0190000000000001</v>
      </c>
      <c r="AK203" s="7">
        <f t="shared" si="150"/>
        <v>-1.2725774702848649</v>
      </c>
      <c r="AL203" s="7">
        <f t="shared" si="141"/>
        <v>-1.272577470284865E-2</v>
      </c>
      <c r="AM203" s="7">
        <f t="shared" si="142"/>
        <v>-1.1203482539682539E-2</v>
      </c>
      <c r="AN203" s="7">
        <f t="shared" si="143"/>
        <v>-4.6229749449619491E-3</v>
      </c>
      <c r="AO203" s="7">
        <f t="shared" si="144"/>
        <v>-6.5805075947205898E-3</v>
      </c>
      <c r="AP203" s="8">
        <f t="shared" si="145"/>
        <v>-0.65805075947205893</v>
      </c>
      <c r="AQ203" s="19">
        <f t="shared" si="146"/>
        <v>3.3492119129427831</v>
      </c>
      <c r="AR203" s="8">
        <f t="shared" si="147"/>
        <v>0.23008024500000035</v>
      </c>
      <c r="AS203" s="7">
        <f t="shared" si="148"/>
        <v>-3.2559999999999999E-2</v>
      </c>
      <c r="AT203" s="7">
        <f t="shared" si="149"/>
        <v>-1.272577470284865E-2</v>
      </c>
    </row>
    <row r="204" spans="1:46">
      <c r="A204" s="7" t="s">
        <v>6</v>
      </c>
      <c r="B204" s="26">
        <v>97</v>
      </c>
      <c r="C204" s="8">
        <v>5.5540000000000003</v>
      </c>
      <c r="D204" s="1">
        <v>9.2947790000000641E-2</v>
      </c>
      <c r="E204" s="8">
        <v>0.33200000000000002</v>
      </c>
      <c r="F204" s="8">
        <v>2.875154516381401</v>
      </c>
      <c r="G204" s="8">
        <f t="shared" si="133"/>
        <v>0.27999999999999997</v>
      </c>
      <c r="H204" s="8">
        <f t="shared" si="134"/>
        <v>0.16000000000000003</v>
      </c>
      <c r="I204" s="8">
        <f t="shared" si="135"/>
        <v>0.35</v>
      </c>
      <c r="J204" s="8">
        <f t="shared" si="136"/>
        <v>0.2</v>
      </c>
      <c r="K204" s="8">
        <v>0.8</v>
      </c>
      <c r="L204" s="8">
        <v>1</v>
      </c>
      <c r="M204" s="8">
        <v>0.4</v>
      </c>
      <c r="N204" s="8">
        <v>0.6</v>
      </c>
      <c r="O204" s="8">
        <f t="shared" si="137"/>
        <v>0.6</v>
      </c>
      <c r="P204" s="6">
        <f t="shared" si="138"/>
        <v>0.66969521261680831</v>
      </c>
      <c r="Q204" s="8">
        <f t="shared" si="139"/>
        <v>6.2236952126168088</v>
      </c>
      <c r="R204" s="8">
        <f t="shared" si="102"/>
        <v>9.2947790000000641E-2</v>
      </c>
      <c r="S204" s="8">
        <v>30.462894399393164</v>
      </c>
      <c r="T204" s="8">
        <f t="shared" si="122"/>
        <v>0.30462894399393164</v>
      </c>
      <c r="U204" s="8">
        <v>1.17</v>
      </c>
      <c r="V204" s="7">
        <v>-4.5999999999999999E-2</v>
      </c>
      <c r="W204">
        <f t="shared" si="123"/>
        <v>-4.6000000000000001E-4</v>
      </c>
      <c r="X204" s="7">
        <v>37.800935541548519</v>
      </c>
      <c r="Y204" s="7">
        <f t="shared" si="124"/>
        <v>0.37800935541548519</v>
      </c>
      <c r="Z204" s="8">
        <v>1</v>
      </c>
      <c r="AA204" s="7">
        <v>3.8219686021291215E-2</v>
      </c>
      <c r="AB204" s="7">
        <v>0.18398617485698501</v>
      </c>
      <c r="AC204" s="7">
        <v>3.6156618752533266E-2</v>
      </c>
      <c r="AD204" s="7">
        <v>0.13335941524868597</v>
      </c>
      <c r="AE204" s="7">
        <v>0.60827810512050451</v>
      </c>
      <c r="AF204" s="7">
        <v>1.4750000000000001</v>
      </c>
      <c r="AG204" s="7">
        <v>-0.60899999999999999</v>
      </c>
      <c r="AH204" s="7">
        <v>3.1227586526381628</v>
      </c>
      <c r="AI204" s="7">
        <v>0.84099999999999997</v>
      </c>
      <c r="AJ204" s="7">
        <v>-1.5660000000000001</v>
      </c>
      <c r="AK204" s="7">
        <f t="shared" si="150"/>
        <v>-0.78317339394145202</v>
      </c>
      <c r="AL204" s="7">
        <f t="shared" si="141"/>
        <v>-7.8317339394145206E-3</v>
      </c>
      <c r="AM204" s="7">
        <f t="shared" si="142"/>
        <v>-1.6395129765753403E-4</v>
      </c>
      <c r="AN204" s="7">
        <f t="shared" si="143"/>
        <v>-2.9604686982236616E-3</v>
      </c>
      <c r="AO204" s="7">
        <f t="shared" si="144"/>
        <v>2.7965174005661277E-3</v>
      </c>
      <c r="AP204" s="8">
        <f t="shared" si="145"/>
        <v>0.27965174005661275</v>
      </c>
      <c r="AQ204" s="19">
        <f t="shared" si="146"/>
        <v>6.5033469526734216</v>
      </c>
      <c r="AR204" s="8">
        <f t="shared" si="147"/>
        <v>9.2947790000000641E-2</v>
      </c>
      <c r="AS204" s="7">
        <f t="shared" si="148"/>
        <v>-4.6000000000000001E-4</v>
      </c>
      <c r="AT204" s="7">
        <f t="shared" si="149"/>
        <v>-7.8317339394145206E-3</v>
      </c>
    </row>
    <row r="205" spans="1:46">
      <c r="A205" s="7" t="s">
        <v>6</v>
      </c>
      <c r="B205" s="26">
        <v>98</v>
      </c>
      <c r="C205" s="8">
        <v>5.59</v>
      </c>
      <c r="D205" s="1">
        <v>9.2947790000000641E-2</v>
      </c>
      <c r="E205" s="8">
        <v>0.33119999999999999</v>
      </c>
      <c r="F205" s="8">
        <v>1.0169296127463319</v>
      </c>
      <c r="G205" s="8">
        <f t="shared" si="133"/>
        <v>0.27999999999999997</v>
      </c>
      <c r="H205" s="8">
        <f t="shared" si="134"/>
        <v>0.16000000000000003</v>
      </c>
      <c r="I205" s="8">
        <f t="shared" si="135"/>
        <v>0.35</v>
      </c>
      <c r="J205" s="8">
        <f t="shared" si="136"/>
        <v>0.2</v>
      </c>
      <c r="K205" s="8">
        <v>0.8</v>
      </c>
      <c r="L205" s="8">
        <v>1</v>
      </c>
      <c r="M205" s="8">
        <v>0.4</v>
      </c>
      <c r="N205" s="8">
        <v>0.6</v>
      </c>
      <c r="O205" s="8">
        <f t="shared" si="137"/>
        <v>0.6</v>
      </c>
      <c r="P205" s="6">
        <f t="shared" si="138"/>
        <v>0.40574966409681396</v>
      </c>
      <c r="Q205" s="8">
        <f t="shared" si="139"/>
        <v>5.995749664096814</v>
      </c>
      <c r="R205" s="8">
        <f t="shared" si="102"/>
        <v>9.2947790000000641E-2</v>
      </c>
      <c r="S205" s="8">
        <v>29.550929540961274</v>
      </c>
      <c r="T205" s="8">
        <f t="shared" si="122"/>
        <v>0.29550929540961274</v>
      </c>
      <c r="U205" s="8">
        <v>1.17</v>
      </c>
      <c r="V205" s="7">
        <v>1.7769999999999999</v>
      </c>
      <c r="W205">
        <f t="shared" si="123"/>
        <v>1.7769999999999998E-2</v>
      </c>
      <c r="X205" s="7">
        <v>37.467395457792698</v>
      </c>
      <c r="Y205" s="7">
        <f t="shared" si="124"/>
        <v>0.37467395457792696</v>
      </c>
      <c r="Z205" s="8">
        <v>1</v>
      </c>
      <c r="AA205" s="7">
        <v>2.8528812733253188E-2</v>
      </c>
      <c r="AB205" s="7">
        <v>0.17134624249460001</v>
      </c>
      <c r="AC205" s="7">
        <v>5.4718913174112829E-2</v>
      </c>
      <c r="AD205" s="7">
        <v>0.13448370604755344</v>
      </c>
      <c r="AE205" s="7">
        <v>0.61092232555048054</v>
      </c>
      <c r="AF205" s="7">
        <v>-1.266</v>
      </c>
      <c r="AG205" s="7">
        <v>-0.187</v>
      </c>
      <c r="AH205" s="7">
        <v>2.0800848128822729</v>
      </c>
      <c r="AI205" s="7">
        <v>1.736</v>
      </c>
      <c r="AJ205" s="7">
        <v>-0.96799999999999997</v>
      </c>
      <c r="AK205" s="7">
        <f t="shared" si="150"/>
        <v>-0.31224834143020525</v>
      </c>
      <c r="AL205" s="7">
        <f t="shared" si="141"/>
        <v>-3.1224834143020524E-3</v>
      </c>
      <c r="AM205" s="7">
        <f t="shared" si="142"/>
        <v>6.1439042099317156E-3</v>
      </c>
      <c r="AN205" s="7">
        <f t="shared" si="143"/>
        <v>-1.1699132089405375E-3</v>
      </c>
      <c r="AO205" s="7">
        <f t="shared" si="144"/>
        <v>7.3138174188722531E-3</v>
      </c>
      <c r="AP205" s="8">
        <f t="shared" si="145"/>
        <v>0.73138174188722527</v>
      </c>
      <c r="AQ205" s="19">
        <f t="shared" si="146"/>
        <v>6.7271314059840392</v>
      </c>
      <c r="AR205" s="8">
        <f t="shared" si="147"/>
        <v>9.2947790000000641E-2</v>
      </c>
      <c r="AS205" s="7">
        <f t="shared" si="148"/>
        <v>1.7769999999999998E-2</v>
      </c>
      <c r="AT205" s="7">
        <f t="shared" si="149"/>
        <v>-3.1224834143020524E-3</v>
      </c>
    </row>
    <row r="206" spans="1:46">
      <c r="A206" s="7" t="s">
        <v>6</v>
      </c>
      <c r="B206" s="26">
        <v>99</v>
      </c>
      <c r="C206" s="8">
        <v>5.9279999999999999</v>
      </c>
      <c r="D206" s="1">
        <v>9.2947790000000641E-2</v>
      </c>
      <c r="E206" s="8">
        <v>0.31890000000000002</v>
      </c>
      <c r="F206" s="8">
        <v>0.41529377508537013</v>
      </c>
      <c r="G206" s="8">
        <f t="shared" si="133"/>
        <v>0.27999999999999997</v>
      </c>
      <c r="H206" s="8">
        <f t="shared" si="134"/>
        <v>0.16000000000000003</v>
      </c>
      <c r="I206" s="8">
        <f t="shared" si="135"/>
        <v>0.35</v>
      </c>
      <c r="J206" s="8">
        <f t="shared" si="136"/>
        <v>0.2</v>
      </c>
      <c r="K206" s="8">
        <v>0.8</v>
      </c>
      <c r="L206" s="8">
        <v>1</v>
      </c>
      <c r="M206" s="8">
        <v>0.4</v>
      </c>
      <c r="N206" s="8">
        <v>0.6</v>
      </c>
      <c r="O206" s="8">
        <f t="shared" si="137"/>
        <v>0.6</v>
      </c>
      <c r="P206" s="6">
        <f t="shared" si="138"/>
        <v>0.14871624017262433</v>
      </c>
      <c r="Q206" s="8">
        <f t="shared" si="139"/>
        <v>6.0767162401726242</v>
      </c>
      <c r="R206" s="8">
        <f t="shared" si="102"/>
        <v>9.2947790000000641E-2</v>
      </c>
      <c r="S206" s="8">
        <v>28.633896141755237</v>
      </c>
      <c r="T206" s="8">
        <f t="shared" si="122"/>
        <v>0.28633896141755238</v>
      </c>
      <c r="U206" s="8">
        <v>1.17</v>
      </c>
      <c r="V206" s="7">
        <v>1.042</v>
      </c>
      <c r="W206">
        <f t="shared" si="123"/>
        <v>1.042E-2</v>
      </c>
      <c r="X206" s="7">
        <v>37.602325819591407</v>
      </c>
      <c r="Y206" s="7">
        <f t="shared" si="124"/>
        <v>0.37602325819591409</v>
      </c>
      <c r="Z206" s="8">
        <v>1</v>
      </c>
      <c r="AA206" s="7">
        <v>2.9854170387750255E-2</v>
      </c>
      <c r="AB206" s="7">
        <v>0.16486413061161201</v>
      </c>
      <c r="AC206" s="7">
        <v>4.5016595231749904E-2</v>
      </c>
      <c r="AD206" s="7">
        <v>0.1417092618583341</v>
      </c>
      <c r="AE206" s="7">
        <v>0.61855584191055379</v>
      </c>
      <c r="AF206" s="7">
        <v>-1.8540000000000001</v>
      </c>
      <c r="AG206" s="7">
        <v>0.06</v>
      </c>
      <c r="AH206" s="7">
        <v>0.89778107834079457</v>
      </c>
      <c r="AI206" s="7">
        <v>2.8239999999999998</v>
      </c>
      <c r="AJ206" s="7">
        <v>-0.436</v>
      </c>
      <c r="AK206" s="7">
        <f t="shared" si="150"/>
        <v>0.12545387176313327</v>
      </c>
      <c r="AL206" s="7">
        <f t="shared" si="141"/>
        <v>1.2545387176313328E-3</v>
      </c>
      <c r="AM206" s="7">
        <f t="shared" si="142"/>
        <v>3.4908728142259478E-3</v>
      </c>
      <c r="AN206" s="7">
        <f t="shared" si="143"/>
        <v>4.7173573613665758E-4</v>
      </c>
      <c r="AO206" s="7">
        <f t="shared" si="144"/>
        <v>3.0191370780892901E-3</v>
      </c>
      <c r="AP206" s="8">
        <f t="shared" si="145"/>
        <v>0.30191370780892901</v>
      </c>
      <c r="AQ206" s="19">
        <f t="shared" si="146"/>
        <v>6.3786299479815529</v>
      </c>
      <c r="AR206" s="8">
        <f t="shared" si="147"/>
        <v>9.2947790000000641E-2</v>
      </c>
      <c r="AS206" s="7">
        <f t="shared" si="148"/>
        <v>1.042E-2</v>
      </c>
      <c r="AT206" s="7">
        <f t="shared" si="149"/>
        <v>1.2545387176313328E-3</v>
      </c>
    </row>
    <row r="207" spans="1:46">
      <c r="A207" s="7" t="s">
        <v>6</v>
      </c>
      <c r="B207" s="26">
        <v>0</v>
      </c>
      <c r="C207" s="8">
        <v>8.1059999999999999</v>
      </c>
      <c r="D207" s="1">
        <v>-0.20008909999999824</v>
      </c>
      <c r="E207" s="8">
        <v>0.37209999999999999</v>
      </c>
      <c r="F207" s="8">
        <v>1.7057865728042674</v>
      </c>
      <c r="G207" s="8">
        <f t="shared" si="133"/>
        <v>0.27999999999999997</v>
      </c>
      <c r="H207" s="8">
        <f t="shared" si="134"/>
        <v>0.16000000000000003</v>
      </c>
      <c r="I207" s="8">
        <f t="shared" si="135"/>
        <v>0.35</v>
      </c>
      <c r="J207" s="8">
        <f t="shared" si="136"/>
        <v>0.2</v>
      </c>
      <c r="K207" s="8">
        <v>0.8</v>
      </c>
      <c r="L207" s="8">
        <v>1</v>
      </c>
      <c r="M207" s="8">
        <v>0.4</v>
      </c>
      <c r="N207" s="8">
        <v>0.6</v>
      </c>
      <c r="O207" s="8">
        <f t="shared" si="137"/>
        <v>0.6</v>
      </c>
      <c r="P207" s="6">
        <f t="shared" si="138"/>
        <v>0.41040422690303952</v>
      </c>
      <c r="Q207" s="8">
        <f t="shared" si="139"/>
        <v>8.51640422690304</v>
      </c>
      <c r="R207" s="8">
        <f t="shared" si="102"/>
        <v>9.2947790000000641E-2</v>
      </c>
      <c r="S207" s="8">
        <v>32.907434996073711</v>
      </c>
      <c r="T207" s="8">
        <f t="shared" si="122"/>
        <v>0.32907434996073709</v>
      </c>
      <c r="U207" s="8">
        <v>1.17</v>
      </c>
      <c r="V207" s="7">
        <v>2.5529999999999999</v>
      </c>
      <c r="W207">
        <f t="shared" si="123"/>
        <v>2.5530000000000001E-2</v>
      </c>
      <c r="X207" s="7">
        <v>42.086877389715326</v>
      </c>
      <c r="Y207" s="7">
        <f t="shared" si="124"/>
        <v>0.42086877389715327</v>
      </c>
      <c r="Z207" s="8">
        <v>1</v>
      </c>
      <c r="AA207" s="7">
        <v>3.1230041041547044E-2</v>
      </c>
      <c r="AB207" s="7">
        <v>0.16930485596628164</v>
      </c>
      <c r="AC207" s="7">
        <v>5.3903823788911821E-2</v>
      </c>
      <c r="AD207" s="7">
        <v>0.13709971176787122</v>
      </c>
      <c r="AE207" s="7">
        <v>0.60846156743538815</v>
      </c>
      <c r="AF207" s="7">
        <v>-0.36699999999999999</v>
      </c>
      <c r="AG207" s="7">
        <v>0.67300000000000004</v>
      </c>
      <c r="AH207" s="7">
        <v>0.28678420498784901</v>
      </c>
      <c r="AI207" s="7">
        <v>3.383</v>
      </c>
      <c r="AJ207" s="7">
        <v>1.0009999999999999</v>
      </c>
      <c r="AK207" s="7">
        <f t="shared" si="150"/>
        <v>1.1908178621676999</v>
      </c>
      <c r="AL207" s="7">
        <f t="shared" si="141"/>
        <v>1.1908178621677E-2</v>
      </c>
      <c r="AM207" s="7">
        <f t="shared" si="142"/>
        <v>9.829483740762212E-3</v>
      </c>
      <c r="AN207" s="7">
        <f t="shared" si="143"/>
        <v>5.0117805358534913E-3</v>
      </c>
      <c r="AO207" s="7">
        <f t="shared" si="144"/>
        <v>4.8177032049087206E-3</v>
      </c>
      <c r="AP207" s="8">
        <f t="shared" si="145"/>
        <v>0.48177032049087204</v>
      </c>
      <c r="AQ207" s="19">
        <f t="shared" si="146"/>
        <v>8.9981745473939121</v>
      </c>
      <c r="AR207" s="8">
        <f t="shared" si="147"/>
        <v>9.2947790000000641E-2</v>
      </c>
      <c r="AS207" s="7">
        <f t="shared" si="148"/>
        <v>2.5530000000000001E-2</v>
      </c>
      <c r="AT207" s="7">
        <f t="shared" si="149"/>
        <v>1.1908178621677E-2</v>
      </c>
    </row>
    <row r="208" spans="1:46">
      <c r="A208" s="7" t="s">
        <v>6</v>
      </c>
      <c r="B208" s="26">
        <v>1</v>
      </c>
      <c r="C208" s="8">
        <v>8.5679999999999996</v>
      </c>
      <c r="D208" s="1">
        <v>-0.20008909999999824</v>
      </c>
      <c r="E208" s="8">
        <v>0.34179999999999999</v>
      </c>
      <c r="F208" s="8">
        <v>0.24148915979166907</v>
      </c>
      <c r="G208" s="8">
        <f t="shared" si="133"/>
        <v>0.27999999999999997</v>
      </c>
      <c r="H208" s="8">
        <f t="shared" si="134"/>
        <v>0.16000000000000003</v>
      </c>
      <c r="I208" s="8">
        <f t="shared" si="135"/>
        <v>0.35</v>
      </c>
      <c r="J208" s="8">
        <f t="shared" si="136"/>
        <v>0.2</v>
      </c>
      <c r="K208" s="8">
        <v>0.8</v>
      </c>
      <c r="L208" s="8">
        <v>1</v>
      </c>
      <c r="M208" s="8">
        <v>0.4</v>
      </c>
      <c r="N208" s="8">
        <v>0.6</v>
      </c>
      <c r="O208" s="8">
        <f t="shared" si="137"/>
        <v>0.6</v>
      </c>
      <c r="P208" s="6">
        <f t="shared" si="138"/>
        <v>0.17496552664742648</v>
      </c>
      <c r="Q208" s="8">
        <f t="shared" si="139"/>
        <v>8.742965526647426</v>
      </c>
      <c r="R208" s="8">
        <f t="shared" si="102"/>
        <v>-0.20008909999999824</v>
      </c>
      <c r="S208" s="8">
        <v>30.553113121983976</v>
      </c>
      <c r="T208" s="8">
        <f t="shared" si="122"/>
        <v>0.30553113121983977</v>
      </c>
      <c r="U208" s="8">
        <v>1.17</v>
      </c>
      <c r="V208" s="7">
        <v>1.601</v>
      </c>
      <c r="W208">
        <f t="shared" si="123"/>
        <v>1.601E-2</v>
      </c>
      <c r="X208" s="7">
        <v>39.712815968207593</v>
      </c>
      <c r="Y208" s="7">
        <f t="shared" si="124"/>
        <v>0.39712815968207593</v>
      </c>
      <c r="Z208" s="8">
        <v>1</v>
      </c>
      <c r="AA208" s="7">
        <v>3.1931376879517477E-2</v>
      </c>
      <c r="AB208" s="7">
        <v>0.1656240714820171</v>
      </c>
      <c r="AC208" s="7">
        <v>4.7840745085420425E-2</v>
      </c>
      <c r="AD208" s="7">
        <v>0.17371507039556427</v>
      </c>
      <c r="AE208" s="7">
        <v>0.5808887361574806</v>
      </c>
      <c r="AF208" s="7">
        <v>-0.89400000000000002</v>
      </c>
      <c r="AG208" s="7">
        <v>0.55200000000000005</v>
      </c>
      <c r="AH208" s="7">
        <v>-0.76730512944137941</v>
      </c>
      <c r="AI208" s="7">
        <v>1.0009999999999999</v>
      </c>
      <c r="AJ208" s="7">
        <v>1.1419999999999999</v>
      </c>
      <c r="AK208" s="7">
        <f t="shared" si="150"/>
        <v>0.86343310958524688</v>
      </c>
      <c r="AL208" s="7">
        <f t="shared" si="141"/>
        <v>8.6343310958524686E-3</v>
      </c>
      <c r="AM208" s="7">
        <f t="shared" si="142"/>
        <v>5.7231174906706723E-3</v>
      </c>
      <c r="AN208" s="7">
        <f t="shared" si="143"/>
        <v>3.4289360181816129E-3</v>
      </c>
      <c r="AO208" s="7">
        <f t="shared" si="144"/>
        <v>2.2941814724890593E-3</v>
      </c>
      <c r="AP208" s="8">
        <f t="shared" si="145"/>
        <v>0.22941814724890594</v>
      </c>
      <c r="AQ208" s="19">
        <f t="shared" si="146"/>
        <v>8.9723836738963314</v>
      </c>
      <c r="AR208" s="8">
        <f t="shared" si="147"/>
        <v>-0.20008909999999824</v>
      </c>
      <c r="AS208" s="7">
        <f t="shared" si="148"/>
        <v>1.601E-2</v>
      </c>
      <c r="AT208" s="7">
        <f t="shared" si="149"/>
        <v>8.6343310958524686E-3</v>
      </c>
    </row>
    <row r="209" spans="1:46">
      <c r="A209" s="7" t="s">
        <v>6</v>
      </c>
      <c r="B209" s="26">
        <v>2</v>
      </c>
      <c r="C209" s="8">
        <v>8.8149999999999995</v>
      </c>
      <c r="D209" s="1">
        <v>-0.20008909999999824</v>
      </c>
      <c r="E209" s="8">
        <v>0.32740000000000002</v>
      </c>
      <c r="F209" s="8">
        <v>-1.0541039899181968</v>
      </c>
      <c r="G209" s="8">
        <f t="shared" si="133"/>
        <v>0.27999999999999997</v>
      </c>
      <c r="H209" s="8">
        <f t="shared" si="134"/>
        <v>0.16000000000000003</v>
      </c>
      <c r="I209" s="8">
        <f t="shared" si="135"/>
        <v>0.35</v>
      </c>
      <c r="J209" s="8">
        <f t="shared" si="136"/>
        <v>0.2</v>
      </c>
      <c r="K209" s="8">
        <v>0.8</v>
      </c>
      <c r="L209" s="8">
        <v>1</v>
      </c>
      <c r="M209" s="8">
        <v>0.4</v>
      </c>
      <c r="N209" s="8">
        <v>0.6</v>
      </c>
      <c r="O209" s="8">
        <f t="shared" si="137"/>
        <v>0.6</v>
      </c>
      <c r="P209" s="6">
        <f t="shared" si="138"/>
        <v>-0.18791977890392411</v>
      </c>
      <c r="Q209" s="8">
        <f t="shared" si="139"/>
        <v>8.627080221096076</v>
      </c>
      <c r="R209" s="8">
        <f t="shared" si="102"/>
        <v>-0.20008909999999824</v>
      </c>
      <c r="S209" s="8">
        <v>30.204533040212016</v>
      </c>
      <c r="T209" s="8">
        <f t="shared" si="122"/>
        <v>0.30204533040212017</v>
      </c>
      <c r="U209" s="8">
        <v>1.17</v>
      </c>
      <c r="V209" s="7">
        <v>0.40300000000000002</v>
      </c>
      <c r="W209">
        <f t="shared" si="123"/>
        <v>4.0300000000000006E-3</v>
      </c>
      <c r="X209" s="7">
        <v>39.085839138439127</v>
      </c>
      <c r="Y209" s="7">
        <f t="shared" si="124"/>
        <v>0.39085839138439127</v>
      </c>
      <c r="Z209" s="8">
        <v>1</v>
      </c>
      <c r="AA209" s="7">
        <v>3.7180339719252893E-2</v>
      </c>
      <c r="AB209" s="7">
        <v>0.16217905067047228</v>
      </c>
      <c r="AC209" s="7">
        <v>4.642016971240176E-2</v>
      </c>
      <c r="AD209" s="7">
        <v>0.16262884780511022</v>
      </c>
      <c r="AE209" s="7">
        <v>0.59159159209276291</v>
      </c>
      <c r="AF209" s="7">
        <v>-1.65</v>
      </c>
      <c r="AG209" s="7">
        <v>0.433</v>
      </c>
      <c r="AH209" s="7">
        <v>-1.5447945910942937</v>
      </c>
      <c r="AI209" s="7">
        <v>-6.7000000000000004E-2</v>
      </c>
      <c r="AJ209" s="7">
        <v>7.6999999999999999E-2</v>
      </c>
      <c r="AK209" s="7">
        <f t="shared" si="150"/>
        <v>-2.8177238897649809E-2</v>
      </c>
      <c r="AL209" s="7">
        <f t="shared" si="141"/>
        <v>-2.817723889764981E-4</v>
      </c>
      <c r="AM209" s="7">
        <f t="shared" si="142"/>
        <v>1.424173937379037E-3</v>
      </c>
      <c r="AN209" s="7">
        <f t="shared" si="143"/>
        <v>-1.1013310269189103E-4</v>
      </c>
      <c r="AO209" s="7">
        <f t="shared" si="144"/>
        <v>1.5343070400709281E-3</v>
      </c>
      <c r="AP209" s="8">
        <f t="shared" si="145"/>
        <v>0.1534307040070928</v>
      </c>
      <c r="AQ209" s="19">
        <f t="shared" si="146"/>
        <v>8.7805109251031688</v>
      </c>
      <c r="AR209" s="8">
        <f t="shared" si="147"/>
        <v>-0.20008909999999824</v>
      </c>
      <c r="AS209" s="7">
        <f t="shared" si="148"/>
        <v>4.0300000000000006E-3</v>
      </c>
      <c r="AT209" s="7">
        <f t="shared" si="149"/>
        <v>-2.817723889764981E-4</v>
      </c>
    </row>
    <row r="210" spans="1:46">
      <c r="A210" s="7" t="s">
        <v>6</v>
      </c>
      <c r="B210" s="26">
        <v>3</v>
      </c>
      <c r="C210" s="8">
        <v>5.1470000000000002</v>
      </c>
      <c r="D210" s="1">
        <v>-0.20008909999999824</v>
      </c>
      <c r="E210" s="8">
        <v>0.31809999999999999</v>
      </c>
      <c r="F210" s="8">
        <v>-2.3930563017885835</v>
      </c>
      <c r="G210" s="8">
        <f t="shared" si="133"/>
        <v>0.27999999999999997</v>
      </c>
      <c r="H210" s="8">
        <f t="shared" si="134"/>
        <v>0.16000000000000003</v>
      </c>
      <c r="I210" s="8">
        <f t="shared" si="135"/>
        <v>0.35</v>
      </c>
      <c r="J210" s="8">
        <f t="shared" si="136"/>
        <v>0.2</v>
      </c>
      <c r="K210" s="8">
        <v>0.8</v>
      </c>
      <c r="L210" s="8">
        <v>1</v>
      </c>
      <c r="M210" s="8">
        <v>0.4</v>
      </c>
      <c r="N210" s="8">
        <v>0.6</v>
      </c>
      <c r="O210" s="8">
        <f t="shared" si="137"/>
        <v>0.6</v>
      </c>
      <c r="P210" s="6">
        <f t="shared" si="138"/>
        <v>-0.52459840200745878</v>
      </c>
      <c r="Q210" s="8">
        <f t="shared" si="139"/>
        <v>4.6224015979925417</v>
      </c>
      <c r="R210" s="8">
        <f t="shared" si="102"/>
        <v>-0.20008909999999824</v>
      </c>
      <c r="S210" s="8">
        <v>30.771463821757749</v>
      </c>
      <c r="T210" s="8">
        <f t="shared" si="122"/>
        <v>0.3077146382175775</v>
      </c>
      <c r="U210" s="8">
        <v>1.17</v>
      </c>
      <c r="V210" s="7">
        <v>5.8000000000000003E-2</v>
      </c>
      <c r="W210">
        <f t="shared" si="123"/>
        <v>5.8E-4</v>
      </c>
      <c r="X210" s="7">
        <v>37.266195594085858</v>
      </c>
      <c r="Y210" s="7">
        <f t="shared" si="124"/>
        <v>0.3726619559408586</v>
      </c>
      <c r="Z210" s="8">
        <v>1</v>
      </c>
      <c r="AA210" s="7">
        <v>3.885820293822706E-2</v>
      </c>
      <c r="AB210" s="7">
        <v>0.15387765264717462</v>
      </c>
      <c r="AC210" s="7">
        <v>5.2516142372792507E-2</v>
      </c>
      <c r="AD210" s="7">
        <v>0.14744405177493305</v>
      </c>
      <c r="AE210" s="7">
        <v>0.60730395026687289</v>
      </c>
      <c r="AF210" s="7">
        <v>-1.2170000000000001</v>
      </c>
      <c r="AG210" s="7">
        <v>0.92</v>
      </c>
      <c r="AH210" s="7">
        <v>-1.9863512428296548</v>
      </c>
      <c r="AI210" s="7">
        <v>0.114</v>
      </c>
      <c r="AJ210" s="7">
        <v>-0.81499999999999995</v>
      </c>
      <c r="AK210" s="7">
        <f t="shared" si="150"/>
        <v>-0.48818259477639614</v>
      </c>
      <c r="AL210" s="7">
        <f t="shared" si="141"/>
        <v>-4.8818259477639613E-3</v>
      </c>
      <c r="AM210" s="7">
        <f t="shared" si="142"/>
        <v>2.0881515349444805E-4</v>
      </c>
      <c r="AN210" s="7">
        <f t="shared" si="143"/>
        <v>-1.8192708062565537E-3</v>
      </c>
      <c r="AO210" s="7">
        <f t="shared" si="144"/>
        <v>2.0280859597510015E-3</v>
      </c>
      <c r="AP210" s="8">
        <f t="shared" si="145"/>
        <v>0.20280859597510015</v>
      </c>
      <c r="AQ210" s="19">
        <f t="shared" si="146"/>
        <v>4.8252101939676422</v>
      </c>
      <c r="AR210" s="8">
        <f t="shared" si="147"/>
        <v>-0.20008909999999824</v>
      </c>
      <c r="AS210" s="7">
        <f t="shared" si="148"/>
        <v>5.8E-4</v>
      </c>
      <c r="AT210" s="7">
        <f t="shared" si="149"/>
        <v>-4.8818259477639613E-3</v>
      </c>
    </row>
    <row r="211" spans="1:46">
      <c r="A211" s="7" t="s">
        <v>6</v>
      </c>
      <c r="B211" s="26">
        <v>4</v>
      </c>
      <c r="C211" s="8">
        <v>5.9550000000000001</v>
      </c>
      <c r="D211" s="1">
        <v>0.82607330144185775</v>
      </c>
      <c r="E211" s="8">
        <v>0.3216</v>
      </c>
      <c r="F211" s="8">
        <v>-9.3549184615177722E-2</v>
      </c>
      <c r="G211" s="8">
        <f t="shared" si="133"/>
        <v>0.27999999999999997</v>
      </c>
      <c r="H211" s="8">
        <f t="shared" si="134"/>
        <v>0.16000000000000003</v>
      </c>
      <c r="I211" s="8">
        <f t="shared" si="135"/>
        <v>0.35</v>
      </c>
      <c r="J211" s="8">
        <f t="shared" si="136"/>
        <v>0.2</v>
      </c>
      <c r="K211" s="8">
        <v>0.8</v>
      </c>
      <c r="L211" s="8">
        <v>1</v>
      </c>
      <c r="M211" s="8">
        <v>0.4</v>
      </c>
      <c r="N211" s="8">
        <v>0.6</v>
      </c>
      <c r="O211" s="8">
        <f t="shared" si="137"/>
        <v>0.6</v>
      </c>
      <c r="P211" s="6">
        <f t="shared" si="138"/>
        <v>-0.18410582999423628</v>
      </c>
      <c r="Q211" s="8">
        <f t="shared" si="139"/>
        <v>5.7708941700057634</v>
      </c>
      <c r="R211" s="8">
        <f t="shared" ref="R211:R280" si="151">D210</f>
        <v>-0.20008909999999824</v>
      </c>
      <c r="S211" s="8">
        <v>32.402178234065509</v>
      </c>
      <c r="T211" s="8">
        <f t="shared" si="122"/>
        <v>0.3240217823406551</v>
      </c>
      <c r="U211" s="8">
        <v>1.17</v>
      </c>
      <c r="V211" s="7">
        <v>1.671</v>
      </c>
      <c r="W211">
        <f t="shared" si="123"/>
        <v>1.6709999999999999E-2</v>
      </c>
      <c r="X211" s="7">
        <v>38.589195908554551</v>
      </c>
      <c r="Y211" s="7">
        <f t="shared" si="124"/>
        <v>0.38589195908554552</v>
      </c>
      <c r="Z211" s="8">
        <v>1</v>
      </c>
      <c r="AA211" s="7">
        <v>3.8554354849126907E-2</v>
      </c>
      <c r="AB211" s="7">
        <v>0.13318038047906544</v>
      </c>
      <c r="AC211" s="7">
        <v>8.2919717608316526E-2</v>
      </c>
      <c r="AD211" s="7">
        <v>0.12387032126163569</v>
      </c>
      <c r="AE211" s="7">
        <v>0.62147522580185544</v>
      </c>
      <c r="AF211" s="7">
        <v>-0.27800000000000002</v>
      </c>
      <c r="AG211" s="7">
        <v>0.98899999999999999</v>
      </c>
      <c r="AH211" s="7">
        <v>-2.7376141613103337</v>
      </c>
      <c r="AI211" s="7">
        <v>1.3959999999999999</v>
      </c>
      <c r="AJ211" s="7">
        <v>-0.31</v>
      </c>
      <c r="AK211" s="7">
        <f t="shared" si="150"/>
        <v>-0.12573925904797448</v>
      </c>
      <c r="AL211" s="7">
        <f t="shared" si="141"/>
        <v>-1.2573925904797447E-3</v>
      </c>
      <c r="AM211" s="7">
        <f t="shared" si="142"/>
        <v>6.3348526600074447E-3</v>
      </c>
      <c r="AN211" s="7">
        <f t="shared" si="143"/>
        <v>-4.8521769007987776E-4</v>
      </c>
      <c r="AO211" s="7">
        <f t="shared" si="144"/>
        <v>6.8200703500873221E-3</v>
      </c>
      <c r="AP211" s="8">
        <f t="shared" si="145"/>
        <v>0.68200703500873217</v>
      </c>
      <c r="AQ211" s="19">
        <f t="shared" si="146"/>
        <v>6.4529012050144958</v>
      </c>
      <c r="AR211" s="8">
        <f t="shared" si="147"/>
        <v>-0.20008909999999824</v>
      </c>
      <c r="AS211" s="7">
        <f t="shared" si="148"/>
        <v>1.6709999999999999E-2</v>
      </c>
      <c r="AT211" s="7">
        <f t="shared" si="149"/>
        <v>-1.2573925904797447E-3</v>
      </c>
    </row>
    <row r="212" spans="1:46">
      <c r="A212" s="7" t="s">
        <v>6</v>
      </c>
      <c r="B212" s="26">
        <v>5</v>
      </c>
      <c r="C212" s="8">
        <v>3.2090000000000001</v>
      </c>
      <c r="D212" s="1">
        <v>0.82607330144185775</v>
      </c>
      <c r="E212" s="8">
        <v>0.33279999999999998</v>
      </c>
      <c r="F212" s="8">
        <v>0.60049039143236504</v>
      </c>
      <c r="G212" s="8">
        <f t="shared" si="133"/>
        <v>0.27999999999999997</v>
      </c>
      <c r="H212" s="8">
        <f t="shared" si="134"/>
        <v>0.16000000000000003</v>
      </c>
      <c r="I212" s="8">
        <f t="shared" si="135"/>
        <v>0.35</v>
      </c>
      <c r="J212" s="8">
        <f t="shared" si="136"/>
        <v>0.2</v>
      </c>
      <c r="K212" s="8">
        <v>0.8</v>
      </c>
      <c r="L212" s="8">
        <v>1</v>
      </c>
      <c r="M212" s="8">
        <v>0.4</v>
      </c>
      <c r="N212" s="8">
        <v>0.6</v>
      </c>
      <c r="O212" s="8">
        <f t="shared" si="137"/>
        <v>0.6</v>
      </c>
      <c r="P212" s="6">
        <f t="shared" si="138"/>
        <v>0.11198209772137739</v>
      </c>
      <c r="Q212" s="8">
        <f t="shared" si="139"/>
        <v>3.3209820977213775</v>
      </c>
      <c r="R212" s="8">
        <f t="shared" si="151"/>
        <v>0.82607330144185775</v>
      </c>
      <c r="S212" s="8">
        <v>36.372097550292906</v>
      </c>
      <c r="T212" s="8">
        <f t="shared" si="122"/>
        <v>0.36372097550292909</v>
      </c>
      <c r="U212" s="8">
        <v>1.17</v>
      </c>
      <c r="V212" s="7">
        <v>1.7929999999999999</v>
      </c>
      <c r="W212">
        <f t="shared" si="123"/>
        <v>1.7929999999999998E-2</v>
      </c>
      <c r="X212" s="7">
        <v>40.255616320025304</v>
      </c>
      <c r="Y212" s="7">
        <f t="shared" si="124"/>
        <v>0.40255616320025306</v>
      </c>
      <c r="Z212" s="8">
        <v>1</v>
      </c>
      <c r="AA212" s="7">
        <v>3.3401359903133185E-2</v>
      </c>
      <c r="AB212" s="7">
        <v>0.12810646670160344</v>
      </c>
      <c r="AC212" s="7">
        <v>6.4232789927713502E-2</v>
      </c>
      <c r="AD212" s="7">
        <v>0.13034398709773889</v>
      </c>
      <c r="AE212" s="7">
        <v>0.64391539636981099</v>
      </c>
      <c r="AF212" s="7">
        <v>-0.39500000000000002</v>
      </c>
      <c r="AG212" s="7">
        <v>1.5309999999999999</v>
      </c>
      <c r="AH212" s="7">
        <v>-2.6881153589466278</v>
      </c>
      <c r="AI212" s="7">
        <v>2.339</v>
      </c>
      <c r="AJ212" s="7">
        <v>-0.19500000000000001</v>
      </c>
      <c r="AK212" s="7">
        <f t="shared" si="150"/>
        <v>0.18958339773523641</v>
      </c>
      <c r="AL212" s="7">
        <f t="shared" si="141"/>
        <v>1.8958339773523642E-3</v>
      </c>
      <c r="AM212" s="7">
        <f t="shared" si="142"/>
        <v>7.6301749961979947E-3</v>
      </c>
      <c r="AN212" s="7">
        <f t="shared" si="143"/>
        <v>7.6317965198764313E-4</v>
      </c>
      <c r="AO212" s="7">
        <f t="shared" si="144"/>
        <v>6.8669953442103519E-3</v>
      </c>
      <c r="AP212" s="8">
        <f t="shared" si="145"/>
        <v>0.68669953442103515</v>
      </c>
      <c r="AQ212" s="19">
        <f t="shared" si="146"/>
        <v>4.0076816321424129</v>
      </c>
      <c r="AR212" s="8">
        <f t="shared" si="147"/>
        <v>0.82607330144185775</v>
      </c>
      <c r="AS212" s="7">
        <f t="shared" si="148"/>
        <v>1.7929999999999998E-2</v>
      </c>
      <c r="AT212" s="7">
        <f t="shared" si="149"/>
        <v>1.8958339773523642E-3</v>
      </c>
    </row>
    <row r="213" spans="1:46">
      <c r="A213" s="7" t="s">
        <v>6</v>
      </c>
      <c r="B213" s="26">
        <v>6</v>
      </c>
      <c r="C213" s="8">
        <v>3.782</v>
      </c>
      <c r="D213" s="1">
        <v>0.82607330144185775</v>
      </c>
      <c r="E213" s="8">
        <v>0.36840000000000001</v>
      </c>
      <c r="F213" s="8">
        <v>0.41020297208757966</v>
      </c>
      <c r="G213" s="8">
        <f t="shared" si="133"/>
        <v>0.27999999999999997</v>
      </c>
      <c r="H213" s="8">
        <f t="shared" si="134"/>
        <v>0.16000000000000003</v>
      </c>
      <c r="I213" s="8">
        <f t="shared" si="135"/>
        <v>0.35</v>
      </c>
      <c r="J213" s="8">
        <f t="shared" si="136"/>
        <v>0.2</v>
      </c>
      <c r="K213" s="8">
        <v>0.8</v>
      </c>
      <c r="L213" s="8">
        <v>1</v>
      </c>
      <c r="M213" s="8">
        <v>0.4</v>
      </c>
      <c r="N213" s="8">
        <v>0.6</v>
      </c>
      <c r="O213" s="8">
        <f t="shared" si="137"/>
        <v>0.6</v>
      </c>
      <c r="P213" s="6">
        <f t="shared" si="138"/>
        <v>0.13754821490473185</v>
      </c>
      <c r="Q213" s="8">
        <f t="shared" si="139"/>
        <v>3.919548214904732</v>
      </c>
      <c r="R213" s="8">
        <f t="shared" si="151"/>
        <v>0.82607330144185775</v>
      </c>
      <c r="S213" s="8">
        <v>39.011899382437115</v>
      </c>
      <c r="T213" s="8">
        <f t="shared" si="122"/>
        <v>0.39011899382437115</v>
      </c>
      <c r="U213" s="8">
        <v>1.17</v>
      </c>
      <c r="V213" s="7">
        <v>3.3</v>
      </c>
      <c r="W213">
        <f t="shared" si="123"/>
        <v>3.3000000000000002E-2</v>
      </c>
      <c r="X213" s="7">
        <v>43.170889962575458</v>
      </c>
      <c r="Y213" s="7">
        <f t="shared" si="124"/>
        <v>0.43170889962575459</v>
      </c>
      <c r="Z213" s="8">
        <v>1</v>
      </c>
      <c r="AA213" s="7">
        <v>3.0715096735686551E-2</v>
      </c>
      <c r="AB213" s="7">
        <v>0.13030756699872284</v>
      </c>
      <c r="AC213" s="7">
        <v>6.9313973983959776E-2</v>
      </c>
      <c r="AD213" s="7">
        <v>0.13342274091221173</v>
      </c>
      <c r="AE213" s="7">
        <v>0.63624062136941906</v>
      </c>
      <c r="AF213" s="7">
        <v>-6.0000000000000001E-3</v>
      </c>
      <c r="AG213" s="7">
        <v>2.1030000000000002</v>
      </c>
      <c r="AH213" s="7">
        <v>-1.4659094191696138</v>
      </c>
      <c r="AI213" s="7">
        <v>2.6640000000000001</v>
      </c>
      <c r="AJ213" s="7">
        <v>1.472</v>
      </c>
      <c r="AK213" s="7">
        <f t="shared" si="150"/>
        <v>1.4642288919206528</v>
      </c>
      <c r="AL213" s="7">
        <f t="shared" si="141"/>
        <v>1.4642288919206527E-2</v>
      </c>
      <c r="AM213" s="7">
        <f t="shared" si="142"/>
        <v>1.506249435155897E-2</v>
      </c>
      <c r="AN213" s="7">
        <f t="shared" si="143"/>
        <v>6.3212064373130289E-3</v>
      </c>
      <c r="AO213" s="7">
        <f t="shared" si="144"/>
        <v>8.7412879142459415E-3</v>
      </c>
      <c r="AP213" s="8">
        <f t="shared" si="145"/>
        <v>0.8741287914245941</v>
      </c>
      <c r="AQ213" s="19">
        <f t="shared" si="146"/>
        <v>4.7936770063293261</v>
      </c>
      <c r="AR213" s="8">
        <f t="shared" si="147"/>
        <v>0.82607330144185775</v>
      </c>
      <c r="AS213" s="7">
        <f t="shared" si="148"/>
        <v>3.3000000000000002E-2</v>
      </c>
      <c r="AT213" s="7">
        <f t="shared" si="149"/>
        <v>1.4642288919206527E-2</v>
      </c>
    </row>
    <row r="214" spans="1:46">
      <c r="A214" s="7" t="s">
        <v>6</v>
      </c>
      <c r="B214" s="26">
        <v>7</v>
      </c>
      <c r="C214" s="8">
        <v>3.8370000000000002</v>
      </c>
      <c r="D214" s="1">
        <v>0.82607330144185775</v>
      </c>
      <c r="E214" s="8">
        <v>0.36720000000000003</v>
      </c>
      <c r="F214" s="8">
        <v>-0.42608138975761611</v>
      </c>
      <c r="G214" s="8">
        <f t="shared" si="133"/>
        <v>0.27999999999999997</v>
      </c>
      <c r="H214" s="8">
        <f t="shared" si="134"/>
        <v>0.16000000000000003</v>
      </c>
      <c r="I214" s="8">
        <f t="shared" si="135"/>
        <v>0.35</v>
      </c>
      <c r="J214" s="8">
        <f t="shared" si="136"/>
        <v>0.2</v>
      </c>
      <c r="K214" s="8">
        <v>0.8</v>
      </c>
      <c r="L214" s="8">
        <v>1</v>
      </c>
      <c r="M214" s="8">
        <v>0.4</v>
      </c>
      <c r="N214" s="8">
        <v>0.6</v>
      </c>
      <c r="O214" s="8">
        <f t="shared" si="137"/>
        <v>0.6</v>
      </c>
      <c r="P214" s="6">
        <f t="shared" si="138"/>
        <v>-6.0400178501763213E-2</v>
      </c>
      <c r="Q214" s="8">
        <f t="shared" si="139"/>
        <v>3.776599821498237</v>
      </c>
      <c r="R214" s="8">
        <f t="shared" si="151"/>
        <v>0.82607330144185775</v>
      </c>
      <c r="S214" s="8">
        <v>39.179136474724515</v>
      </c>
      <c r="T214" s="8">
        <f t="shared" si="122"/>
        <v>0.39179136474724513</v>
      </c>
      <c r="U214" s="8">
        <v>1.17</v>
      </c>
      <c r="V214" s="7">
        <v>6.09</v>
      </c>
      <c r="W214">
        <f t="shared" si="123"/>
        <v>6.0899999999999996E-2</v>
      </c>
      <c r="X214" s="7">
        <v>43.996805728251083</v>
      </c>
      <c r="Y214" s="7">
        <f t="shared" si="124"/>
        <v>0.43996805728251082</v>
      </c>
      <c r="Z214" s="8">
        <v>1</v>
      </c>
      <c r="AA214" s="7">
        <v>3.0715096735686551E-2</v>
      </c>
      <c r="AB214" s="7">
        <v>0.13030756699872284</v>
      </c>
      <c r="AC214" s="7">
        <v>6.9313973983959776E-2</v>
      </c>
      <c r="AD214" s="7">
        <v>0.13342274091221173</v>
      </c>
      <c r="AE214" s="7">
        <v>0.63624062136941906</v>
      </c>
      <c r="AF214" s="7">
        <v>0.85799999999999998</v>
      </c>
      <c r="AG214" s="7">
        <v>2.617</v>
      </c>
      <c r="AH214" s="7">
        <v>1.2873311122074016</v>
      </c>
      <c r="AI214" s="7">
        <v>2.1890000000000001</v>
      </c>
      <c r="AJ214" s="7">
        <v>3.1070000000000002</v>
      </c>
      <c r="AK214" s="7">
        <f t="shared" si="150"/>
        <v>2.7254604815067793</v>
      </c>
      <c r="AL214" s="7">
        <f t="shared" si="141"/>
        <v>2.7254604815067793E-2</v>
      </c>
      <c r="AM214" s="7">
        <f t="shared" si="142"/>
        <v>2.7916310112335453E-2</v>
      </c>
      <c r="AN214" s="7">
        <f t="shared" si="143"/>
        <v>1.1991155532487942E-2</v>
      </c>
      <c r="AO214" s="7">
        <f t="shared" si="144"/>
        <v>1.5925154579847511E-2</v>
      </c>
      <c r="AP214" s="8">
        <f t="shared" si="145"/>
        <v>1.5925154579847511</v>
      </c>
      <c r="AQ214" s="19">
        <f t="shared" si="146"/>
        <v>5.3691152794829886</v>
      </c>
      <c r="AR214" s="8">
        <f t="shared" si="147"/>
        <v>0.82607330144185775</v>
      </c>
      <c r="AS214" s="7">
        <f t="shared" si="148"/>
        <v>6.0899999999999996E-2</v>
      </c>
      <c r="AT214" s="7">
        <f t="shared" si="149"/>
        <v>2.7254604815067793E-2</v>
      </c>
    </row>
    <row r="215" spans="1:46">
      <c r="A215" s="7" t="s">
        <v>6</v>
      </c>
      <c r="B215" s="26">
        <v>8</v>
      </c>
      <c r="C215" s="8">
        <v>2.246</v>
      </c>
      <c r="D215" s="1">
        <v>0.84613375678864022</v>
      </c>
      <c r="E215" s="8">
        <v>0.39579999999999999</v>
      </c>
      <c r="F215" s="8">
        <v>-1.1717071446323848</v>
      </c>
      <c r="G215" s="8">
        <f t="shared" si="133"/>
        <v>0.27999999999999997</v>
      </c>
      <c r="H215" s="8">
        <f t="shared" si="134"/>
        <v>0.16000000000000003</v>
      </c>
      <c r="I215" s="8">
        <f t="shared" si="135"/>
        <v>0.35</v>
      </c>
      <c r="J215" s="8">
        <f t="shared" si="136"/>
        <v>0.2</v>
      </c>
      <c r="K215" s="8">
        <v>0.8</v>
      </c>
      <c r="L215" s="8">
        <v>1</v>
      </c>
      <c r="M215" s="8">
        <v>0.4</v>
      </c>
      <c r="N215" s="8">
        <v>0.6</v>
      </c>
      <c r="O215" s="8">
        <f t="shared" si="137"/>
        <v>0.6</v>
      </c>
      <c r="P215" s="6">
        <f t="shared" si="138"/>
        <v>-0.3119013336184957</v>
      </c>
      <c r="Q215" s="8">
        <f t="shared" si="139"/>
        <v>1.9340986663815043</v>
      </c>
      <c r="R215" s="8">
        <f t="shared" si="151"/>
        <v>0.82607330144185775</v>
      </c>
      <c r="S215" s="8">
        <v>41.433888627904459</v>
      </c>
      <c r="T215" s="8">
        <f t="shared" si="122"/>
        <v>0.41433888627904458</v>
      </c>
      <c r="U215" s="8">
        <v>1.17</v>
      </c>
      <c r="V215" s="7">
        <v>4.66</v>
      </c>
      <c r="W215">
        <f t="shared" si="123"/>
        <v>4.6600000000000003E-2</v>
      </c>
      <c r="X215" s="7">
        <v>45.077976986335315</v>
      </c>
      <c r="Y215" s="7">
        <f t="shared" si="124"/>
        <v>0.45077976986335316</v>
      </c>
      <c r="Z215" s="8">
        <v>1</v>
      </c>
      <c r="AA215" s="7">
        <v>3.0715096735686551E-2</v>
      </c>
      <c r="AB215" s="7">
        <v>0.13030756699872284</v>
      </c>
      <c r="AC215" s="7">
        <v>6.9313973983959776E-2</v>
      </c>
      <c r="AD215" s="7">
        <v>0.13342274091221173</v>
      </c>
      <c r="AE215" s="7">
        <v>0.63624062136941906</v>
      </c>
      <c r="AF215" s="7">
        <v>-0.91900000000000004</v>
      </c>
      <c r="AG215" s="7">
        <v>0.69599999999999995</v>
      </c>
      <c r="AH215" s="7">
        <v>0.31443595316346157</v>
      </c>
      <c r="AI215" s="7">
        <v>-0.33900000000000002</v>
      </c>
      <c r="AJ215" s="7">
        <v>2.3239999999999998</v>
      </c>
      <c r="AK215" s="7">
        <f t="shared" si="150"/>
        <v>1.5176545931014989</v>
      </c>
      <c r="AL215" s="7">
        <f t="shared" si="141"/>
        <v>1.5176545931014989E-2</v>
      </c>
      <c r="AM215" s="7">
        <f t="shared" si="142"/>
        <v>2.2590584757706068E-2</v>
      </c>
      <c r="AN215" s="7">
        <f t="shared" si="143"/>
        <v>6.8412798821035452E-3</v>
      </c>
      <c r="AO215" s="7">
        <f t="shared" si="144"/>
        <v>1.5749304875602523E-2</v>
      </c>
      <c r="AP215" s="8">
        <f t="shared" si="145"/>
        <v>1.5749304875602523</v>
      </c>
      <c r="AQ215" s="19">
        <f t="shared" si="146"/>
        <v>3.5090291539417566</v>
      </c>
      <c r="AR215" s="8">
        <f t="shared" si="147"/>
        <v>0.82607330144185775</v>
      </c>
      <c r="AS215" s="7">
        <f t="shared" si="148"/>
        <v>4.6600000000000003E-2</v>
      </c>
      <c r="AT215" s="7">
        <f t="shared" si="149"/>
        <v>1.5176545931014989E-2</v>
      </c>
    </row>
    <row r="216" spans="1:46">
      <c r="A216" s="7" t="s">
        <v>6</v>
      </c>
      <c r="B216" s="26">
        <v>9</v>
      </c>
      <c r="C216" s="8">
        <v>1.9139999999999999</v>
      </c>
      <c r="D216" s="1">
        <v>0.84613375678864022</v>
      </c>
      <c r="E216" s="8">
        <v>0.39579999999999999</v>
      </c>
      <c r="F216" s="8">
        <v>-0.55224001526674726</v>
      </c>
      <c r="G216" s="8">
        <f t="shared" si="133"/>
        <v>0.27999999999999997</v>
      </c>
      <c r="H216" s="8">
        <f t="shared" si="134"/>
        <v>0.16000000000000003</v>
      </c>
      <c r="I216" s="8">
        <f t="shared" si="135"/>
        <v>0.35</v>
      </c>
      <c r="J216" s="8">
        <f t="shared" si="136"/>
        <v>0.2</v>
      </c>
      <c r="K216" s="8">
        <v>0.8</v>
      </c>
      <c r="L216" s="8">
        <v>1</v>
      </c>
      <c r="M216" s="8">
        <v>0.4</v>
      </c>
      <c r="N216" s="8">
        <v>0.6</v>
      </c>
      <c r="O216" s="8">
        <f t="shared" si="137"/>
        <v>0.6</v>
      </c>
      <c r="P216" s="6">
        <f t="shared" si="138"/>
        <v>-0.2300070238119192</v>
      </c>
      <c r="Q216" s="8">
        <f t="shared" si="139"/>
        <v>1.6839929761880807</v>
      </c>
      <c r="R216" s="8">
        <f t="shared" si="151"/>
        <v>0.84613375678864022</v>
      </c>
      <c r="S216" s="8">
        <v>34.260256643963125</v>
      </c>
      <c r="T216" s="8">
        <f t="shared" si="122"/>
        <v>0.34260256643963127</v>
      </c>
      <c r="U216" s="8">
        <v>1.17</v>
      </c>
      <c r="V216" s="7">
        <v>-4.3220000000000001</v>
      </c>
      <c r="W216">
        <f t="shared" si="123"/>
        <v>-4.3220000000000001E-2</v>
      </c>
      <c r="X216" s="7">
        <v>36.270984206950267</v>
      </c>
      <c r="Y216" s="7">
        <f t="shared" si="124"/>
        <v>0.36270984206950269</v>
      </c>
      <c r="Z216" s="8">
        <v>1</v>
      </c>
      <c r="AA216" s="7">
        <v>3.0715096735686551E-2</v>
      </c>
      <c r="AB216" s="7">
        <v>0.13030756699872284</v>
      </c>
      <c r="AC216" s="7">
        <v>6.9313973983959776E-2</v>
      </c>
      <c r="AD216" s="7">
        <v>0.13342274091221173</v>
      </c>
      <c r="AE216" s="7">
        <v>0.63624062136941906</v>
      </c>
      <c r="AF216" s="7">
        <v>-6.6760000000000002</v>
      </c>
      <c r="AG216" s="7">
        <v>-3.0680000000000001</v>
      </c>
      <c r="AH216" s="7">
        <v>-0.53899230622307925</v>
      </c>
      <c r="AI216" s="7">
        <v>-4.9630000000000001</v>
      </c>
      <c r="AJ216" s="7">
        <v>-2.8610000000000002</v>
      </c>
      <c r="AK216" s="7">
        <f t="shared" si="150"/>
        <v>-3.124658780935841</v>
      </c>
      <c r="AL216" s="7">
        <f t="shared" si="141"/>
        <v>-3.1246587809358409E-2</v>
      </c>
      <c r="AM216" s="7">
        <f t="shared" si="142"/>
        <v>-1.7324521018179412E-2</v>
      </c>
      <c r="AN216" s="7">
        <f t="shared" si="143"/>
        <v>-1.1333444929543237E-2</v>
      </c>
      <c r="AO216" s="7">
        <f t="shared" si="144"/>
        <v>-5.9910760886361745E-3</v>
      </c>
      <c r="AP216" s="8">
        <f t="shared" si="145"/>
        <v>-0.59910760886361747</v>
      </c>
      <c r="AQ216" s="19">
        <f t="shared" si="146"/>
        <v>1.0848853673244632</v>
      </c>
      <c r="AR216" s="8">
        <f t="shared" si="147"/>
        <v>0.84613375678864022</v>
      </c>
      <c r="AS216" s="7">
        <f t="shared" si="148"/>
        <v>-4.3220000000000001E-2</v>
      </c>
      <c r="AT216" s="7">
        <f t="shared" si="149"/>
        <v>-3.1246587809358409E-2</v>
      </c>
    </row>
    <row r="217" spans="1:46">
      <c r="A217" s="7" t="s">
        <v>6</v>
      </c>
      <c r="B217" s="26">
        <v>10</v>
      </c>
      <c r="C217" s="8">
        <v>1.2430000000000001</v>
      </c>
      <c r="D217" s="1">
        <v>0.84613375678864022</v>
      </c>
      <c r="E217" s="8">
        <v>0.39579999999999999</v>
      </c>
      <c r="F217" s="8">
        <v>0.90448644311985626</v>
      </c>
      <c r="G217" s="8">
        <f t="shared" si="133"/>
        <v>0.27999999999999997</v>
      </c>
      <c r="H217" s="8">
        <f t="shared" si="134"/>
        <v>0.16000000000000003</v>
      </c>
      <c r="I217" s="8">
        <f t="shared" si="135"/>
        <v>0.35</v>
      </c>
      <c r="J217" s="8">
        <f t="shared" si="136"/>
        <v>0.2</v>
      </c>
      <c r="K217" s="8">
        <v>0.8</v>
      </c>
      <c r="L217" s="8">
        <v>1</v>
      </c>
      <c r="M217" s="8">
        <v>0.4</v>
      </c>
      <c r="N217" s="8">
        <v>0.6</v>
      </c>
      <c r="O217" s="8">
        <f>(1-M217)</f>
        <v>0.6</v>
      </c>
      <c r="P217" s="6">
        <f t="shared" si="138"/>
        <v>0.16543692092978549</v>
      </c>
      <c r="Q217" s="8">
        <f t="shared" si="139"/>
        <v>1.4084369209297856</v>
      </c>
      <c r="R217" s="8">
        <f t="shared" si="151"/>
        <v>0.84613375678864022</v>
      </c>
      <c r="S217" s="8">
        <v>37.412079102084448</v>
      </c>
      <c r="T217" s="8">
        <f t="shared" si="122"/>
        <v>0.3741207910208445</v>
      </c>
      <c r="U217" s="8">
        <v>1.17</v>
      </c>
      <c r="V217" s="7">
        <v>-2.0070000000000001</v>
      </c>
      <c r="W217">
        <f t="shared" si="123"/>
        <v>-2.0070000000000001E-2</v>
      </c>
      <c r="X217" s="7">
        <v>38.677712453233568</v>
      </c>
      <c r="Y217" s="7">
        <f t="shared" si="124"/>
        <v>0.3867771245323357</v>
      </c>
      <c r="Z217" s="8">
        <v>1</v>
      </c>
      <c r="AA217" s="7">
        <v>3.0715096735686551E-2</v>
      </c>
      <c r="AB217" s="7">
        <v>0.13030756699872284</v>
      </c>
      <c r="AC217" s="7">
        <v>6.9313973983959776E-2</v>
      </c>
      <c r="AD217" s="7">
        <v>0.13342274091221173</v>
      </c>
      <c r="AE217" s="7">
        <v>0.63624062136941906</v>
      </c>
      <c r="AF217" s="7">
        <v>-2.6349999999999998</v>
      </c>
      <c r="AG217" s="7">
        <v>-2.532</v>
      </c>
      <c r="AH217" s="7">
        <v>0.3997777420292411</v>
      </c>
      <c r="AI217" s="7">
        <v>-3.7330000000000001</v>
      </c>
      <c r="AJ217" s="7">
        <v>-1.63</v>
      </c>
      <c r="AK217" s="7">
        <f t="shared" si="150"/>
        <v>-1.9183021601863588</v>
      </c>
      <c r="AL217" s="7">
        <f t="shared" si="141"/>
        <v>-1.9183021601863588E-2</v>
      </c>
      <c r="AM217" s="7">
        <f t="shared" si="142"/>
        <v>-8.7850670026723681E-3</v>
      </c>
      <c r="AN217" s="7">
        <f t="shared" si="143"/>
        <v>-7.4195539350104794E-3</v>
      </c>
      <c r="AO217" s="7">
        <f t="shared" si="144"/>
        <v>-1.3655130676618887E-3</v>
      </c>
      <c r="AP217" s="8">
        <f t="shared" si="145"/>
        <v>-0.13655130676618887</v>
      </c>
      <c r="AQ217" s="19">
        <f t="shared" si="146"/>
        <v>1.2718856141635966</v>
      </c>
      <c r="AR217" s="8">
        <f t="shared" si="147"/>
        <v>0.84613375678864022</v>
      </c>
      <c r="AS217" s="7">
        <f t="shared" si="148"/>
        <v>-2.0070000000000001E-2</v>
      </c>
      <c r="AT217" s="7">
        <f t="shared" si="149"/>
        <v>-1.9183021601863588E-2</v>
      </c>
    </row>
    <row r="218" spans="1:46">
      <c r="A218" s="7" t="s">
        <v>6</v>
      </c>
      <c r="B218" s="26">
        <v>11</v>
      </c>
      <c r="C218" s="8">
        <v>-1.7789999999999999</v>
      </c>
      <c r="D218" s="1">
        <v>0.84613375678864022</v>
      </c>
      <c r="E218" s="8">
        <v>0.39579999999999999</v>
      </c>
      <c r="F218" s="8">
        <v>-0.42788714365131275</v>
      </c>
      <c r="G218" s="8">
        <f t="shared" si="133"/>
        <v>0.27999999999999997</v>
      </c>
      <c r="H218" s="8">
        <f t="shared" si="134"/>
        <v>0.16000000000000003</v>
      </c>
      <c r="I218" s="8">
        <f t="shared" si="135"/>
        <v>0.35</v>
      </c>
      <c r="J218" s="8">
        <f t="shared" si="136"/>
        <v>0.2</v>
      </c>
      <c r="K218" s="8">
        <v>0.8</v>
      </c>
      <c r="L218" s="8">
        <v>1</v>
      </c>
      <c r="M218" s="8">
        <v>0.4</v>
      </c>
      <c r="N218" s="8">
        <v>0.6</v>
      </c>
      <c r="O218" s="8">
        <f>(1-M218)</f>
        <v>0.6</v>
      </c>
      <c r="P218" s="6">
        <f>E218*((O218*(G218+H218)+N218*(I218+J218))*F218+(O218*H218+N218*J218)*F217)</f>
        <v>-2.3271413901213379E-2</v>
      </c>
      <c r="Q218" s="8">
        <f>C218+P218</f>
        <v>-1.8022714139012133</v>
      </c>
      <c r="R218" s="8">
        <f t="shared" si="151"/>
        <v>0.84613375678864022</v>
      </c>
      <c r="S218" s="8">
        <v>40.010362220562911</v>
      </c>
      <c r="T218" s="8">
        <f t="shared" si="122"/>
        <v>0.40010362220562912</v>
      </c>
      <c r="U218" s="8">
        <v>1.17</v>
      </c>
      <c r="V218" s="7">
        <v>-0.13900000000000001</v>
      </c>
      <c r="W218">
        <f t="shared" si="123"/>
        <v>-1.3900000000000002E-3</v>
      </c>
      <c r="X218" s="7">
        <v>39.159542640029663</v>
      </c>
      <c r="Y218" s="7">
        <f t="shared" si="124"/>
        <v>0.39159542640029665</v>
      </c>
      <c r="Z218" s="8">
        <v>1</v>
      </c>
      <c r="AA218" s="7">
        <v>3.0715096735686551E-2</v>
      </c>
      <c r="AB218" s="7">
        <v>0.13030756699872284</v>
      </c>
      <c r="AC218" s="7">
        <v>6.9313973983959776E-2</v>
      </c>
      <c r="AD218" s="7">
        <v>0.13342274091221173</v>
      </c>
      <c r="AE218" s="7">
        <v>0.63624062136941906</v>
      </c>
      <c r="AF218" s="7">
        <v>-3.3290000000000002</v>
      </c>
      <c r="AG218" s="7">
        <v>-2.0070000000000001</v>
      </c>
      <c r="AH218" s="7">
        <v>0.84662960200765891</v>
      </c>
      <c r="AI218" s="7">
        <v>-3.4129999999999998</v>
      </c>
      <c r="AJ218" s="7">
        <v>-0.72799999999999998</v>
      </c>
      <c r="AK218" s="7">
        <f t="shared" si="150"/>
        <v>-1.223649568882244</v>
      </c>
      <c r="AL218" s="7">
        <f t="shared" si="141"/>
        <v>-1.223649568882244E-2</v>
      </c>
      <c r="AM218" s="7">
        <f t="shared" si="142"/>
        <v>-6.5068852079301469E-4</v>
      </c>
      <c r="AN218" s="7">
        <f t="shared" si="143"/>
        <v>-4.7917557469098152E-3</v>
      </c>
      <c r="AO218" s="7">
        <f t="shared" si="144"/>
        <v>4.1410672261168006E-3</v>
      </c>
      <c r="AP218" s="8">
        <f t="shared" si="145"/>
        <v>0.41410672261168008</v>
      </c>
      <c r="AQ218" s="19">
        <f t="shared" si="146"/>
        <v>-1.3881646912895331</v>
      </c>
      <c r="AR218" s="8">
        <f t="shared" si="147"/>
        <v>0.84613375678864022</v>
      </c>
      <c r="AS218" s="7">
        <f t="shared" si="148"/>
        <v>-1.3900000000000002E-3</v>
      </c>
      <c r="AT218" s="7">
        <f t="shared" si="149"/>
        <v>-1.223649568882244E-2</v>
      </c>
    </row>
    <row r="219" spans="1:46" s="12" customFormat="1">
      <c r="A219" s="12" t="s">
        <v>6</v>
      </c>
      <c r="B219" s="27">
        <v>12</v>
      </c>
      <c r="C219" s="13">
        <v>-1.9339999999999999</v>
      </c>
      <c r="D219" s="14">
        <v>0.28001321192888673</v>
      </c>
      <c r="E219" s="8">
        <v>0.39579999999999999</v>
      </c>
      <c r="F219" s="13">
        <v>0.94191240382621511</v>
      </c>
      <c r="G219" s="8">
        <f>0.35*K219</f>
        <v>0.27999999999999997</v>
      </c>
      <c r="H219" s="8">
        <f>0.2*K219</f>
        <v>0.16000000000000003</v>
      </c>
      <c r="I219" s="8">
        <f>0.35*L219</f>
        <v>0.35</v>
      </c>
      <c r="J219" s="8">
        <f>0.2*L219</f>
        <v>0.2</v>
      </c>
      <c r="K219" s="8">
        <v>0.8</v>
      </c>
      <c r="L219" s="8">
        <v>1</v>
      </c>
      <c r="M219" s="8">
        <v>0.4</v>
      </c>
      <c r="N219" s="8">
        <v>0.6</v>
      </c>
      <c r="O219" s="8">
        <f>(1-M219)</f>
        <v>0.6</v>
      </c>
      <c r="P219" s="6">
        <f>E219*((O219*(G219+H219)+N219*(I219+J219))*F219+(O219*H219+N219*J219)*F218)</f>
        <v>0.18486723408929015</v>
      </c>
      <c r="Q219" s="8">
        <f>C219+P219</f>
        <v>-1.7491327659107099</v>
      </c>
      <c r="R219" s="8">
        <f t="shared" si="151"/>
        <v>0.84613375678864022</v>
      </c>
      <c r="S219" s="8">
        <v>40.924356709194015</v>
      </c>
      <c r="T219" s="8">
        <f t="shared" si="122"/>
        <v>0.40924356709194015</v>
      </c>
      <c r="U219" s="8">
        <v>1.17</v>
      </c>
      <c r="V219" s="12">
        <v>-1.8779999999999999</v>
      </c>
      <c r="W219">
        <f t="shared" si="123"/>
        <v>-1.8779999999999998E-2</v>
      </c>
      <c r="X219" s="12">
        <v>39.481363210923305</v>
      </c>
      <c r="Y219" s="7">
        <f t="shared" si="124"/>
        <v>0.39481363210923304</v>
      </c>
      <c r="Z219" s="8">
        <v>1</v>
      </c>
      <c r="AA219" s="7">
        <v>3.0715096735686551E-2</v>
      </c>
      <c r="AB219" s="7">
        <v>0.13030756699872284</v>
      </c>
      <c r="AC219" s="7">
        <v>6.9313973983959776E-2</v>
      </c>
      <c r="AD219" s="7">
        <v>0.13342274091221173</v>
      </c>
      <c r="AE219" s="7">
        <v>0.63624062136941906</v>
      </c>
      <c r="AF219" s="12">
        <v>-1.996</v>
      </c>
      <c r="AG219" s="12">
        <v>-2.2970000000000002</v>
      </c>
      <c r="AH219" s="12">
        <v>0.21976138211020313</v>
      </c>
      <c r="AI219" s="12">
        <v>-2.74</v>
      </c>
      <c r="AJ219" s="12">
        <v>-2.0409999999999999</v>
      </c>
      <c r="AK219" s="7">
        <f t="shared" si="150"/>
        <v>-2.0095366980726759</v>
      </c>
      <c r="AL219" s="7">
        <f t="shared" si="141"/>
        <v>-2.009536698072676E-2</v>
      </c>
      <c r="AM219" s="7">
        <f t="shared" si="142"/>
        <v>-8.9921452022843629E-3</v>
      </c>
      <c r="AN219" s="7">
        <f t="shared" si="143"/>
        <v>-7.9339248262286846E-3</v>
      </c>
      <c r="AO219" s="7">
        <f t="shared" si="144"/>
        <v>-1.0582203760556783E-3</v>
      </c>
      <c r="AP219" s="8">
        <f t="shared" si="145"/>
        <v>-0.10582203760556783</v>
      </c>
      <c r="AQ219" s="19">
        <f t="shared" si="146"/>
        <v>-1.8549548035162777</v>
      </c>
      <c r="AR219" s="8">
        <f t="shared" si="147"/>
        <v>0.84613375678864022</v>
      </c>
      <c r="AS219" s="7">
        <f t="shared" si="148"/>
        <v>-1.8779999999999998E-2</v>
      </c>
      <c r="AT219" s="7">
        <f t="shared" si="149"/>
        <v>-2.009536698072676E-2</v>
      </c>
    </row>
    <row r="220" spans="1:46" s="12" customFormat="1">
      <c r="A220" s="12" t="s">
        <v>6</v>
      </c>
      <c r="B220" s="27">
        <v>13</v>
      </c>
      <c r="C220" s="13">
        <v>-1.655</v>
      </c>
      <c r="D220" s="14">
        <v>0.28001321192888673</v>
      </c>
      <c r="E220" s="8">
        <v>0.39579999999999999</v>
      </c>
      <c r="F220" s="13">
        <v>-0.91432129917730576</v>
      </c>
      <c r="G220" s="8">
        <f>0.35*K220</f>
        <v>0.27999999999999997</v>
      </c>
      <c r="H220" s="8">
        <f>0.2*K220</f>
        <v>0.16000000000000003</v>
      </c>
      <c r="I220" s="8">
        <f>0.35*L220</f>
        <v>0.35</v>
      </c>
      <c r="J220" s="8">
        <f>0.2*L220</f>
        <v>0.2</v>
      </c>
      <c r="K220" s="8">
        <v>0.8</v>
      </c>
      <c r="L220" s="8">
        <v>1</v>
      </c>
      <c r="M220" s="8">
        <v>0.4</v>
      </c>
      <c r="N220" s="8">
        <v>0.6</v>
      </c>
      <c r="O220" s="8">
        <f>(1-M220)</f>
        <v>0.6</v>
      </c>
      <c r="P220" s="6">
        <f>E220*((O220*(G220+H220)+N220*(I220+J220))*F220+(O220*H220+N220*J220)*F219)</f>
        <v>-0.13443496314950645</v>
      </c>
      <c r="Q220" s="8">
        <f>C220+P220</f>
        <v>-1.7894349631495066</v>
      </c>
      <c r="R220" s="8">
        <f t="shared" si="151"/>
        <v>0.28001321192888673</v>
      </c>
      <c r="S220" s="8">
        <v>39.699416734697891</v>
      </c>
      <c r="T220" s="8">
        <f t="shared" si="122"/>
        <v>0.3969941673469789</v>
      </c>
      <c r="U220" s="8">
        <v>1.17</v>
      </c>
      <c r="V220" s="12">
        <v>-2.6960000000000002</v>
      </c>
      <c r="W220">
        <f t="shared" si="123"/>
        <v>-2.6960000000000001E-2</v>
      </c>
      <c r="X220" s="12">
        <v>38.81419114971132</v>
      </c>
      <c r="Y220" s="7">
        <f t="shared" si="124"/>
        <v>0.38814191149711319</v>
      </c>
      <c r="Z220" s="8">
        <v>1</v>
      </c>
      <c r="AA220" s="7">
        <v>3.0715096735686551E-2</v>
      </c>
      <c r="AB220" s="7">
        <v>0.13030756699872284</v>
      </c>
      <c r="AC220" s="7">
        <v>6.9313973983959776E-2</v>
      </c>
      <c r="AD220" s="7">
        <v>0.13342274091221173</v>
      </c>
      <c r="AE220" s="7">
        <v>0.63624062136941906</v>
      </c>
      <c r="AF220" s="12">
        <v>-1.06</v>
      </c>
      <c r="AG220" s="12">
        <v>-1.698</v>
      </c>
      <c r="AH220" s="12">
        <v>0.1112880459828612</v>
      </c>
      <c r="AI220" s="12">
        <v>-2.883</v>
      </c>
      <c r="AJ220" s="12">
        <v>-2.7909999999999999</v>
      </c>
      <c r="AK220" s="7">
        <f t="shared" si="150"/>
        <v>-2.4065117708716324</v>
      </c>
      <c r="AL220" s="7">
        <f t="shared" si="141"/>
        <v>-2.4065117708716322E-2</v>
      </c>
      <c r="AM220" s="7">
        <f t="shared" si="142"/>
        <v>-1.2522466419459224E-2</v>
      </c>
      <c r="AN220" s="7">
        <f t="shared" si="143"/>
        <v>-9.3406807878641824E-3</v>
      </c>
      <c r="AO220" s="7">
        <f t="shared" si="144"/>
        <v>-3.1817856315950414E-3</v>
      </c>
      <c r="AP220" s="8">
        <f t="shared" si="145"/>
        <v>-0.31817856315950416</v>
      </c>
      <c r="AQ220" s="19">
        <f t="shared" si="146"/>
        <v>-2.1076135263090108</v>
      </c>
      <c r="AR220" s="8">
        <f t="shared" si="147"/>
        <v>0.28001321192888673</v>
      </c>
      <c r="AS220" s="7">
        <f t="shared" si="148"/>
        <v>-2.6960000000000001E-2</v>
      </c>
      <c r="AT220" s="7">
        <f t="shared" si="149"/>
        <v>-2.4065117708716322E-2</v>
      </c>
    </row>
    <row r="221" spans="1:46" s="12" customFormat="1">
      <c r="A221" s="12" t="s">
        <v>6</v>
      </c>
      <c r="B221" s="27">
        <v>14</v>
      </c>
      <c r="C221" s="13">
        <v>-0.94099999999999995</v>
      </c>
      <c r="D221" s="14">
        <v>0.28001321192888673</v>
      </c>
      <c r="E221" s="8">
        <v>0.39579999999999999</v>
      </c>
      <c r="F221" s="13">
        <v>-4.6466842626180505E-2</v>
      </c>
      <c r="G221" s="8">
        <f t="shared" ref="G221:G223" si="152">0.35*K221</f>
        <v>0.27999999999999997</v>
      </c>
      <c r="H221" s="8">
        <f t="shared" ref="H221:H223" si="153">0.2*K221</f>
        <v>0.16000000000000003</v>
      </c>
      <c r="I221" s="8">
        <f t="shared" ref="I221:I223" si="154">0.35*L221</f>
        <v>0.35</v>
      </c>
      <c r="J221" s="8">
        <f t="shared" ref="J221:J223" si="155">0.2*L221</f>
        <v>0.2</v>
      </c>
      <c r="K221" s="8">
        <v>0.8</v>
      </c>
      <c r="L221" s="8">
        <v>1</v>
      </c>
      <c r="M221" s="8">
        <v>0.4</v>
      </c>
      <c r="N221" s="8">
        <v>0.6</v>
      </c>
      <c r="O221" s="8">
        <f t="shared" ref="O221:O223" si="156">(1-M221)</f>
        <v>0.6</v>
      </c>
      <c r="P221" s="6">
        <f t="shared" ref="P221:P223" si="157">E221*((O221*(G221+H221)+N221*(I221+J221))*F221+(O221*H221+N221*J221)*F220)</f>
        <v>-8.9092484295302254E-2</v>
      </c>
      <c r="Q221" s="8">
        <f t="shared" ref="Q221:Q223" si="158">C221+P221</f>
        <v>-1.0300924842953023</v>
      </c>
      <c r="R221" s="8">
        <f t="shared" ref="R221:R223" si="159">D220</f>
        <v>0.28001321192888673</v>
      </c>
      <c r="S221" s="8">
        <v>38.711343219595847</v>
      </c>
      <c r="T221" s="8">
        <f t="shared" si="122"/>
        <v>0.38711343219595845</v>
      </c>
      <c r="U221" s="8">
        <v>1.17</v>
      </c>
      <c r="V221" s="12">
        <v>-3.3250000000000002</v>
      </c>
      <c r="W221">
        <f t="shared" si="123"/>
        <v>-3.3250000000000002E-2</v>
      </c>
      <c r="X221" s="12">
        <v>37.80423641288462</v>
      </c>
      <c r="Y221" s="7">
        <f t="shared" si="124"/>
        <v>0.37804236412884618</v>
      </c>
      <c r="Z221" s="8">
        <v>1</v>
      </c>
      <c r="AA221" s="7">
        <v>3.0715096735686551E-2</v>
      </c>
      <c r="AB221" s="7">
        <v>0.13030756699872284</v>
      </c>
      <c r="AC221" s="7">
        <v>6.9313973983959776E-2</v>
      </c>
      <c r="AD221" s="7">
        <v>0.13342274091221173</v>
      </c>
      <c r="AE221" s="7">
        <v>0.63624062136941906</v>
      </c>
      <c r="AF221" s="12">
        <v>-1.5620000000000001</v>
      </c>
      <c r="AG221" s="12">
        <v>-0.66100000000000003</v>
      </c>
      <c r="AH221" s="12">
        <v>0.10653370177846029</v>
      </c>
      <c r="AI221" s="12">
        <v>-2.2240000000000002</v>
      </c>
      <c r="AJ221" s="12">
        <v>-2.641</v>
      </c>
      <c r="AK221" s="7">
        <f t="shared" si="150"/>
        <v>-2.1037696654792057</v>
      </c>
      <c r="AL221" s="7">
        <f t="shared" si="141"/>
        <v>-2.1037696654792059E-2</v>
      </c>
      <c r="AM221" s="7">
        <f t="shared" si="142"/>
        <v>-1.5059680296003273E-2</v>
      </c>
      <c r="AN221" s="7">
        <f t="shared" si="143"/>
        <v>-7.9531405792031083E-3</v>
      </c>
      <c r="AO221" s="7">
        <f t="shared" si="144"/>
        <v>-7.1065397168001646E-3</v>
      </c>
      <c r="AP221" s="8">
        <f t="shared" si="145"/>
        <v>-0.71065397168001643</v>
      </c>
      <c r="AQ221" s="19">
        <f t="shared" si="146"/>
        <v>-1.7407464559753187</v>
      </c>
      <c r="AR221" s="8">
        <f t="shared" si="147"/>
        <v>0.28001321192888673</v>
      </c>
      <c r="AS221" s="7">
        <f t="shared" si="148"/>
        <v>-3.3250000000000002E-2</v>
      </c>
      <c r="AT221" s="7">
        <f t="shared" si="149"/>
        <v>-2.1037696654792059E-2</v>
      </c>
    </row>
    <row r="222" spans="1:46" s="12" customFormat="1">
      <c r="A222" s="12" t="s">
        <v>6</v>
      </c>
      <c r="B222" s="27">
        <v>15</v>
      </c>
      <c r="C222" s="13">
        <v>0.11799999999999999</v>
      </c>
      <c r="D222" s="14">
        <v>0.28001321192888673</v>
      </c>
      <c r="E222" s="8">
        <v>0.39579999999999999</v>
      </c>
      <c r="F222" s="13">
        <v>2.332428851282208</v>
      </c>
      <c r="G222" s="8">
        <f t="shared" si="152"/>
        <v>0.27999999999999997</v>
      </c>
      <c r="H222" s="8">
        <f t="shared" si="153"/>
        <v>0.16000000000000003</v>
      </c>
      <c r="I222" s="8">
        <f t="shared" si="154"/>
        <v>0.35</v>
      </c>
      <c r="J222" s="8">
        <f t="shared" si="155"/>
        <v>0.2</v>
      </c>
      <c r="K222" s="8">
        <v>0.8</v>
      </c>
      <c r="L222" s="8">
        <v>1</v>
      </c>
      <c r="M222" s="8">
        <v>0.4</v>
      </c>
      <c r="N222" s="8">
        <v>0.6</v>
      </c>
      <c r="O222" s="8">
        <f t="shared" si="156"/>
        <v>0.6</v>
      </c>
      <c r="P222" s="6">
        <f t="shared" si="157"/>
        <v>0.5443935710832023</v>
      </c>
      <c r="Q222" s="8">
        <f t="shared" si="158"/>
        <v>0.66239357108320229</v>
      </c>
      <c r="R222" s="8">
        <f t="shared" si="159"/>
        <v>0.28001321192888673</v>
      </c>
      <c r="S222" s="8">
        <v>36.978573496766721</v>
      </c>
      <c r="T222" s="8">
        <f t="shared" si="122"/>
        <v>0.3697857349676672</v>
      </c>
      <c r="U222" s="8">
        <v>1.17</v>
      </c>
      <c r="V222" s="12">
        <v>-3.1040000000000001</v>
      </c>
      <c r="W222">
        <f t="shared" si="123"/>
        <v>-3.1040000000000002E-2</v>
      </c>
      <c r="X222" s="12">
        <v>37.295627835151045</v>
      </c>
      <c r="Y222" s="7">
        <f t="shared" si="124"/>
        <v>0.37295627835151046</v>
      </c>
      <c r="Z222" s="8">
        <v>1</v>
      </c>
      <c r="AA222" s="7">
        <v>3.0715096735686551E-2</v>
      </c>
      <c r="AB222" s="7">
        <v>0.13030756699872284</v>
      </c>
      <c r="AC222" s="7">
        <v>6.9313973983959776E-2</v>
      </c>
      <c r="AD222" s="7">
        <v>0.13342274091221173</v>
      </c>
      <c r="AE222" s="7">
        <v>0.63624062136941906</v>
      </c>
      <c r="AF222" s="12">
        <v>-1.5920000000000001</v>
      </c>
      <c r="AG222" s="12">
        <v>-0.26900000000000002</v>
      </c>
      <c r="AH222" s="12">
        <v>0.1657342189163194</v>
      </c>
      <c r="AI222" s="12">
        <v>-1.623</v>
      </c>
      <c r="AJ222" s="12">
        <v>-2.008</v>
      </c>
      <c r="AK222" s="7">
        <f t="shared" si="150"/>
        <v>-1.5665797483979649</v>
      </c>
      <c r="AL222" s="7">
        <f t="shared" si="141"/>
        <v>-1.566579748397965E-2</v>
      </c>
      <c r="AM222" s="7">
        <f t="shared" si="142"/>
        <v>-1.3429434579673777E-2</v>
      </c>
      <c r="AN222" s="7">
        <f t="shared" si="143"/>
        <v>-5.8426575270335065E-3</v>
      </c>
      <c r="AO222" s="7">
        <f t="shared" si="144"/>
        <v>-7.58677705264027E-3</v>
      </c>
      <c r="AP222" s="8">
        <f t="shared" si="145"/>
        <v>-0.758677705264027</v>
      </c>
      <c r="AQ222" s="19">
        <f t="shared" si="146"/>
        <v>-9.628413418082471E-2</v>
      </c>
      <c r="AR222" s="8">
        <f t="shared" si="147"/>
        <v>0.28001321192888673</v>
      </c>
      <c r="AS222" s="7">
        <f t="shared" si="148"/>
        <v>-3.1040000000000002E-2</v>
      </c>
      <c r="AT222" s="7">
        <f t="shared" si="149"/>
        <v>-1.566579748397965E-2</v>
      </c>
    </row>
    <row r="223" spans="1:46" s="12" customFormat="1">
      <c r="A223" s="12" t="s">
        <v>6</v>
      </c>
      <c r="B223" s="27">
        <v>16</v>
      </c>
      <c r="C223" s="13">
        <v>-1.0999999999999999E-2</v>
      </c>
      <c r="D223" s="14">
        <v>0.28001321192888673</v>
      </c>
      <c r="E223" s="8">
        <v>0.39579999999999999</v>
      </c>
      <c r="F223" s="13">
        <v>7.7105469354592227E-2</v>
      </c>
      <c r="G223" s="8">
        <f t="shared" si="152"/>
        <v>0.27999999999999997</v>
      </c>
      <c r="H223" s="8">
        <f t="shared" si="153"/>
        <v>0.16000000000000003</v>
      </c>
      <c r="I223" s="8">
        <f t="shared" si="154"/>
        <v>0.35</v>
      </c>
      <c r="J223" s="8">
        <f t="shared" si="155"/>
        <v>0.2</v>
      </c>
      <c r="K223" s="8">
        <v>0.8</v>
      </c>
      <c r="L223" s="8">
        <v>1</v>
      </c>
      <c r="M223" s="8">
        <v>0.4</v>
      </c>
      <c r="N223" s="8">
        <v>0.6</v>
      </c>
      <c r="O223" s="8">
        <f t="shared" si="156"/>
        <v>0.6</v>
      </c>
      <c r="P223" s="6">
        <f t="shared" si="157"/>
        <v>0.21753377009060487</v>
      </c>
      <c r="Q223" s="8">
        <f t="shared" si="158"/>
        <v>0.20653377009060486</v>
      </c>
      <c r="R223" s="8">
        <f t="shared" si="159"/>
        <v>0.28001321192888673</v>
      </c>
      <c r="S223" s="23">
        <v>36.978573496766721</v>
      </c>
      <c r="T223" s="8">
        <f t="shared" si="122"/>
        <v>0.3697857349676672</v>
      </c>
      <c r="U223" s="8">
        <v>1.17</v>
      </c>
      <c r="V223" s="12">
        <v>-2.6459999999999999</v>
      </c>
      <c r="W223">
        <f t="shared" si="123"/>
        <v>-2.6459999999999997E-2</v>
      </c>
      <c r="X223" s="22">
        <v>37.295627835151045</v>
      </c>
      <c r="Y223" s="7">
        <f t="shared" si="124"/>
        <v>0.37295627835151046</v>
      </c>
      <c r="Z223" s="8">
        <v>1</v>
      </c>
      <c r="AA223" s="7">
        <v>3.0715096735686551E-2</v>
      </c>
      <c r="AB223" s="7">
        <v>0.13030756699872284</v>
      </c>
      <c r="AC223" s="7">
        <v>6.9313973983959776E-2</v>
      </c>
      <c r="AD223" s="7">
        <v>0.13342274091221173</v>
      </c>
      <c r="AE223" s="7">
        <v>0.63624062136941906</v>
      </c>
      <c r="AF223" s="12">
        <v>-1.5760000000000001</v>
      </c>
      <c r="AG223" s="12">
        <v>-0.216</v>
      </c>
      <c r="AH223" s="12">
        <v>0.24140120267458987</v>
      </c>
      <c r="AI223" s="12">
        <v>-1.1379999999999999</v>
      </c>
      <c r="AJ223" s="12">
        <v>-1.528</v>
      </c>
      <c r="AK223" s="7">
        <f t="shared" si="150"/>
        <v>-1.1838316988558524</v>
      </c>
      <c r="AL223" s="7">
        <f t="shared" si="141"/>
        <v>-1.1838316988558523E-2</v>
      </c>
      <c r="AM223" s="7">
        <f t="shared" si="142"/>
        <v>-1.1447900740276034E-2</v>
      </c>
      <c r="AN223" s="7">
        <f t="shared" si="143"/>
        <v>-4.415174645998248E-3</v>
      </c>
      <c r="AO223" s="7">
        <f t="shared" si="144"/>
        <v>-7.0327260942777857E-3</v>
      </c>
      <c r="AP223" s="8">
        <f t="shared" si="145"/>
        <v>-0.70327260942777858</v>
      </c>
      <c r="AQ223" s="19">
        <f t="shared" si="146"/>
        <v>-0.49673883933717372</v>
      </c>
      <c r="AR223" s="8">
        <f t="shared" si="147"/>
        <v>0.28001321192888673</v>
      </c>
      <c r="AS223" s="7">
        <f t="shared" si="148"/>
        <v>-2.6459999999999997E-2</v>
      </c>
      <c r="AT223" s="7">
        <f t="shared" si="149"/>
        <v>-1.1838316988558523E-2</v>
      </c>
    </row>
    <row r="224" spans="1:46" ht="15" hidden="1" customHeight="1">
      <c r="A224" s="7" t="s">
        <v>7</v>
      </c>
      <c r="B224" s="7">
        <v>1980</v>
      </c>
      <c r="C224" s="8">
        <v>-10.821999999999999</v>
      </c>
      <c r="D224" s="1">
        <v>-4.5490766849999975</v>
      </c>
      <c r="E224" s="11"/>
      <c r="F224" s="11"/>
      <c r="G224" s="8">
        <f t="shared" si="133"/>
        <v>0.80499999999999994</v>
      </c>
      <c r="H224" s="8">
        <f t="shared" si="134"/>
        <v>0.45999999999999996</v>
      </c>
      <c r="I224" s="8">
        <f t="shared" si="135"/>
        <v>0.27999999999999997</v>
      </c>
      <c r="J224" s="8">
        <f t="shared" si="136"/>
        <v>0.16000000000000003</v>
      </c>
      <c r="K224" s="8">
        <v>2.2999999999999998</v>
      </c>
      <c r="L224" s="8">
        <v>0.8</v>
      </c>
      <c r="M224" s="8">
        <v>0.4</v>
      </c>
      <c r="N224" s="8">
        <v>0.6</v>
      </c>
      <c r="O224" s="8">
        <f t="shared" ref="O224:O253" si="160">(1-M224)</f>
        <v>0.6</v>
      </c>
      <c r="P224" s="10"/>
      <c r="Q224" s="9"/>
      <c r="R224" s="8"/>
      <c r="S224" s="8">
        <v>57.875885030373972</v>
      </c>
      <c r="T224" s="8">
        <f t="shared" si="122"/>
        <v>0.57875885030373975</v>
      </c>
      <c r="U224" s="8">
        <v>1.08</v>
      </c>
      <c r="V224" s="7">
        <v>4.9660000000000002</v>
      </c>
      <c r="W224">
        <f t="shared" si="123"/>
        <v>4.9660000000000003E-2</v>
      </c>
      <c r="X224" s="7">
        <v>44.312423630971054</v>
      </c>
      <c r="Y224" s="7">
        <f t="shared" si="124"/>
        <v>0.44312423630971054</v>
      </c>
      <c r="Z224" s="8">
        <v>1</v>
      </c>
      <c r="AA224" s="7">
        <v>7.6403416849881228E-3</v>
      </c>
      <c r="AB224" s="7">
        <v>0.54087592270778673</v>
      </c>
      <c r="AC224" s="7">
        <v>3.6370868260495321E-4</v>
      </c>
      <c r="AD224" s="7">
        <v>6.2907010832649532E-2</v>
      </c>
      <c r="AE224" s="7">
        <v>0.38821301609197073</v>
      </c>
      <c r="AF224" s="7">
        <v>-6.8710000000000004</v>
      </c>
      <c r="AG224" s="7">
        <v>-0.69</v>
      </c>
      <c r="AH224" s="7">
        <v>8.6709877583439905</v>
      </c>
      <c r="AI224" s="7">
        <v>-2.2999999999999998</v>
      </c>
      <c r="AK224" s="7">
        <f>AA224*AF224+AB224*AG224+AC224*AH224+AD224*AI224+AE224*AJ224</f>
        <v>-0.56723358576654914</v>
      </c>
      <c r="AL224" s="7">
        <f>AK224/100</f>
        <v>-5.6723358576654913E-3</v>
      </c>
      <c r="AM224" s="7">
        <f>T224*U224*W224</f>
        <v>3.1040457666570417E-2</v>
      </c>
      <c r="AN224" s="7">
        <f>Y224*Z224*AL224</f>
        <v>-2.5135494950202079E-3</v>
      </c>
      <c r="AO224" s="7">
        <f>AM224-AN224</f>
        <v>3.3554007161590627E-2</v>
      </c>
      <c r="AP224" s="8">
        <f>AO224*100</f>
        <v>3.3554007161590627</v>
      </c>
      <c r="AQ224" s="19"/>
      <c r="AR224" s="8"/>
      <c r="AS224" s="7">
        <f t="shared" si="148"/>
        <v>4.9660000000000003E-2</v>
      </c>
      <c r="AT224" s="7">
        <f t="shared" si="149"/>
        <v>-5.6723358576654913E-3</v>
      </c>
    </row>
    <row r="225" spans="1:46" ht="15" hidden="1" customHeight="1">
      <c r="A225" s="7" t="s">
        <v>7</v>
      </c>
      <c r="B225" s="7">
        <v>1981</v>
      </c>
      <c r="C225" s="8">
        <v>-13.664</v>
      </c>
      <c r="D225" s="1">
        <v>-4.5490766849999975</v>
      </c>
      <c r="E225" s="8">
        <v>0.3846</v>
      </c>
      <c r="F225" s="8">
        <v>-0.21481274936239539</v>
      </c>
      <c r="G225" s="8">
        <f t="shared" si="133"/>
        <v>0.80499999999999994</v>
      </c>
      <c r="H225" s="8">
        <f t="shared" si="134"/>
        <v>0.45999999999999996</v>
      </c>
      <c r="I225" s="8">
        <f t="shared" si="135"/>
        <v>0.27999999999999997</v>
      </c>
      <c r="J225" s="8">
        <f t="shared" si="136"/>
        <v>0.16000000000000003</v>
      </c>
      <c r="K225" s="8">
        <v>2.2999999999999998</v>
      </c>
      <c r="L225" s="8">
        <v>0.8</v>
      </c>
      <c r="M225" s="8">
        <v>0.4</v>
      </c>
      <c r="N225" s="8">
        <v>0.6</v>
      </c>
      <c r="O225" s="8">
        <f t="shared" si="160"/>
        <v>0.6</v>
      </c>
      <c r="P225" s="6">
        <f t="shared" ref="P225:P253" si="161">E225*((O225*(G225+H225)+N225*(I225+J225))*F225+(O225*H225+N225*J225)*F224)</f>
        <v>-8.4517174023087144E-2</v>
      </c>
      <c r="Q225" s="8">
        <f t="shared" ref="Q225:Q253" si="162">C225+P225</f>
        <v>-13.748517174023087</v>
      </c>
      <c r="R225" s="8"/>
      <c r="S225" s="8">
        <v>57.534771292652209</v>
      </c>
      <c r="T225" s="8">
        <f t="shared" si="122"/>
        <v>0.57534771292652209</v>
      </c>
      <c r="U225" s="8">
        <v>1.08</v>
      </c>
      <c r="V225" s="7">
        <v>5.0270000000000001</v>
      </c>
      <c r="W225">
        <f t="shared" si="123"/>
        <v>5.0270000000000002E-2</v>
      </c>
      <c r="X225" s="7">
        <v>43.326505986235986</v>
      </c>
      <c r="Y225" s="7">
        <f t="shared" si="124"/>
        <v>0.43326505986235986</v>
      </c>
      <c r="Z225" s="8">
        <v>1</v>
      </c>
      <c r="AA225" s="7">
        <v>1.2424492636480253E-2</v>
      </c>
      <c r="AB225" s="7">
        <v>0.51366628926450231</v>
      </c>
      <c r="AC225" s="7">
        <v>2.3383853629521786E-4</v>
      </c>
      <c r="AD225" s="7">
        <v>7.7533763319397375E-2</v>
      </c>
      <c r="AE225" s="7">
        <v>0.39614161624332483</v>
      </c>
      <c r="AF225" s="7">
        <v>-5.6840000000000002</v>
      </c>
      <c r="AG225" s="7">
        <v>-3.5129999999999999</v>
      </c>
      <c r="AH225" s="7">
        <v>0.21664738435800149</v>
      </c>
      <c r="AI225" s="7">
        <v>-1.5409999999999999</v>
      </c>
      <c r="AK225" s="7">
        <f t="shared" ref="AK225:AK234" si="163">AA225*AF225+AB225*AG225+AC225*AH225+AD225*AI225+AE225*AJ225</f>
        <v>-1.9945593590998911</v>
      </c>
      <c r="AL225" s="7">
        <f t="shared" ref="AL225:AL260" si="164">AK225/100</f>
        <v>-1.9945593590998911E-2</v>
      </c>
      <c r="AM225" s="7">
        <f t="shared" ref="AM225:AM260" si="165">T225*U225*W225</f>
        <v>3.1236547891121572E-2</v>
      </c>
      <c r="AN225" s="7">
        <f t="shared" ref="AN225:AN260" si="166">Y225*Z225*AL225</f>
        <v>-8.6417288011944437E-3</v>
      </c>
      <c r="AO225" s="7">
        <f t="shared" ref="AO225:AO260" si="167">AM225-AN225</f>
        <v>3.9878276692316014E-2</v>
      </c>
      <c r="AP225" s="8">
        <f t="shared" ref="AP225:AP260" si="168">AO225*100</f>
        <v>3.9878276692316015</v>
      </c>
      <c r="AQ225" s="19">
        <f t="shared" ref="AQ225:AQ260" si="169">Q225+AP225</f>
        <v>-9.7606895047914861</v>
      </c>
      <c r="AR225" s="8"/>
      <c r="AS225" s="7">
        <f t="shared" si="148"/>
        <v>5.0270000000000002E-2</v>
      </c>
      <c r="AT225" s="7">
        <f t="shared" si="149"/>
        <v>-1.9945593590998911E-2</v>
      </c>
    </row>
    <row r="226" spans="1:46" hidden="1">
      <c r="A226" s="7" t="s">
        <v>7</v>
      </c>
      <c r="B226" s="7">
        <v>1982</v>
      </c>
      <c r="C226" s="8">
        <v>-9.8119999999999994</v>
      </c>
      <c r="D226" s="1">
        <v>-4.5490766849999975</v>
      </c>
      <c r="E226" s="8">
        <v>0.38150000000000001</v>
      </c>
      <c r="F226" s="8">
        <v>-3.5933551983409155</v>
      </c>
      <c r="G226" s="8">
        <f t="shared" si="133"/>
        <v>0.80499999999999994</v>
      </c>
      <c r="H226" s="8">
        <f t="shared" si="134"/>
        <v>0.45999999999999996</v>
      </c>
      <c r="I226" s="8">
        <f t="shared" si="135"/>
        <v>0.27999999999999997</v>
      </c>
      <c r="J226" s="8">
        <f t="shared" si="136"/>
        <v>0.16000000000000003</v>
      </c>
      <c r="K226" s="8">
        <v>2.2999999999999998</v>
      </c>
      <c r="L226" s="8">
        <v>0.8</v>
      </c>
      <c r="M226" s="8">
        <v>0.4</v>
      </c>
      <c r="N226" s="8">
        <v>0.6</v>
      </c>
      <c r="O226" s="8">
        <f t="shared" si="160"/>
        <v>0.6</v>
      </c>
      <c r="P226" s="6">
        <f t="shared" si="161"/>
        <v>-1.4328806991189138</v>
      </c>
      <c r="Q226" s="8">
        <f t="shared" si="162"/>
        <v>-11.244880699118912</v>
      </c>
      <c r="R226" s="8">
        <f t="shared" si="151"/>
        <v>-4.5490766849999975</v>
      </c>
      <c r="S226" s="8">
        <v>50.875938197145331</v>
      </c>
      <c r="T226" s="8">
        <f t="shared" si="122"/>
        <v>0.50875938197145332</v>
      </c>
      <c r="U226" s="8">
        <v>1.08</v>
      </c>
      <c r="V226" s="7">
        <v>4.8940000000000001</v>
      </c>
      <c r="W226">
        <f t="shared" si="123"/>
        <v>4.8940000000000004E-2</v>
      </c>
      <c r="X226" s="7">
        <v>42.988268330648879</v>
      </c>
      <c r="Y226" s="7">
        <f t="shared" si="124"/>
        <v>0.42988268330648877</v>
      </c>
      <c r="Z226" s="8">
        <v>1</v>
      </c>
      <c r="AA226" s="7">
        <v>2.1054268036861865E-2</v>
      </c>
      <c r="AB226" s="7">
        <v>0.49915764912938138</v>
      </c>
      <c r="AC226" s="7">
        <v>6.7859780449961555E-4</v>
      </c>
      <c r="AD226" s="7">
        <v>8.6702991676186059E-2</v>
      </c>
      <c r="AE226" s="7">
        <v>0.3924064933530711</v>
      </c>
      <c r="AF226" s="7">
        <v>-5.1289999999999996</v>
      </c>
      <c r="AG226" s="7">
        <v>-3.633</v>
      </c>
      <c r="AH226" s="7">
        <v>-2.9521732944217964</v>
      </c>
      <c r="AI226" s="7">
        <v>-6.17</v>
      </c>
      <c r="AK226" s="7">
        <f t="shared" si="163"/>
        <v>-2.4583878770062721</v>
      </c>
      <c r="AL226" s="7">
        <f t="shared" si="164"/>
        <v>-2.4583878770062722E-2</v>
      </c>
      <c r="AM226" s="7">
        <f t="shared" si="165"/>
        <v>2.689057888597756E-2</v>
      </c>
      <c r="AN226" s="7">
        <f t="shared" si="166"/>
        <v>-1.0568183771755986E-2</v>
      </c>
      <c r="AO226" s="7">
        <f t="shared" si="167"/>
        <v>3.7458762657733548E-2</v>
      </c>
      <c r="AP226" s="8">
        <f t="shared" si="168"/>
        <v>3.7458762657733549</v>
      </c>
      <c r="AQ226" s="19">
        <f t="shared" si="169"/>
        <v>-7.4990044333455579</v>
      </c>
      <c r="AR226" s="8">
        <f t="shared" si="147"/>
        <v>-4.5490766849999975</v>
      </c>
      <c r="AS226" s="7">
        <f t="shared" si="148"/>
        <v>4.8940000000000004E-2</v>
      </c>
      <c r="AT226" s="7">
        <f t="shared" si="149"/>
        <v>-2.4583878770062722E-2</v>
      </c>
    </row>
    <row r="227" spans="1:46" hidden="1">
      <c r="A227" s="7" t="s">
        <v>7</v>
      </c>
      <c r="B227" s="7">
        <v>1983</v>
      </c>
      <c r="C227" s="8">
        <v>-6.6340000000000003</v>
      </c>
      <c r="D227" s="1">
        <v>-4.5490766849999975</v>
      </c>
      <c r="E227" s="8">
        <v>0.42120000000000002</v>
      </c>
      <c r="F227" s="8">
        <v>-1.1567980146434798</v>
      </c>
      <c r="G227" s="8">
        <f t="shared" si="133"/>
        <v>0.80499999999999994</v>
      </c>
      <c r="H227" s="8">
        <f t="shared" si="134"/>
        <v>0.45999999999999996</v>
      </c>
      <c r="I227" s="8">
        <f t="shared" si="135"/>
        <v>0.27999999999999997</v>
      </c>
      <c r="J227" s="8">
        <f t="shared" si="136"/>
        <v>0.16000000000000003</v>
      </c>
      <c r="K227" s="8">
        <v>2.2999999999999998</v>
      </c>
      <c r="L227" s="8">
        <v>0.8</v>
      </c>
      <c r="M227" s="8">
        <v>0.4</v>
      </c>
      <c r="N227" s="8">
        <v>0.6</v>
      </c>
      <c r="O227" s="8">
        <f t="shared" si="160"/>
        <v>0.6</v>
      </c>
      <c r="P227" s="6">
        <f t="shared" si="161"/>
        <v>-1.0614798101638179</v>
      </c>
      <c r="Q227" s="8">
        <f t="shared" si="162"/>
        <v>-7.6954798101638184</v>
      </c>
      <c r="R227" s="8">
        <f t="shared" si="151"/>
        <v>-4.5490766849999975</v>
      </c>
      <c r="S227" s="8">
        <v>50.725230546160624</v>
      </c>
      <c r="T227" s="8">
        <f t="shared" si="122"/>
        <v>0.50725230546160627</v>
      </c>
      <c r="U227" s="8">
        <v>1.08</v>
      </c>
      <c r="V227" s="7">
        <v>3.9220000000000002</v>
      </c>
      <c r="W227">
        <f t="shared" si="123"/>
        <v>3.9220000000000005E-2</v>
      </c>
      <c r="X227" s="7">
        <v>46.90156535194307</v>
      </c>
      <c r="Y227" s="7">
        <f t="shared" si="124"/>
        <v>0.4690156535194307</v>
      </c>
      <c r="Z227" s="8">
        <v>1</v>
      </c>
      <c r="AA227" s="7">
        <v>3.1427469274786346E-2</v>
      </c>
      <c r="AB227" s="7">
        <v>0.48311048324108669</v>
      </c>
      <c r="AC227" s="7">
        <v>6.2244681160958132E-4</v>
      </c>
      <c r="AD227" s="7">
        <v>9.0936451762324566E-2</v>
      </c>
      <c r="AE227" s="7">
        <v>0.39390314891019274</v>
      </c>
      <c r="AF227" s="7">
        <v>-4.8239999999999998</v>
      </c>
      <c r="AG227" s="7">
        <v>-1.907</v>
      </c>
      <c r="AH227" s="7">
        <v>-3.7394828710898262</v>
      </c>
      <c r="AI227" s="7">
        <v>-4.7320000000000002</v>
      </c>
      <c r="AK227" s="7">
        <f t="shared" si="163"/>
        <v>-1.5055367222518199</v>
      </c>
      <c r="AL227" s="7">
        <f t="shared" si="164"/>
        <v>-1.5055367222518198E-2</v>
      </c>
      <c r="AM227" s="7">
        <f t="shared" si="165"/>
        <v>2.1485990253820537E-2</v>
      </c>
      <c r="AN227" s="7">
        <f t="shared" si="166"/>
        <v>-7.0612028968443886E-3</v>
      </c>
      <c r="AO227" s="7">
        <f t="shared" si="167"/>
        <v>2.8547193150664927E-2</v>
      </c>
      <c r="AP227" s="8">
        <f t="shared" si="168"/>
        <v>2.8547193150664927</v>
      </c>
      <c r="AQ227" s="19">
        <f t="shared" si="169"/>
        <v>-4.8407604950973262</v>
      </c>
      <c r="AR227" s="8">
        <f t="shared" si="147"/>
        <v>-4.5490766849999975</v>
      </c>
      <c r="AS227" s="7">
        <f t="shared" si="148"/>
        <v>3.9220000000000005E-2</v>
      </c>
      <c r="AT227" s="7">
        <f t="shared" si="149"/>
        <v>-1.5055367222518198E-2</v>
      </c>
    </row>
    <row r="228" spans="1:46" hidden="1">
      <c r="A228" s="7" t="s">
        <v>7</v>
      </c>
      <c r="B228" s="7">
        <v>1984</v>
      </c>
      <c r="C228" s="8">
        <v>-5.8390000000000004</v>
      </c>
      <c r="D228" s="1">
        <v>-4.804708634999999</v>
      </c>
      <c r="E228" s="8">
        <v>0.48830000000000001</v>
      </c>
      <c r="F228" s="8">
        <v>-5.9985442326200872E-2</v>
      </c>
      <c r="G228" s="8">
        <f t="shared" si="133"/>
        <v>0.80499999999999994</v>
      </c>
      <c r="H228" s="8">
        <f t="shared" si="134"/>
        <v>0.45999999999999996</v>
      </c>
      <c r="I228" s="8">
        <f t="shared" si="135"/>
        <v>0.27999999999999997</v>
      </c>
      <c r="J228" s="8">
        <f t="shared" si="136"/>
        <v>0.16000000000000003</v>
      </c>
      <c r="K228" s="8">
        <v>2.2999999999999998</v>
      </c>
      <c r="L228" s="8">
        <v>0.8</v>
      </c>
      <c r="M228" s="8">
        <v>0.4</v>
      </c>
      <c r="N228" s="8">
        <v>0.6</v>
      </c>
      <c r="O228" s="8">
        <f t="shared" si="160"/>
        <v>0.6</v>
      </c>
      <c r="P228" s="6">
        <f t="shared" si="161"/>
        <v>-0.24009416503685818</v>
      </c>
      <c r="Q228" s="8">
        <f t="shared" si="162"/>
        <v>-6.0790941650368584</v>
      </c>
      <c r="R228" s="8">
        <f t="shared" si="151"/>
        <v>-4.5490766849999975</v>
      </c>
      <c r="S228" s="8">
        <v>54.933523809284701</v>
      </c>
      <c r="T228" s="8">
        <f t="shared" si="122"/>
        <v>0.54933523809284701</v>
      </c>
      <c r="U228" s="8">
        <v>1.08</v>
      </c>
      <c r="V228" s="7">
        <v>0.70699999999999996</v>
      </c>
      <c r="W228">
        <f t="shared" si="123"/>
        <v>7.0699999999999999E-3</v>
      </c>
      <c r="X228" s="7">
        <v>53.25040093489104</v>
      </c>
      <c r="Y228" s="7">
        <f t="shared" si="124"/>
        <v>0.5325040093489104</v>
      </c>
      <c r="Z228" s="8">
        <v>1</v>
      </c>
      <c r="AA228" s="7">
        <v>2.4259745689121391E-2</v>
      </c>
      <c r="AB228" s="7">
        <v>0.45199338599429167</v>
      </c>
      <c r="AC228" s="7">
        <v>9.1078645281028343E-4</v>
      </c>
      <c r="AD228" s="7">
        <v>0.1135705784652995</v>
      </c>
      <c r="AE228" s="7">
        <v>0.40926550339847706</v>
      </c>
      <c r="AF228" s="7">
        <v>-3.4670000000000001</v>
      </c>
      <c r="AG228" s="7">
        <v>-2.2650000000000001</v>
      </c>
      <c r="AH228" s="7">
        <v>-0.19943558429470037</v>
      </c>
      <c r="AI228" s="7">
        <v>-0.995</v>
      </c>
      <c r="AK228" s="7">
        <f t="shared" si="163"/>
        <v>-1.2210579263826116</v>
      </c>
      <c r="AL228" s="7">
        <f t="shared" si="164"/>
        <v>-1.2210579263826116E-2</v>
      </c>
      <c r="AM228" s="7">
        <f t="shared" si="165"/>
        <v>4.1945041439817431E-3</v>
      </c>
      <c r="AN228" s="7">
        <f t="shared" si="166"/>
        <v>-6.5021824144600735E-3</v>
      </c>
      <c r="AO228" s="7">
        <f t="shared" si="167"/>
        <v>1.0696686558441817E-2</v>
      </c>
      <c r="AP228" s="8">
        <f t="shared" si="168"/>
        <v>1.0696686558441817</v>
      </c>
      <c r="AQ228" s="19">
        <f t="shared" si="169"/>
        <v>-5.0094255091926767</v>
      </c>
      <c r="AR228" s="8">
        <f t="shared" si="147"/>
        <v>-4.5490766849999975</v>
      </c>
      <c r="AS228" s="7">
        <f t="shared" si="148"/>
        <v>7.0699999999999999E-3</v>
      </c>
      <c r="AT228" s="7">
        <f t="shared" si="149"/>
        <v>-1.2210579263826116E-2</v>
      </c>
    </row>
    <row r="229" spans="1:46" hidden="1">
      <c r="A229" s="7" t="s">
        <v>7</v>
      </c>
      <c r="B229" s="7">
        <v>1985</v>
      </c>
      <c r="C229" s="8">
        <v>-4.2640000000000002</v>
      </c>
      <c r="D229" s="1">
        <v>-4.804708634999999</v>
      </c>
      <c r="E229" s="8">
        <v>0.49540000000000001</v>
      </c>
      <c r="F229" s="8">
        <v>-0.67560032077747989</v>
      </c>
      <c r="G229" s="8">
        <f t="shared" si="133"/>
        <v>0.80499999999999994</v>
      </c>
      <c r="H229" s="8">
        <f t="shared" si="134"/>
        <v>0.45999999999999996</v>
      </c>
      <c r="I229" s="8">
        <f t="shared" si="135"/>
        <v>0.27999999999999997</v>
      </c>
      <c r="J229" s="8">
        <f t="shared" si="136"/>
        <v>0.16000000000000003</v>
      </c>
      <c r="K229" s="8">
        <v>2.2999999999999998</v>
      </c>
      <c r="L229" s="8">
        <v>0.8</v>
      </c>
      <c r="M229" s="8">
        <v>0.4</v>
      </c>
      <c r="N229" s="8">
        <v>0.6</v>
      </c>
      <c r="O229" s="8">
        <f t="shared" si="160"/>
        <v>0.6</v>
      </c>
      <c r="P229" s="6">
        <f t="shared" si="161"/>
        <v>-0.35344496927193103</v>
      </c>
      <c r="Q229" s="8">
        <f t="shared" si="162"/>
        <v>-4.617444969271931</v>
      </c>
      <c r="R229" s="8">
        <f t="shared" si="151"/>
        <v>-4.804708634999999</v>
      </c>
      <c r="S229" s="8">
        <v>53.663217519712802</v>
      </c>
      <c r="T229" s="8">
        <f t="shared" si="122"/>
        <v>0.53663217519712803</v>
      </c>
      <c r="U229" s="8">
        <v>1.08</v>
      </c>
      <c r="V229" s="7">
        <v>1.119</v>
      </c>
      <c r="W229">
        <f t="shared" si="123"/>
        <v>1.119E-2</v>
      </c>
      <c r="X229" s="7">
        <v>53.977223170584054</v>
      </c>
      <c r="Y229" s="7">
        <f t="shared" si="124"/>
        <v>0.53977223170584054</v>
      </c>
      <c r="Z229" s="8">
        <v>1</v>
      </c>
      <c r="AA229" s="7">
        <v>1.9921818637585638E-2</v>
      </c>
      <c r="AB229" s="7">
        <v>0.43494328446593628</v>
      </c>
      <c r="AC229" s="7">
        <v>1.5548317700090426E-3</v>
      </c>
      <c r="AD229" s="7">
        <v>0.11672149799714734</v>
      </c>
      <c r="AE229" s="7">
        <v>0.42685856712932169</v>
      </c>
      <c r="AF229" s="7">
        <v>-0.92300000000000004</v>
      </c>
      <c r="AG229" s="7">
        <v>-0.98199999999999998</v>
      </c>
      <c r="AH229" s="7">
        <v>2.4478269643289572</v>
      </c>
      <c r="AI229" s="7">
        <v>-0.28399999999999997</v>
      </c>
      <c r="AK229" s="7">
        <f t="shared" si="163"/>
        <v>-0.47484509024760735</v>
      </c>
      <c r="AL229" s="7">
        <f t="shared" si="164"/>
        <v>-4.7484509024760735E-3</v>
      </c>
      <c r="AM229" s="7">
        <f t="shared" si="165"/>
        <v>6.4853071636923323E-3</v>
      </c>
      <c r="AN229" s="7">
        <f t="shared" si="166"/>
        <v>-2.5630819407751228E-3</v>
      </c>
      <c r="AO229" s="7">
        <f t="shared" si="167"/>
        <v>9.048389104467456E-3</v>
      </c>
      <c r="AP229" s="8">
        <f t="shared" si="168"/>
        <v>0.90483891044674558</v>
      </c>
      <c r="AQ229" s="19">
        <f t="shared" si="169"/>
        <v>-3.7126060588251857</v>
      </c>
      <c r="AR229" s="8">
        <f t="shared" si="147"/>
        <v>-4.804708634999999</v>
      </c>
      <c r="AS229" s="7">
        <f t="shared" si="148"/>
        <v>1.119E-2</v>
      </c>
      <c r="AT229" s="7">
        <f t="shared" si="149"/>
        <v>-4.7484509024760735E-3</v>
      </c>
    </row>
    <row r="230" spans="1:46" hidden="1">
      <c r="A230" s="7" t="s">
        <v>7</v>
      </c>
      <c r="B230" s="7">
        <v>1986</v>
      </c>
      <c r="C230" s="8">
        <v>-3.1869999999999998</v>
      </c>
      <c r="D230" s="1">
        <v>-4.804708634999999</v>
      </c>
      <c r="E230" s="8">
        <v>0.44779999999999998</v>
      </c>
      <c r="F230" s="8">
        <v>-2.7330962238575838</v>
      </c>
      <c r="G230" s="8">
        <f t="shared" si="133"/>
        <v>0.80499999999999994</v>
      </c>
      <c r="H230" s="8">
        <f t="shared" si="134"/>
        <v>0.45999999999999996</v>
      </c>
      <c r="I230" s="8">
        <f t="shared" si="135"/>
        <v>0.27999999999999997</v>
      </c>
      <c r="J230" s="8">
        <f t="shared" si="136"/>
        <v>0.16000000000000003</v>
      </c>
      <c r="K230" s="8">
        <v>2.2999999999999998</v>
      </c>
      <c r="L230" s="8">
        <v>0.8</v>
      </c>
      <c r="M230" s="8">
        <v>0.4</v>
      </c>
      <c r="N230" s="8">
        <v>0.6</v>
      </c>
      <c r="O230" s="8">
        <f t="shared" si="160"/>
        <v>0.6</v>
      </c>
      <c r="P230" s="6">
        <f t="shared" si="161"/>
        <v>-1.3645723226870505</v>
      </c>
      <c r="Q230" s="8">
        <f t="shared" si="162"/>
        <v>-4.5515723226870506</v>
      </c>
      <c r="R230" s="8">
        <f t="shared" si="151"/>
        <v>-4.804708634999999</v>
      </c>
      <c r="S230" s="8">
        <v>47.972450317469416</v>
      </c>
      <c r="T230" s="8">
        <f t="shared" si="122"/>
        <v>0.47972450317469417</v>
      </c>
      <c r="U230" s="8">
        <v>1.08</v>
      </c>
      <c r="V230" s="7">
        <v>0.22900000000000001</v>
      </c>
      <c r="W230">
        <f t="shared" si="123"/>
        <v>2.2899999999999999E-3</v>
      </c>
      <c r="X230" s="7">
        <v>49.044040476377546</v>
      </c>
      <c r="Y230" s="7">
        <f t="shared" si="124"/>
        <v>0.49044040476377548</v>
      </c>
      <c r="Z230" s="8">
        <v>1</v>
      </c>
      <c r="AA230" s="7">
        <v>2.1319160168957602E-2</v>
      </c>
      <c r="AB230" s="7">
        <v>0.43506469494769973</v>
      </c>
      <c r="AC230" s="7">
        <v>8.4405546575493573E-4</v>
      </c>
      <c r="AD230" s="7">
        <v>9.9362323212606685E-2</v>
      </c>
      <c r="AE230" s="7">
        <v>0.44340976620498107</v>
      </c>
      <c r="AF230" s="7">
        <v>-1.97</v>
      </c>
      <c r="AG230" s="7">
        <v>-0.7</v>
      </c>
      <c r="AH230" s="7">
        <v>1.3718801184560057</v>
      </c>
      <c r="AI230" s="7">
        <v>-0.41699999999999998</v>
      </c>
      <c r="AK230" s="7">
        <f t="shared" si="163"/>
        <v>-0.38682017786354994</v>
      </c>
      <c r="AL230" s="7">
        <f t="shared" si="164"/>
        <v>-3.8682017786354993E-3</v>
      </c>
      <c r="AM230" s="7">
        <f t="shared" si="165"/>
        <v>1.1864546412516535E-3</v>
      </c>
      <c r="AN230" s="7">
        <f t="shared" si="166"/>
        <v>-1.8971224460219505E-3</v>
      </c>
      <c r="AO230" s="7">
        <f t="shared" si="167"/>
        <v>3.0835770872736038E-3</v>
      </c>
      <c r="AP230" s="8">
        <f t="shared" si="168"/>
        <v>0.3083577087273604</v>
      </c>
      <c r="AQ230" s="19">
        <f t="shared" si="169"/>
        <v>-4.2432146139596902</v>
      </c>
      <c r="AR230" s="8">
        <f t="shared" si="147"/>
        <v>-4.804708634999999</v>
      </c>
      <c r="AS230" s="7">
        <f t="shared" si="148"/>
        <v>2.2899999999999999E-3</v>
      </c>
      <c r="AT230" s="7">
        <f t="shared" si="149"/>
        <v>-3.8682017786354993E-3</v>
      </c>
    </row>
    <row r="231" spans="1:46" hidden="1">
      <c r="A231" s="7" t="s">
        <v>7</v>
      </c>
      <c r="B231" s="7">
        <v>1987</v>
      </c>
      <c r="C231" s="8">
        <v>-0.25600000000000001</v>
      </c>
      <c r="D231" s="1">
        <v>-4.804708634999999</v>
      </c>
      <c r="E231" s="8">
        <v>0.47849999999999998</v>
      </c>
      <c r="F231" s="8">
        <v>0.67129429638936622</v>
      </c>
      <c r="G231" s="8">
        <f t="shared" si="133"/>
        <v>0.80499999999999994</v>
      </c>
      <c r="H231" s="8">
        <f t="shared" si="134"/>
        <v>0.45999999999999996</v>
      </c>
      <c r="I231" s="8">
        <f t="shared" si="135"/>
        <v>0.27999999999999997</v>
      </c>
      <c r="J231" s="8">
        <f t="shared" si="136"/>
        <v>0.16000000000000003</v>
      </c>
      <c r="K231" s="8">
        <v>2.2999999999999998</v>
      </c>
      <c r="L231" s="8">
        <v>0.8</v>
      </c>
      <c r="M231" s="8">
        <v>0.4</v>
      </c>
      <c r="N231" s="8">
        <v>0.6</v>
      </c>
      <c r="O231" s="8">
        <f t="shared" si="160"/>
        <v>0.6</v>
      </c>
      <c r="P231" s="6">
        <f t="shared" si="161"/>
        <v>-0.15789434383787268</v>
      </c>
      <c r="Q231" s="8">
        <f t="shared" si="162"/>
        <v>-0.41389434383787271</v>
      </c>
      <c r="R231" s="8">
        <f t="shared" si="151"/>
        <v>-4.804708634999999</v>
      </c>
      <c r="S231" s="8">
        <v>48.250178364932147</v>
      </c>
      <c r="T231" s="8">
        <f t="shared" si="122"/>
        <v>0.48250178364932145</v>
      </c>
      <c r="U231" s="8">
        <v>1.08</v>
      </c>
      <c r="V231" s="7">
        <v>-2.222</v>
      </c>
      <c r="W231">
        <f t="shared" si="123"/>
        <v>-2.222E-2</v>
      </c>
      <c r="X231" s="7">
        <v>52.380982497515063</v>
      </c>
      <c r="Y231" s="7">
        <f t="shared" si="124"/>
        <v>0.52380982497515061</v>
      </c>
      <c r="Z231" s="8">
        <v>1</v>
      </c>
      <c r="AA231" s="7">
        <v>2.2080691968954444E-2</v>
      </c>
      <c r="AB231" s="7">
        <v>0.4331206682802356</v>
      </c>
      <c r="AC231" s="7">
        <v>1.6699976409885581E-3</v>
      </c>
      <c r="AD231" s="7">
        <v>8.4533702070897443E-2</v>
      </c>
      <c r="AE231" s="7">
        <v>0.45859494003892387</v>
      </c>
      <c r="AF231" s="7">
        <v>-1.9490000000000001</v>
      </c>
      <c r="AG231" s="7">
        <v>1.86</v>
      </c>
      <c r="AH231" s="7">
        <v>3.250277158710444</v>
      </c>
      <c r="AI231" s="7">
        <v>-0.316</v>
      </c>
      <c r="AK231" s="7">
        <f t="shared" si="163"/>
        <v>0.74128447968694788</v>
      </c>
      <c r="AL231" s="7">
        <f t="shared" si="164"/>
        <v>7.4128447968694784E-3</v>
      </c>
      <c r="AM231" s="7">
        <f t="shared" si="165"/>
        <v>-1.1578884803302956E-2</v>
      </c>
      <c r="AN231" s="7">
        <f t="shared" si="166"/>
        <v>3.8829209356161572E-3</v>
      </c>
      <c r="AO231" s="7">
        <f t="shared" si="167"/>
        <v>-1.5461805738919114E-2</v>
      </c>
      <c r="AP231" s="8">
        <f t="shared" si="168"/>
        <v>-1.5461805738919114</v>
      </c>
      <c r="AQ231" s="19">
        <f t="shared" si="169"/>
        <v>-1.9600749177297843</v>
      </c>
      <c r="AR231" s="8">
        <f t="shared" si="147"/>
        <v>-4.804708634999999</v>
      </c>
      <c r="AS231" s="7">
        <f t="shared" si="148"/>
        <v>-2.222E-2</v>
      </c>
      <c r="AT231" s="7">
        <f t="shared" si="149"/>
        <v>7.4128447968694784E-3</v>
      </c>
    </row>
    <row r="232" spans="1:46" hidden="1">
      <c r="A232" s="7" t="s">
        <v>7</v>
      </c>
      <c r="B232" s="7">
        <v>1988</v>
      </c>
      <c r="C232" s="8">
        <v>-0.108</v>
      </c>
      <c r="D232" s="1">
        <v>-3.3218817049999974</v>
      </c>
      <c r="E232" s="8">
        <v>0.49469999999999997</v>
      </c>
      <c r="F232" s="8">
        <v>1.746469691947691</v>
      </c>
      <c r="G232" s="8">
        <f t="shared" si="133"/>
        <v>0.80499999999999994</v>
      </c>
      <c r="H232" s="8">
        <f t="shared" si="134"/>
        <v>0.45999999999999996</v>
      </c>
      <c r="I232" s="8">
        <f t="shared" si="135"/>
        <v>0.27999999999999997</v>
      </c>
      <c r="J232" s="8">
        <f t="shared" si="136"/>
        <v>0.16000000000000003</v>
      </c>
      <c r="K232" s="8">
        <v>2.2999999999999998</v>
      </c>
      <c r="L232" s="8">
        <v>0.8</v>
      </c>
      <c r="M232" s="8">
        <v>0.4</v>
      </c>
      <c r="N232" s="8">
        <v>0.6</v>
      </c>
      <c r="O232" s="8">
        <f t="shared" si="160"/>
        <v>0.6</v>
      </c>
      <c r="P232" s="6">
        <f t="shared" si="161"/>
        <v>1.0073872787021334</v>
      </c>
      <c r="Q232" s="8">
        <f t="shared" si="162"/>
        <v>0.89938727870213342</v>
      </c>
      <c r="R232" s="8">
        <f t="shared" si="151"/>
        <v>-4.804708634999999</v>
      </c>
      <c r="S232" s="8">
        <v>49.570315357767939</v>
      </c>
      <c r="T232" s="8">
        <f t="shared" si="122"/>
        <v>0.49570315357767941</v>
      </c>
      <c r="U232" s="8">
        <v>1.08</v>
      </c>
      <c r="V232" s="7">
        <v>-2.19</v>
      </c>
      <c r="W232">
        <f t="shared" si="123"/>
        <v>-2.1899999999999999E-2</v>
      </c>
      <c r="X232" s="7">
        <v>55.530038314029653</v>
      </c>
      <c r="Y232" s="7">
        <f t="shared" si="124"/>
        <v>0.55530038314029651</v>
      </c>
      <c r="Z232" s="8">
        <v>1</v>
      </c>
      <c r="AA232" s="7">
        <v>2.5426969742142133E-2</v>
      </c>
      <c r="AB232" s="7">
        <v>0.44513774797838696</v>
      </c>
      <c r="AC232" s="7">
        <v>1.1121081595774351E-3</v>
      </c>
      <c r="AD232" s="7">
        <v>8.2552284843566248E-2</v>
      </c>
      <c r="AE232" s="7">
        <v>0.44577088927632713</v>
      </c>
      <c r="AF232" s="7">
        <v>0.66500000000000004</v>
      </c>
      <c r="AG232" s="7">
        <v>4.8570000000000002</v>
      </c>
      <c r="AH232" s="7">
        <v>5.0237895280881091</v>
      </c>
      <c r="AI232" s="7">
        <v>0.68600000000000005</v>
      </c>
      <c r="AK232" s="7">
        <f t="shared" si="163"/>
        <v>2.2411608415384232</v>
      </c>
      <c r="AL232" s="7">
        <f t="shared" si="164"/>
        <v>2.2411608415384233E-2</v>
      </c>
      <c r="AM232" s="7">
        <f t="shared" si="165"/>
        <v>-1.1724370988419273E-2</v>
      </c>
      <c r="AN232" s="7">
        <f t="shared" si="166"/>
        <v>1.2445174739853158E-2</v>
      </c>
      <c r="AO232" s="7">
        <f t="shared" si="167"/>
        <v>-2.4169545728272429E-2</v>
      </c>
      <c r="AP232" s="8">
        <f t="shared" si="168"/>
        <v>-2.416954572827243</v>
      </c>
      <c r="AQ232" s="19">
        <f t="shared" si="169"/>
        <v>-1.5175672941251097</v>
      </c>
      <c r="AR232" s="8">
        <f t="shared" si="147"/>
        <v>-4.804708634999999</v>
      </c>
      <c r="AS232" s="7">
        <f t="shared" si="148"/>
        <v>-2.1899999999999999E-2</v>
      </c>
      <c r="AT232" s="7">
        <f t="shared" si="149"/>
        <v>2.2411608415384233E-2</v>
      </c>
    </row>
    <row r="233" spans="1:46" hidden="1">
      <c r="A233" s="7" t="s">
        <v>7</v>
      </c>
      <c r="B233" s="7">
        <v>1989</v>
      </c>
      <c r="C233" s="8">
        <v>-1.631</v>
      </c>
      <c r="D233" s="1">
        <v>-3.3218817049999974</v>
      </c>
      <c r="E233" s="8">
        <v>0.54869999999999997</v>
      </c>
      <c r="F233" s="8">
        <v>0.40630806114162249</v>
      </c>
      <c r="G233" s="8">
        <f t="shared" si="133"/>
        <v>0.80499999999999994</v>
      </c>
      <c r="H233" s="8">
        <f t="shared" si="134"/>
        <v>0.45999999999999996</v>
      </c>
      <c r="I233" s="8">
        <f t="shared" si="135"/>
        <v>0.27999999999999997</v>
      </c>
      <c r="J233" s="8">
        <f t="shared" si="136"/>
        <v>0.16000000000000003</v>
      </c>
      <c r="K233" s="8">
        <v>2.2999999999999998</v>
      </c>
      <c r="L233" s="8">
        <v>0.8</v>
      </c>
      <c r="M233" s="8">
        <v>0.4</v>
      </c>
      <c r="N233" s="8">
        <v>0.6</v>
      </c>
      <c r="O233" s="8">
        <f t="shared" si="160"/>
        <v>0.6</v>
      </c>
      <c r="P233" s="6">
        <f t="shared" si="161"/>
        <v>0.58455198774029327</v>
      </c>
      <c r="Q233" s="8">
        <f t="shared" si="162"/>
        <v>-1.0464480122597069</v>
      </c>
      <c r="R233" s="8">
        <f t="shared" si="151"/>
        <v>-3.3218817049999974</v>
      </c>
      <c r="S233" s="8">
        <v>53.477008861574483</v>
      </c>
      <c r="T233" s="8">
        <f t="shared" si="122"/>
        <v>0.53477008861574482</v>
      </c>
      <c r="U233" s="8">
        <v>1.08</v>
      </c>
      <c r="V233" s="7">
        <v>-2.96</v>
      </c>
      <c r="W233">
        <f t="shared" si="123"/>
        <v>-2.9600000000000001E-2</v>
      </c>
      <c r="X233" s="7">
        <v>58.86211734667166</v>
      </c>
      <c r="Y233" s="7">
        <f t="shared" si="124"/>
        <v>0.58862117346671661</v>
      </c>
      <c r="Z233" s="8">
        <v>1</v>
      </c>
      <c r="AA233" s="7">
        <v>2.9821597590088195E-2</v>
      </c>
      <c r="AB233" s="7">
        <v>0.41625962457479193</v>
      </c>
      <c r="AC233" s="7">
        <v>9.0182976366253223E-4</v>
      </c>
      <c r="AD233" s="7">
        <v>8.8815411607871458E-2</v>
      </c>
      <c r="AE233" s="7">
        <v>0.46420153646358581</v>
      </c>
      <c r="AF233" s="7">
        <v>1.534</v>
      </c>
      <c r="AG233" s="7">
        <v>4.7290000000000001</v>
      </c>
      <c r="AH233" s="7">
        <v>3.9496598446830407E-2</v>
      </c>
      <c r="AI233" s="7">
        <v>1.3120000000000001</v>
      </c>
      <c r="AK233" s="7">
        <f t="shared" si="163"/>
        <v>2.130799534554956</v>
      </c>
      <c r="AL233" s="7">
        <f t="shared" si="164"/>
        <v>2.1307995345549561E-2</v>
      </c>
      <c r="AM233" s="7">
        <f t="shared" si="165"/>
        <v>-1.7095530192868132E-2</v>
      </c>
      <c r="AN233" s="7">
        <f t="shared" si="166"/>
        <v>1.2542337224520719E-2</v>
      </c>
      <c r="AO233" s="7">
        <f t="shared" si="167"/>
        <v>-2.9637867417388851E-2</v>
      </c>
      <c r="AP233" s="8">
        <f t="shared" si="168"/>
        <v>-2.9637867417388852</v>
      </c>
      <c r="AQ233" s="19">
        <f t="shared" si="169"/>
        <v>-4.0102347539985921</v>
      </c>
      <c r="AR233" s="8">
        <f t="shared" si="147"/>
        <v>-3.3218817049999974</v>
      </c>
      <c r="AS233" s="7">
        <f t="shared" si="148"/>
        <v>-2.9600000000000001E-2</v>
      </c>
      <c r="AT233" s="7">
        <f t="shared" si="149"/>
        <v>2.1307995345549561E-2</v>
      </c>
    </row>
    <row r="234" spans="1:46" hidden="1">
      <c r="A234" s="7" t="s">
        <v>7</v>
      </c>
      <c r="B234" s="7">
        <v>1990</v>
      </c>
      <c r="C234" s="8">
        <v>-1.577</v>
      </c>
      <c r="D234" s="1">
        <v>-3.3218817049999974</v>
      </c>
      <c r="E234" s="8">
        <v>0.498</v>
      </c>
      <c r="F234" s="8">
        <v>-1.3805987287048116</v>
      </c>
      <c r="G234" s="8">
        <f t="shared" si="133"/>
        <v>0.80499999999999994</v>
      </c>
      <c r="H234" s="8">
        <f t="shared" si="134"/>
        <v>0.45999999999999996</v>
      </c>
      <c r="I234" s="8">
        <f t="shared" si="135"/>
        <v>0.27999999999999997</v>
      </c>
      <c r="J234" s="8">
        <f t="shared" si="136"/>
        <v>0.16000000000000003</v>
      </c>
      <c r="K234" s="8">
        <v>2.2999999999999998</v>
      </c>
      <c r="L234" s="8">
        <v>0.8</v>
      </c>
      <c r="M234" s="8">
        <v>0.4</v>
      </c>
      <c r="N234" s="8">
        <v>0.6</v>
      </c>
      <c r="O234" s="8">
        <f t="shared" si="160"/>
        <v>0.6</v>
      </c>
      <c r="P234" s="6">
        <f t="shared" si="161"/>
        <v>-0.62808053855872858</v>
      </c>
      <c r="Q234" s="8">
        <f t="shared" si="162"/>
        <v>-2.2050805385587284</v>
      </c>
      <c r="R234" s="8">
        <f t="shared" si="151"/>
        <v>-3.3218817049999974</v>
      </c>
      <c r="S234" s="8">
        <v>50.266734902147178</v>
      </c>
      <c r="T234" s="8">
        <f t="shared" si="122"/>
        <v>0.50266734902147181</v>
      </c>
      <c r="U234" s="8">
        <v>1.08</v>
      </c>
      <c r="V234" s="7">
        <v>-1.9419999999999999</v>
      </c>
      <c r="W234">
        <f t="shared" si="123"/>
        <v>-1.942E-2</v>
      </c>
      <c r="X234" s="7">
        <v>54.644844824110258</v>
      </c>
      <c r="Y234" s="7">
        <f t="shared" si="124"/>
        <v>0.54644844824110261</v>
      </c>
      <c r="Z234" s="8">
        <v>1</v>
      </c>
      <c r="AA234" s="7">
        <v>2.4828007386821754E-2</v>
      </c>
      <c r="AB234" s="7">
        <v>0.4105151968223007</v>
      </c>
      <c r="AC234" s="7">
        <v>3.6278679712283197E-4</v>
      </c>
      <c r="AD234" s="7">
        <v>9.0071370362226399E-2</v>
      </c>
      <c r="AE234" s="7">
        <v>0.47422263863152825</v>
      </c>
      <c r="AF234" s="7">
        <v>2.9460000000000002</v>
      </c>
      <c r="AG234" s="7">
        <v>0.70899999999999996</v>
      </c>
      <c r="AH234" s="7">
        <v>-5.244220179214266</v>
      </c>
      <c r="AI234" s="7">
        <v>-2.1999999999999999E-2</v>
      </c>
      <c r="AK234" s="7">
        <f t="shared" si="163"/>
        <v>0.36031448031839508</v>
      </c>
      <c r="AL234" s="7">
        <f t="shared" si="164"/>
        <v>3.6031448031839507E-3</v>
      </c>
      <c r="AM234" s="7">
        <f t="shared" si="165"/>
        <v>-1.0542743911436742E-2</v>
      </c>
      <c r="AN234" s="7">
        <f t="shared" si="166"/>
        <v>1.9689328864878628E-3</v>
      </c>
      <c r="AO234" s="7">
        <f t="shared" si="167"/>
        <v>-1.2511676797924604E-2</v>
      </c>
      <c r="AP234" s="8">
        <f t="shared" si="168"/>
        <v>-1.2511676797924605</v>
      </c>
      <c r="AQ234" s="19">
        <f t="shared" si="169"/>
        <v>-3.4562482183511891</v>
      </c>
      <c r="AR234" s="8">
        <f t="shared" si="147"/>
        <v>-3.3218817049999974</v>
      </c>
      <c r="AS234" s="7">
        <f t="shared" si="148"/>
        <v>-1.942E-2</v>
      </c>
      <c r="AT234" s="7">
        <f t="shared" si="149"/>
        <v>3.6031448031839507E-3</v>
      </c>
    </row>
    <row r="235" spans="1:46" hidden="1">
      <c r="A235" s="7" t="s">
        <v>7</v>
      </c>
      <c r="B235" s="7">
        <v>1991</v>
      </c>
      <c r="C235" s="8">
        <v>-0.217</v>
      </c>
      <c r="D235" s="1">
        <v>-3.3218817049999974</v>
      </c>
      <c r="E235" s="8">
        <v>0.50049999999999994</v>
      </c>
      <c r="F235" s="8">
        <v>0.8629078829790191</v>
      </c>
      <c r="G235" s="8">
        <f t="shared" si="133"/>
        <v>0.80499999999999994</v>
      </c>
      <c r="H235" s="8">
        <f t="shared" si="134"/>
        <v>0.45999999999999996</v>
      </c>
      <c r="I235" s="8">
        <f t="shared" si="135"/>
        <v>0.27999999999999997</v>
      </c>
      <c r="J235" s="8">
        <f t="shared" si="136"/>
        <v>0.16000000000000003</v>
      </c>
      <c r="K235" s="8">
        <v>2.2999999999999998</v>
      </c>
      <c r="L235" s="8">
        <v>0.8</v>
      </c>
      <c r="M235" s="8">
        <v>0.4</v>
      </c>
      <c r="N235" s="8">
        <v>0.6</v>
      </c>
      <c r="O235" s="8">
        <f t="shared" si="160"/>
        <v>0.6</v>
      </c>
      <c r="P235" s="6">
        <f t="shared" si="161"/>
        <v>0.18477060462327793</v>
      </c>
      <c r="Q235" s="8">
        <f t="shared" si="162"/>
        <v>-3.2229395376722064E-2</v>
      </c>
      <c r="R235" s="8">
        <f t="shared" si="151"/>
        <v>-3.3218817049999974</v>
      </c>
      <c r="S235" s="8">
        <v>50.801305003516916</v>
      </c>
      <c r="T235" s="8">
        <f t="shared" si="122"/>
        <v>0.50801305003516917</v>
      </c>
      <c r="U235" s="8">
        <v>1.08</v>
      </c>
      <c r="V235" s="7">
        <v>0.39400000000000002</v>
      </c>
      <c r="W235">
        <f t="shared" si="123"/>
        <v>3.9399999999999999E-3</v>
      </c>
      <c r="X235" s="7">
        <v>55.519478193499381</v>
      </c>
      <c r="Y235" s="7">
        <f t="shared" si="124"/>
        <v>0.55519478193499383</v>
      </c>
      <c r="Z235" s="8">
        <v>1</v>
      </c>
      <c r="AA235" s="7">
        <v>3.1557542087268346E-2</v>
      </c>
      <c r="AB235" s="7">
        <v>0.38051480480911576</v>
      </c>
      <c r="AC235" s="7">
        <v>3.7297354185461556E-4</v>
      </c>
      <c r="AD235" s="7">
        <v>9.5755386029008446E-2</v>
      </c>
      <c r="AE235" s="7">
        <v>0.49179929353275292</v>
      </c>
      <c r="AF235" s="7">
        <v>2.6720000000000002</v>
      </c>
      <c r="AG235" s="7">
        <v>-2.0099999999999998</v>
      </c>
      <c r="AH235" s="7">
        <v>-6.1103345245730649</v>
      </c>
      <c r="AI235" s="7">
        <v>-2.85</v>
      </c>
      <c r="AJ235" s="7">
        <v>1.5449999999999999</v>
      </c>
      <c r="AK235" s="7">
        <f>AA235*AF235+AB235*AG235+AC235*AH235+AD235*AI235+AE235*AJ235</f>
        <v>-0.19586493999325905</v>
      </c>
      <c r="AL235" s="7">
        <f t="shared" si="164"/>
        <v>-1.9586493999325903E-3</v>
      </c>
      <c r="AM235" s="7">
        <f t="shared" si="165"/>
        <v>2.1616971305096519E-3</v>
      </c>
      <c r="AN235" s="7">
        <f t="shared" si="166"/>
        <v>-1.087431926482681E-3</v>
      </c>
      <c r="AO235" s="7">
        <f t="shared" si="167"/>
        <v>3.2491290569923326E-3</v>
      </c>
      <c r="AP235" s="8">
        <f t="shared" si="168"/>
        <v>0.32491290569923326</v>
      </c>
      <c r="AQ235" s="19">
        <f t="shared" si="169"/>
        <v>0.29268351032251116</v>
      </c>
      <c r="AR235" s="8">
        <f t="shared" si="147"/>
        <v>-3.3218817049999974</v>
      </c>
      <c r="AS235" s="7">
        <f t="shared" si="148"/>
        <v>3.9399999999999999E-3</v>
      </c>
      <c r="AT235" s="7">
        <f t="shared" si="149"/>
        <v>-1.9586493999325903E-3</v>
      </c>
    </row>
    <row r="236" spans="1:46" hidden="1">
      <c r="A236" s="7" t="s">
        <v>7</v>
      </c>
      <c r="B236" s="7">
        <v>1992</v>
      </c>
      <c r="C236" s="8">
        <v>0.55700000000000005</v>
      </c>
      <c r="D236" s="1">
        <v>-1.6607355149999989</v>
      </c>
      <c r="E236" s="8">
        <v>0.52029999999999998</v>
      </c>
      <c r="F236" s="8">
        <v>-1.2621204323424602</v>
      </c>
      <c r="G236" s="8">
        <f t="shared" si="133"/>
        <v>0.80499999999999994</v>
      </c>
      <c r="H236" s="8">
        <f t="shared" si="134"/>
        <v>0.45999999999999996</v>
      </c>
      <c r="I236" s="8">
        <f t="shared" si="135"/>
        <v>0.27999999999999997</v>
      </c>
      <c r="J236" s="8">
        <f t="shared" si="136"/>
        <v>0.16000000000000003</v>
      </c>
      <c r="K236" s="8">
        <v>2.2999999999999998</v>
      </c>
      <c r="L236" s="8">
        <v>0.8</v>
      </c>
      <c r="M236" s="8">
        <v>0.4</v>
      </c>
      <c r="N236" s="8">
        <v>0.6</v>
      </c>
      <c r="O236" s="8">
        <f t="shared" si="160"/>
        <v>0.6</v>
      </c>
      <c r="P236" s="6">
        <f t="shared" si="161"/>
        <v>-0.50476772854637908</v>
      </c>
      <c r="Q236" s="8">
        <f t="shared" si="162"/>
        <v>5.2232271453620971E-2</v>
      </c>
      <c r="R236" s="8">
        <f t="shared" si="151"/>
        <v>-3.3218817049999974</v>
      </c>
      <c r="S236" s="8">
        <v>51.082596385992517</v>
      </c>
      <c r="T236" s="8">
        <f t="shared" si="122"/>
        <v>0.51082596385992518</v>
      </c>
      <c r="U236" s="8">
        <v>1.08</v>
      </c>
      <c r="V236" s="7">
        <v>-2.6869999999999998</v>
      </c>
      <c r="W236">
        <f t="shared" si="123"/>
        <v>-2.6869999999999998E-2</v>
      </c>
      <c r="X236" s="7">
        <v>58.339938363656415</v>
      </c>
      <c r="Y236" s="7">
        <f t="shared" si="124"/>
        <v>0.58339938363656418</v>
      </c>
      <c r="Z236" s="8">
        <v>1</v>
      </c>
      <c r="AA236" s="7">
        <v>3.634485851453137E-2</v>
      </c>
      <c r="AB236" s="7">
        <v>0.37689268322573127</v>
      </c>
      <c r="AC236" s="7">
        <v>6.5592330182812693E-4</v>
      </c>
      <c r="AD236" s="7">
        <v>8.9850417182510203E-2</v>
      </c>
      <c r="AE236" s="7">
        <v>0.49625611777539891</v>
      </c>
      <c r="AF236" s="7">
        <v>0.78200000000000003</v>
      </c>
      <c r="AG236" s="7">
        <v>-3.177</v>
      </c>
      <c r="AH236" s="7">
        <v>-3.0059381783789982</v>
      </c>
      <c r="AI236" s="7">
        <v>-2.137</v>
      </c>
      <c r="AJ236" s="7">
        <v>0.68500000000000005</v>
      </c>
      <c r="AK236" s="7">
        <f t="shared" ref="AK236:AK260" si="170">AA236*AF236+AB236*AG236+AC236*AH236+AD236*AI236+AE236*AJ236</f>
        <v>-1.0230129409877142</v>
      </c>
      <c r="AL236" s="7">
        <f t="shared" si="164"/>
        <v>-1.0230129409877142E-2</v>
      </c>
      <c r="AM236" s="7">
        <f t="shared" si="165"/>
        <v>-1.4823965140829485E-2</v>
      </c>
      <c r="AN236" s="7">
        <f t="shared" si="166"/>
        <v>-5.9682511922446125E-3</v>
      </c>
      <c r="AO236" s="7">
        <f t="shared" si="167"/>
        <v>-8.8557139485848715E-3</v>
      </c>
      <c r="AP236" s="8">
        <f t="shared" si="168"/>
        <v>-0.88557139485848713</v>
      </c>
      <c r="AQ236" s="19">
        <f t="shared" si="169"/>
        <v>-0.83333912340486616</v>
      </c>
      <c r="AR236" s="8">
        <f t="shared" si="147"/>
        <v>-3.3218817049999974</v>
      </c>
      <c r="AS236" s="7">
        <f t="shared" si="148"/>
        <v>-2.6869999999999998E-2</v>
      </c>
      <c r="AT236" s="7">
        <f t="shared" si="149"/>
        <v>-1.0230129409877142E-2</v>
      </c>
    </row>
    <row r="237" spans="1:46" hidden="1">
      <c r="A237" s="7" t="s">
        <v>7</v>
      </c>
      <c r="B237" s="7">
        <v>1993</v>
      </c>
      <c r="C237" s="8">
        <v>3.8050000000000002</v>
      </c>
      <c r="D237" s="1">
        <v>-1.6607355149999989</v>
      </c>
      <c r="E237" s="8">
        <v>0.57189999999999996</v>
      </c>
      <c r="F237" s="8">
        <v>2.765664945147897</v>
      </c>
      <c r="G237" s="8">
        <f t="shared" si="133"/>
        <v>0.80499999999999994</v>
      </c>
      <c r="H237" s="8">
        <f t="shared" si="134"/>
        <v>0.45999999999999996</v>
      </c>
      <c r="I237" s="8">
        <f t="shared" si="135"/>
        <v>0.27999999999999997</v>
      </c>
      <c r="J237" s="8">
        <f t="shared" si="136"/>
        <v>0.16000000000000003</v>
      </c>
      <c r="K237" s="8">
        <v>2.2999999999999998</v>
      </c>
      <c r="L237" s="8">
        <v>0.8</v>
      </c>
      <c r="M237" s="8">
        <v>0.4</v>
      </c>
      <c r="N237" s="8">
        <v>0.6</v>
      </c>
      <c r="O237" s="8">
        <f t="shared" si="160"/>
        <v>0.6</v>
      </c>
      <c r="P237" s="6">
        <f t="shared" si="161"/>
        <v>1.3495504259235989</v>
      </c>
      <c r="Q237" s="8">
        <f t="shared" si="162"/>
        <v>5.154550425923599</v>
      </c>
      <c r="R237" s="8">
        <f t="shared" si="151"/>
        <v>-1.6607355149999989</v>
      </c>
      <c r="S237" s="8">
        <v>53.17597454492725</v>
      </c>
      <c r="T237" s="8">
        <f t="shared" si="122"/>
        <v>0.53175974544927251</v>
      </c>
      <c r="U237" s="8">
        <v>1.08</v>
      </c>
      <c r="V237" s="7">
        <v>-4.4109999999999996</v>
      </c>
      <c r="W237">
        <f t="shared" si="123"/>
        <v>-4.4109999999999996E-2</v>
      </c>
      <c r="X237" s="7">
        <v>63.295876762591043</v>
      </c>
      <c r="Y237" s="7">
        <f t="shared" si="124"/>
        <v>0.63295876762591041</v>
      </c>
      <c r="Z237" s="8">
        <v>1</v>
      </c>
      <c r="AA237" s="7">
        <v>4.6482550092729891E-2</v>
      </c>
      <c r="AB237" s="7">
        <v>0.39848879356225525</v>
      </c>
      <c r="AC237" s="7">
        <v>1.2290591662315635E-3</v>
      </c>
      <c r="AD237" s="7">
        <v>0.10271803191781385</v>
      </c>
      <c r="AE237" s="7">
        <v>0.45108156526096943</v>
      </c>
      <c r="AF237" s="7">
        <v>-1.095</v>
      </c>
      <c r="AG237" s="7">
        <v>-2.5920000000000001</v>
      </c>
      <c r="AH237" s="7">
        <v>-0.26298194919710405</v>
      </c>
      <c r="AI237" s="7">
        <v>-1.98</v>
      </c>
      <c r="AJ237" s="7">
        <v>-2.59</v>
      </c>
      <c r="AK237" s="7">
        <f t="shared" si="170"/>
        <v>-2.455787522863301</v>
      </c>
      <c r="AL237" s="7">
        <f t="shared" si="164"/>
        <v>-2.4557875228633012E-2</v>
      </c>
      <c r="AM237" s="7">
        <f t="shared" si="165"/>
        <v>-2.5332396161508803E-2</v>
      </c>
      <c r="AN237" s="7">
        <f t="shared" si="166"/>
        <v>-1.5544122440226424E-2</v>
      </c>
      <c r="AO237" s="7">
        <f t="shared" si="167"/>
        <v>-9.7882737212823794E-3</v>
      </c>
      <c r="AP237" s="8">
        <f t="shared" si="168"/>
        <v>-0.97882737212823789</v>
      </c>
      <c r="AQ237" s="19">
        <f t="shared" si="169"/>
        <v>4.1757230537953607</v>
      </c>
      <c r="AR237" s="8">
        <f t="shared" si="147"/>
        <v>-1.6607355149999989</v>
      </c>
      <c r="AS237" s="7">
        <f t="shared" si="148"/>
        <v>-4.4109999999999996E-2</v>
      </c>
      <c r="AT237" s="7">
        <f t="shared" si="149"/>
        <v>-2.4557875228633012E-2</v>
      </c>
    </row>
    <row r="238" spans="1:46">
      <c r="A238" s="7" t="s">
        <v>7</v>
      </c>
      <c r="B238" s="26">
        <v>94</v>
      </c>
      <c r="C238" s="8">
        <v>2.9940000000000002</v>
      </c>
      <c r="D238" s="1">
        <v>-1.6607355149999989</v>
      </c>
      <c r="E238" s="8">
        <v>0.62119999999999997</v>
      </c>
      <c r="F238" s="8">
        <v>-0.29628532610227454</v>
      </c>
      <c r="G238" s="8">
        <f t="shared" si="133"/>
        <v>0.80499999999999994</v>
      </c>
      <c r="H238" s="8">
        <f t="shared" si="134"/>
        <v>0.45999999999999996</v>
      </c>
      <c r="I238" s="8">
        <f t="shared" si="135"/>
        <v>0.27999999999999997</v>
      </c>
      <c r="J238" s="8">
        <f t="shared" si="136"/>
        <v>0.16000000000000003</v>
      </c>
      <c r="K238" s="8">
        <v>2.2999999999999998</v>
      </c>
      <c r="L238" s="8">
        <v>0.8</v>
      </c>
      <c r="M238" s="8">
        <v>0.4</v>
      </c>
      <c r="N238" s="8">
        <v>0.6</v>
      </c>
      <c r="O238" s="8">
        <f t="shared" si="160"/>
        <v>0.6</v>
      </c>
      <c r="P238" s="6">
        <f t="shared" si="161"/>
        <v>0.4508219049804732</v>
      </c>
      <c r="Q238" s="8">
        <f t="shared" si="162"/>
        <v>3.4448219049804734</v>
      </c>
      <c r="R238" s="8">
        <f t="shared" si="151"/>
        <v>-1.6607355149999989</v>
      </c>
      <c r="S238" s="8">
        <v>58.463189763700072</v>
      </c>
      <c r="T238" s="8">
        <f t="shared" si="122"/>
        <v>0.58463189763700074</v>
      </c>
      <c r="U238" s="8">
        <v>1.08</v>
      </c>
      <c r="V238" s="7">
        <v>-7.149</v>
      </c>
      <c r="W238">
        <f t="shared" si="123"/>
        <v>-7.1489999999999998E-2</v>
      </c>
      <c r="X238" s="7">
        <v>67.883787092444635</v>
      </c>
      <c r="Y238" s="7">
        <f t="shared" si="124"/>
        <v>0.67883787092444636</v>
      </c>
      <c r="Z238" s="8">
        <v>1</v>
      </c>
      <c r="AA238" s="7">
        <v>4.5048675417911591E-2</v>
      </c>
      <c r="AB238" s="7">
        <v>0.35493531330192613</v>
      </c>
      <c r="AC238" s="7">
        <v>1.1947376369346593E-3</v>
      </c>
      <c r="AD238" s="7">
        <v>9.6909679050073666E-2</v>
      </c>
      <c r="AE238" s="7">
        <v>0.50191159459315404</v>
      </c>
      <c r="AF238" s="7">
        <v>-1.589</v>
      </c>
      <c r="AG238" s="7">
        <v>-1.29</v>
      </c>
      <c r="AH238" s="7">
        <v>2.0267821493700282</v>
      </c>
      <c r="AI238" s="7">
        <v>-0.73299999999999998</v>
      </c>
      <c r="AJ238" s="7">
        <v>-1.998</v>
      </c>
      <c r="AK238" s="7">
        <f t="shared" si="170"/>
        <v>-1.6008815872236524</v>
      </c>
      <c r="AL238" s="7">
        <f t="shared" si="164"/>
        <v>-1.6008815872236525E-2</v>
      </c>
      <c r="AM238" s="7">
        <f t="shared" si="165"/>
        <v>-4.5138961111034721E-2</v>
      </c>
      <c r="AN238" s="7">
        <f t="shared" si="166"/>
        <v>-1.0867390482730527E-2</v>
      </c>
      <c r="AO238" s="7">
        <f t="shared" si="167"/>
        <v>-3.4271570628304195E-2</v>
      </c>
      <c r="AP238" s="8">
        <f t="shared" si="168"/>
        <v>-3.4271570628304193</v>
      </c>
      <c r="AQ238" s="19">
        <f t="shared" si="169"/>
        <v>1.7664842150054039E-2</v>
      </c>
      <c r="AR238" s="8">
        <f t="shared" si="147"/>
        <v>-1.6607355149999989</v>
      </c>
      <c r="AS238" s="7">
        <f t="shared" si="148"/>
        <v>-7.1489999999999998E-2</v>
      </c>
      <c r="AT238" s="7">
        <f t="shared" si="149"/>
        <v>-1.6008815872236525E-2</v>
      </c>
    </row>
    <row r="239" spans="1:46">
      <c r="A239" s="7" t="s">
        <v>7</v>
      </c>
      <c r="B239" s="26">
        <v>95</v>
      </c>
      <c r="C239" s="8">
        <v>2.96</v>
      </c>
      <c r="D239" s="1">
        <v>-1.6607355149999989</v>
      </c>
      <c r="E239" s="8">
        <v>0.65249999999999997</v>
      </c>
      <c r="F239" s="8">
        <v>-0.30741301688519951</v>
      </c>
      <c r="G239" s="8">
        <f t="shared" si="133"/>
        <v>0.80499999999999994</v>
      </c>
      <c r="H239" s="8">
        <f t="shared" si="134"/>
        <v>0.45999999999999996</v>
      </c>
      <c r="I239" s="8">
        <f t="shared" si="135"/>
        <v>0.27999999999999997</v>
      </c>
      <c r="J239" s="8">
        <f t="shared" si="136"/>
        <v>0.16000000000000003</v>
      </c>
      <c r="K239" s="8">
        <v>2.2999999999999998</v>
      </c>
      <c r="L239" s="8">
        <v>0.8</v>
      </c>
      <c r="M239" s="8">
        <v>0.4</v>
      </c>
      <c r="N239" s="8">
        <v>0.6</v>
      </c>
      <c r="O239" s="8">
        <f t="shared" si="160"/>
        <v>0.6</v>
      </c>
      <c r="P239" s="6">
        <f t="shared" si="161"/>
        <v>-0.27711783157330239</v>
      </c>
      <c r="Q239" s="8">
        <f t="shared" si="162"/>
        <v>2.6828821684266977</v>
      </c>
      <c r="R239" s="8">
        <f t="shared" si="151"/>
        <v>-1.6607355149999989</v>
      </c>
      <c r="S239" s="8">
        <v>62.512913998283523</v>
      </c>
      <c r="T239" s="8">
        <f t="shared" si="122"/>
        <v>0.62512913998283526</v>
      </c>
      <c r="U239" s="8">
        <v>1.08</v>
      </c>
      <c r="V239" s="7">
        <v>-7.2039999999999997</v>
      </c>
      <c r="W239">
        <f t="shared" si="123"/>
        <v>-7.2039999999999993E-2</v>
      </c>
      <c r="X239" s="7">
        <v>73.437497620063297</v>
      </c>
      <c r="Y239" s="7">
        <f t="shared" si="124"/>
        <v>0.73437497620063297</v>
      </c>
      <c r="Z239" s="8">
        <v>1</v>
      </c>
      <c r="AA239" s="7">
        <v>4.5920515261798842E-2</v>
      </c>
      <c r="AB239" s="7">
        <v>0.32889076291488223</v>
      </c>
      <c r="AC239" s="7">
        <v>1.0745341472435607E-3</v>
      </c>
      <c r="AD239" s="7">
        <v>0.11015372589799936</v>
      </c>
      <c r="AE239" s="7">
        <v>0.51396046177807608</v>
      </c>
      <c r="AF239" s="7">
        <v>-0.47699999999999998</v>
      </c>
      <c r="AG239" s="7">
        <v>-1.167</v>
      </c>
      <c r="AH239" s="7">
        <v>2.8366239068731764</v>
      </c>
      <c r="AI239" s="7">
        <v>-0.89</v>
      </c>
      <c r="AJ239" s="7">
        <v>-1.486</v>
      </c>
      <c r="AK239" s="7">
        <f t="shared" si="170"/>
        <v>-1.2644536191021634</v>
      </c>
      <c r="AL239" s="7">
        <f t="shared" si="164"/>
        <v>-1.2644536191021634E-2</v>
      </c>
      <c r="AM239" s="7">
        <f t="shared" si="165"/>
        <v>-4.8637047503912526E-2</v>
      </c>
      <c r="AN239" s="7">
        <f t="shared" si="166"/>
        <v>-9.2858309643495552E-3</v>
      </c>
      <c r="AO239" s="7">
        <f t="shared" si="167"/>
        <v>-3.9351216539562972E-2</v>
      </c>
      <c r="AP239" s="8">
        <f t="shared" si="168"/>
        <v>-3.9351216539562972</v>
      </c>
      <c r="AQ239" s="19">
        <f t="shared" si="169"/>
        <v>-1.2522394855295995</v>
      </c>
      <c r="AR239" s="8">
        <f t="shared" si="147"/>
        <v>-1.6607355149999989</v>
      </c>
      <c r="AS239" s="7">
        <f t="shared" si="148"/>
        <v>-7.2039999999999993E-2</v>
      </c>
      <c r="AT239" s="7">
        <f t="shared" si="149"/>
        <v>-1.2644536191021634E-2</v>
      </c>
    </row>
    <row r="240" spans="1:46">
      <c r="A240" s="7" t="s">
        <v>7</v>
      </c>
      <c r="B240" s="26">
        <v>96</v>
      </c>
      <c r="C240" s="8">
        <v>3.45</v>
      </c>
      <c r="D240" s="1">
        <v>-8.9637139999998894E-2</v>
      </c>
      <c r="E240" s="8">
        <v>0.61480000000000001</v>
      </c>
      <c r="F240" s="8">
        <v>-1.1449894988950584</v>
      </c>
      <c r="G240" s="8">
        <f t="shared" si="133"/>
        <v>0.80499999999999994</v>
      </c>
      <c r="H240" s="8">
        <f t="shared" si="134"/>
        <v>0.45999999999999996</v>
      </c>
      <c r="I240" s="8">
        <f t="shared" si="135"/>
        <v>0.27999999999999997</v>
      </c>
      <c r="J240" s="8">
        <f t="shared" si="136"/>
        <v>0.16000000000000003</v>
      </c>
      <c r="K240" s="8">
        <v>2.2999999999999998</v>
      </c>
      <c r="L240" s="8">
        <v>0.8</v>
      </c>
      <c r="M240" s="8">
        <v>0.4</v>
      </c>
      <c r="N240" s="8">
        <v>0.6</v>
      </c>
      <c r="O240" s="8">
        <f t="shared" si="160"/>
        <v>0.6</v>
      </c>
      <c r="P240" s="6">
        <f t="shared" si="161"/>
        <v>-0.79043723190539728</v>
      </c>
      <c r="Q240" s="8">
        <f t="shared" si="162"/>
        <v>2.6595627680946028</v>
      </c>
      <c r="R240" s="8">
        <f t="shared" si="151"/>
        <v>-1.6607355149999989</v>
      </c>
      <c r="S240" s="8">
        <v>63.910754799304812</v>
      </c>
      <c r="T240" s="8">
        <f t="shared" si="122"/>
        <v>0.63910754799304814</v>
      </c>
      <c r="U240" s="8">
        <v>1.08</v>
      </c>
      <c r="V240" s="7">
        <v>-4.782</v>
      </c>
      <c r="W240">
        <f t="shared" si="123"/>
        <v>-4.7820000000000001E-2</v>
      </c>
      <c r="X240" s="7">
        <v>74.848054574927261</v>
      </c>
      <c r="Y240" s="7">
        <f t="shared" si="124"/>
        <v>0.74848054574927259</v>
      </c>
      <c r="Z240" s="8">
        <v>1</v>
      </c>
      <c r="AA240" s="7">
        <v>5.0966600771627936E-2</v>
      </c>
      <c r="AB240" s="7">
        <v>0.31885603918815264</v>
      </c>
      <c r="AC240" s="7">
        <v>1.3685959250429557E-3</v>
      </c>
      <c r="AD240" s="7">
        <v>0.12247273498505175</v>
      </c>
      <c r="AE240" s="7">
        <v>0.50633602913012465</v>
      </c>
      <c r="AF240" s="7">
        <v>1.0289999999999999</v>
      </c>
      <c r="AG240" s="7">
        <v>-1.0069999999999999</v>
      </c>
      <c r="AH240" s="7">
        <v>3.100622104208083</v>
      </c>
      <c r="AI240" s="7">
        <v>-0.30199999999999999</v>
      </c>
      <c r="AJ240" s="7">
        <v>-2.0190000000000001</v>
      </c>
      <c r="AK240" s="7">
        <f t="shared" si="170"/>
        <v>-1.3236791092707545</v>
      </c>
      <c r="AL240" s="7">
        <f t="shared" si="164"/>
        <v>-1.3236791092707544E-2</v>
      </c>
      <c r="AM240" s="7">
        <f t="shared" si="165"/>
        <v>-3.3007092780629771E-2</v>
      </c>
      <c r="AN240" s="7">
        <f t="shared" si="166"/>
        <v>-9.9074806210388538E-3</v>
      </c>
      <c r="AO240" s="7">
        <f t="shared" si="167"/>
        <v>-2.3099612159590915E-2</v>
      </c>
      <c r="AP240" s="8">
        <f t="shared" si="168"/>
        <v>-2.3099612159590914</v>
      </c>
      <c r="AQ240" s="19">
        <f t="shared" si="169"/>
        <v>0.34960155213551136</v>
      </c>
      <c r="AR240" s="8">
        <f t="shared" si="147"/>
        <v>-1.6607355149999989</v>
      </c>
      <c r="AS240" s="7">
        <f t="shared" si="148"/>
        <v>-4.7820000000000001E-2</v>
      </c>
      <c r="AT240" s="7">
        <f t="shared" si="149"/>
        <v>-1.3236791092707544E-2</v>
      </c>
    </row>
    <row r="241" spans="1:46">
      <c r="A241" s="7" t="s">
        <v>7</v>
      </c>
      <c r="B241" s="26">
        <v>97</v>
      </c>
      <c r="C241" s="8">
        <v>3.2480000000000002</v>
      </c>
      <c r="D241" s="1">
        <v>-8.9637139999998894E-2</v>
      </c>
      <c r="E241" s="8">
        <v>0.65910000000000002</v>
      </c>
      <c r="F241" s="8">
        <v>0.59889268165689602</v>
      </c>
      <c r="G241" s="8">
        <f t="shared" si="133"/>
        <v>0.80499999999999994</v>
      </c>
      <c r="H241" s="8">
        <f t="shared" si="134"/>
        <v>0.45999999999999996</v>
      </c>
      <c r="I241" s="8">
        <f t="shared" si="135"/>
        <v>0.27999999999999997</v>
      </c>
      <c r="J241" s="8">
        <f t="shared" si="136"/>
        <v>0.16000000000000003</v>
      </c>
      <c r="K241" s="8">
        <v>2.2999999999999998</v>
      </c>
      <c r="L241" s="8">
        <v>0.8</v>
      </c>
      <c r="M241" s="8">
        <v>0.4</v>
      </c>
      <c r="N241" s="8">
        <v>0.6</v>
      </c>
      <c r="O241" s="8">
        <f t="shared" si="160"/>
        <v>0.6</v>
      </c>
      <c r="P241" s="6">
        <f t="shared" si="161"/>
        <v>0.12307448102461688</v>
      </c>
      <c r="Q241" s="8">
        <f t="shared" si="162"/>
        <v>3.3710744810246172</v>
      </c>
      <c r="R241" s="8">
        <f t="shared" si="151"/>
        <v>-8.9637139999998894E-2</v>
      </c>
      <c r="S241" s="8">
        <v>65.176063864503746</v>
      </c>
      <c r="T241" s="8">
        <f t="shared" si="122"/>
        <v>0.65176063864503742</v>
      </c>
      <c r="U241" s="8">
        <v>1.08</v>
      </c>
      <c r="V241" s="7">
        <v>-2.7250000000000001</v>
      </c>
      <c r="W241">
        <f t="shared" si="123"/>
        <v>-2.725E-2</v>
      </c>
      <c r="X241" s="7">
        <v>77.161924425448518</v>
      </c>
      <c r="Y241" s="7">
        <f t="shared" si="124"/>
        <v>0.77161924425448514</v>
      </c>
      <c r="Z241" s="8">
        <v>1</v>
      </c>
      <c r="AA241" s="7">
        <v>5.2649295157639268E-2</v>
      </c>
      <c r="AB241" s="7">
        <v>0.31010243016992395</v>
      </c>
      <c r="AC241" s="7">
        <v>1.21399912820549E-3</v>
      </c>
      <c r="AD241" s="7">
        <v>0.14145417746046499</v>
      </c>
      <c r="AE241" s="7">
        <v>0.49458009808376635</v>
      </c>
      <c r="AF241" s="7">
        <v>1.4750000000000001</v>
      </c>
      <c r="AG241" s="7">
        <v>-0.60899999999999999</v>
      </c>
      <c r="AH241" s="7">
        <v>3.1227586526381628</v>
      </c>
      <c r="AI241" s="7">
        <v>0.84099999999999997</v>
      </c>
      <c r="AJ241" s="7">
        <v>-1.5660000000000001</v>
      </c>
      <c r="AK241" s="7">
        <f t="shared" si="170"/>
        <v>-0.76295311368899388</v>
      </c>
      <c r="AL241" s="7">
        <f t="shared" si="164"/>
        <v>-7.6295311368899388E-3</v>
      </c>
      <c r="AM241" s="7">
        <f t="shared" si="165"/>
        <v>-1.9181315595323451E-2</v>
      </c>
      <c r="AN241" s="7">
        <f t="shared" si="166"/>
        <v>-5.8870930498630776E-3</v>
      </c>
      <c r="AO241" s="7">
        <f t="shared" si="167"/>
        <v>-1.3294222545460373E-2</v>
      </c>
      <c r="AP241" s="8">
        <f t="shared" si="168"/>
        <v>-1.3294222545460372</v>
      </c>
      <c r="AQ241" s="19">
        <f t="shared" si="169"/>
        <v>2.0416522264785799</v>
      </c>
      <c r="AR241" s="8">
        <f t="shared" si="147"/>
        <v>-8.9637139999998894E-2</v>
      </c>
      <c r="AS241" s="7">
        <f t="shared" si="148"/>
        <v>-2.725E-2</v>
      </c>
      <c r="AT241" s="7">
        <f t="shared" si="149"/>
        <v>-7.6295311368899388E-3</v>
      </c>
    </row>
    <row r="242" spans="1:46">
      <c r="A242" s="7" t="s">
        <v>7</v>
      </c>
      <c r="B242" s="26">
        <v>98</v>
      </c>
      <c r="C242" s="8">
        <v>0.79800000000000004</v>
      </c>
      <c r="D242" s="1">
        <v>-8.9637139999998894E-2</v>
      </c>
      <c r="E242" s="8">
        <v>0.72729999999999995</v>
      </c>
      <c r="F242" s="8">
        <v>2.0201076250671051</v>
      </c>
      <c r="G242" s="8">
        <f t="shared" si="133"/>
        <v>0.80499999999999994</v>
      </c>
      <c r="H242" s="8">
        <f t="shared" si="134"/>
        <v>0.45999999999999996</v>
      </c>
      <c r="I242" s="8">
        <f t="shared" si="135"/>
        <v>0.27999999999999997</v>
      </c>
      <c r="J242" s="8">
        <f t="shared" si="136"/>
        <v>0.16000000000000003</v>
      </c>
      <c r="K242" s="8">
        <v>2.2999999999999998</v>
      </c>
      <c r="L242" s="8">
        <v>0.8</v>
      </c>
      <c r="M242" s="8">
        <v>0.4</v>
      </c>
      <c r="N242" s="8">
        <v>0.6</v>
      </c>
      <c r="O242" s="8">
        <f t="shared" si="160"/>
        <v>0.6</v>
      </c>
      <c r="P242" s="6">
        <f t="shared" si="161"/>
        <v>1.6650502028739556</v>
      </c>
      <c r="Q242" s="8">
        <f t="shared" si="162"/>
        <v>2.4630502028739558</v>
      </c>
      <c r="R242" s="8">
        <f t="shared" si="151"/>
        <v>-8.9637139999998894E-2</v>
      </c>
      <c r="S242" s="8">
        <v>73.549946653873221</v>
      </c>
      <c r="T242" s="8">
        <f t="shared" ref="T242:T297" si="171">S242/100</f>
        <v>0.73549946653873222</v>
      </c>
      <c r="U242" s="8">
        <v>1.08</v>
      </c>
      <c r="V242" s="7">
        <v>-2.399</v>
      </c>
      <c r="W242">
        <f t="shared" ref="W242:W297" si="172">V242/100</f>
        <v>-2.3990000000000001E-2</v>
      </c>
      <c r="X242" s="7">
        <v>84.440677686329906</v>
      </c>
      <c r="Y242" s="7">
        <f t="shared" ref="Y242:Y297" si="173">X242/100</f>
        <v>0.84440677686329901</v>
      </c>
      <c r="Z242" s="8">
        <v>1</v>
      </c>
      <c r="AA242" s="7">
        <v>4.1573420657619709E-2</v>
      </c>
      <c r="AB242" s="7">
        <v>0.27563527785056735</v>
      </c>
      <c r="AC242" s="7">
        <v>1.6387977744078757E-3</v>
      </c>
      <c r="AD242" s="7">
        <v>0.1655904941250913</v>
      </c>
      <c r="AE242" s="7">
        <v>0.51556200959231369</v>
      </c>
      <c r="AF242" s="7">
        <v>-1.266</v>
      </c>
      <c r="AG242" s="7">
        <v>-0.187</v>
      </c>
      <c r="AH242" s="7">
        <v>2.0800848128822729</v>
      </c>
      <c r="AI242" s="7">
        <v>1.736</v>
      </c>
      <c r="AJ242" s="7">
        <v>-0.96799999999999997</v>
      </c>
      <c r="AK242" s="7">
        <f t="shared" si="170"/>
        <v>-0.31236583663287276</v>
      </c>
      <c r="AL242" s="7">
        <f t="shared" si="164"/>
        <v>-3.1236583663287274E-3</v>
      </c>
      <c r="AM242" s="7">
        <f t="shared" si="165"/>
        <v>-1.9056202778445323E-2</v>
      </c>
      <c r="AN242" s="7">
        <f t="shared" si="166"/>
        <v>-2.637638293133719E-3</v>
      </c>
      <c r="AO242" s="7">
        <f t="shared" si="167"/>
        <v>-1.6418564485311603E-2</v>
      </c>
      <c r="AP242" s="8">
        <f t="shared" si="168"/>
        <v>-1.6418564485311604</v>
      </c>
      <c r="AQ242" s="19">
        <f t="shared" si="169"/>
        <v>0.8211937543427954</v>
      </c>
      <c r="AR242" s="8">
        <f t="shared" si="147"/>
        <v>-8.9637139999998894E-2</v>
      </c>
      <c r="AS242" s="7">
        <f t="shared" si="148"/>
        <v>-2.3990000000000001E-2</v>
      </c>
      <c r="AT242" s="7">
        <f t="shared" si="149"/>
        <v>-3.1236583663287274E-3</v>
      </c>
    </row>
    <row r="243" spans="1:46">
      <c r="A243" s="7" t="s">
        <v>7</v>
      </c>
      <c r="B243" s="26">
        <v>99</v>
      </c>
      <c r="C243" s="8">
        <v>0.25</v>
      </c>
      <c r="D243" s="1">
        <v>-8.9637139999998894E-2</v>
      </c>
      <c r="E243" s="8">
        <v>0.73650000000000004</v>
      </c>
      <c r="F243" s="8">
        <v>0.61595054773378577</v>
      </c>
      <c r="G243" s="8">
        <f t="shared" si="133"/>
        <v>0.80499999999999994</v>
      </c>
      <c r="H243" s="8">
        <f t="shared" si="134"/>
        <v>0.45999999999999996</v>
      </c>
      <c r="I243" s="8">
        <f t="shared" si="135"/>
        <v>0.27999999999999997</v>
      </c>
      <c r="J243" s="8">
        <f t="shared" si="136"/>
        <v>0.16000000000000003</v>
      </c>
      <c r="K243" s="8">
        <v>2.2999999999999998</v>
      </c>
      <c r="L243" s="8">
        <v>0.8</v>
      </c>
      <c r="M243" s="8">
        <v>0.4</v>
      </c>
      <c r="N243" s="8">
        <v>0.6</v>
      </c>
      <c r="O243" s="8">
        <f t="shared" si="160"/>
        <v>0.6</v>
      </c>
      <c r="P243" s="6">
        <f t="shared" si="161"/>
        <v>1.0175465196099049</v>
      </c>
      <c r="Q243" s="8">
        <f t="shared" si="162"/>
        <v>1.2675465196099049</v>
      </c>
      <c r="R243" s="8">
        <f t="shared" si="151"/>
        <v>-8.9637139999998894E-2</v>
      </c>
      <c r="S243" s="8">
        <v>73.538635679573574</v>
      </c>
      <c r="T243" s="8">
        <f t="shared" si="171"/>
        <v>0.73538635679573572</v>
      </c>
      <c r="U243" s="8">
        <v>1.08</v>
      </c>
      <c r="V243" s="7">
        <v>-0.25800000000000001</v>
      </c>
      <c r="W243">
        <f t="shared" si="172"/>
        <v>-2.5800000000000003E-3</v>
      </c>
      <c r="X243" s="7">
        <v>86.610540152344029</v>
      </c>
      <c r="Y243" s="7">
        <f t="shared" si="173"/>
        <v>0.86610540152344029</v>
      </c>
      <c r="Z243" s="8">
        <v>1</v>
      </c>
      <c r="AA243" s="7">
        <v>4.4735246473166304E-2</v>
      </c>
      <c r="AB243" s="7">
        <v>0.26565746978782218</v>
      </c>
      <c r="AC243" s="7">
        <v>2.2016993027493613E-3</v>
      </c>
      <c r="AD243" s="7">
        <v>0.17843743944531235</v>
      </c>
      <c r="AE243" s="7">
        <v>0.50896814499094989</v>
      </c>
      <c r="AF243" s="7">
        <v>-1.8540000000000001</v>
      </c>
      <c r="AG243" s="7">
        <v>0.06</v>
      </c>
      <c r="AH243" s="7">
        <v>0.89778107834079457</v>
      </c>
      <c r="AI243" s="7">
        <v>2.8239999999999998</v>
      </c>
      <c r="AJ243" s="7">
        <v>-0.436</v>
      </c>
      <c r="AK243" s="7">
        <f t="shared" si="170"/>
        <v>0.21697416297773142</v>
      </c>
      <c r="AL243" s="7">
        <f t="shared" si="164"/>
        <v>2.1697416297773143E-3</v>
      </c>
      <c r="AM243" s="7">
        <f t="shared" si="165"/>
        <v>-2.0490805445756385E-3</v>
      </c>
      <c r="AN243" s="7">
        <f t="shared" si="166"/>
        <v>1.8792249454604045E-3</v>
      </c>
      <c r="AO243" s="7">
        <f t="shared" si="167"/>
        <v>-3.928305490036043E-3</v>
      </c>
      <c r="AP243" s="8">
        <f t="shared" si="168"/>
        <v>-0.39283054900360431</v>
      </c>
      <c r="AQ243" s="19">
        <f t="shared" si="169"/>
        <v>0.87471597060630057</v>
      </c>
      <c r="AR243" s="8">
        <f t="shared" si="147"/>
        <v>-8.9637139999998894E-2</v>
      </c>
      <c r="AS243" s="7">
        <f t="shared" si="148"/>
        <v>-2.5800000000000003E-3</v>
      </c>
      <c r="AT243" s="7">
        <f t="shared" si="149"/>
        <v>2.1697416297773143E-3</v>
      </c>
    </row>
    <row r="244" spans="1:46">
      <c r="A244" s="7" t="s">
        <v>7</v>
      </c>
      <c r="B244" s="26">
        <v>0</v>
      </c>
      <c r="C244" s="8">
        <v>-0.36099999999999999</v>
      </c>
      <c r="D244" s="1">
        <v>1.5663914400000003</v>
      </c>
      <c r="E244" s="8">
        <v>0.78910000000000002</v>
      </c>
      <c r="F244" s="8">
        <v>1.7219010280067171</v>
      </c>
      <c r="G244" s="8">
        <f t="shared" si="133"/>
        <v>0.80499999999999994</v>
      </c>
      <c r="H244" s="8">
        <f t="shared" si="134"/>
        <v>0.45999999999999996</v>
      </c>
      <c r="I244" s="8">
        <f t="shared" si="135"/>
        <v>0.27999999999999997</v>
      </c>
      <c r="J244" s="8">
        <f t="shared" si="136"/>
        <v>0.16000000000000003</v>
      </c>
      <c r="K244" s="8">
        <v>2.2999999999999998</v>
      </c>
      <c r="L244" s="8">
        <v>0.8</v>
      </c>
      <c r="M244" s="8">
        <v>0.4</v>
      </c>
      <c r="N244" s="8">
        <v>0.6</v>
      </c>
      <c r="O244" s="8">
        <f t="shared" si="160"/>
        <v>0.6</v>
      </c>
      <c r="P244" s="6">
        <f t="shared" si="161"/>
        <v>1.5708127262523264</v>
      </c>
      <c r="Q244" s="8">
        <f t="shared" si="162"/>
        <v>1.2098127262523264</v>
      </c>
      <c r="R244" s="8">
        <f t="shared" si="151"/>
        <v>-8.9637139999998894E-2</v>
      </c>
      <c r="S244" s="8">
        <v>80.665848230161231</v>
      </c>
      <c r="T244" s="8">
        <f t="shared" si="171"/>
        <v>0.8066584823016123</v>
      </c>
      <c r="U244" s="8">
        <v>1.08</v>
      </c>
      <c r="V244" s="7">
        <v>2.3740000000000001</v>
      </c>
      <c r="W244">
        <f t="shared" si="172"/>
        <v>2.3740000000000001E-2</v>
      </c>
      <c r="X244" s="7">
        <v>94.508418642014888</v>
      </c>
      <c r="Y244" s="7">
        <f t="shared" si="173"/>
        <v>0.94508418642014891</v>
      </c>
      <c r="Z244" s="8">
        <v>1</v>
      </c>
      <c r="AA244" s="7">
        <v>5.6848401445577436E-2</v>
      </c>
      <c r="AB244" s="7">
        <v>0.26083697760162738</v>
      </c>
      <c r="AC244" s="7">
        <v>2.5054103347402113E-3</v>
      </c>
      <c r="AD244" s="7">
        <v>0.21904701115406575</v>
      </c>
      <c r="AE244" s="7">
        <v>0.46076219946398916</v>
      </c>
      <c r="AF244" s="7">
        <v>-0.36699999999999999</v>
      </c>
      <c r="AG244" s="7">
        <v>0.67300000000000004</v>
      </c>
      <c r="AH244" s="7">
        <v>0.28678420498784901</v>
      </c>
      <c r="AI244" s="7">
        <v>3.383</v>
      </c>
      <c r="AJ244" s="7">
        <v>1.0009999999999999</v>
      </c>
      <c r="AK244" s="7">
        <f t="shared" si="170"/>
        <v>1.3576574351040427</v>
      </c>
      <c r="AL244" s="7">
        <f t="shared" si="164"/>
        <v>1.3576574351040427E-2</v>
      </c>
      <c r="AM244" s="7">
        <f t="shared" si="165"/>
        <v>2.0682078159427499E-2</v>
      </c>
      <c r="AN244" s="7">
        <f t="shared" si="166"/>
        <v>1.2831005724925702E-2</v>
      </c>
      <c r="AO244" s="7">
        <f t="shared" si="167"/>
        <v>7.8510724345017963E-3</v>
      </c>
      <c r="AP244" s="8">
        <f t="shared" si="168"/>
        <v>0.78510724345017957</v>
      </c>
      <c r="AQ244" s="19">
        <f t="shared" si="169"/>
        <v>1.994919969702506</v>
      </c>
      <c r="AR244" s="8">
        <f t="shared" si="147"/>
        <v>-8.9637139999998894E-2</v>
      </c>
      <c r="AS244" s="7">
        <f t="shared" si="148"/>
        <v>2.3740000000000001E-2</v>
      </c>
      <c r="AT244" s="7">
        <f t="shared" si="149"/>
        <v>1.3576574351040427E-2</v>
      </c>
    </row>
    <row r="245" spans="1:46">
      <c r="A245" s="7" t="s">
        <v>7</v>
      </c>
      <c r="B245" s="26">
        <v>1</v>
      </c>
      <c r="C245" s="8">
        <v>-0.64700000000000002</v>
      </c>
      <c r="D245" s="1">
        <v>1.5663914400000003</v>
      </c>
      <c r="E245" s="8">
        <v>0.79220000000000002</v>
      </c>
      <c r="F245" s="8">
        <v>-1.1612712999960024</v>
      </c>
      <c r="G245" s="8">
        <f t="shared" si="133"/>
        <v>0.80499999999999994</v>
      </c>
      <c r="H245" s="8">
        <f t="shared" si="134"/>
        <v>0.45999999999999996</v>
      </c>
      <c r="I245" s="8">
        <f t="shared" si="135"/>
        <v>0.27999999999999997</v>
      </c>
      <c r="J245" s="8">
        <f t="shared" si="136"/>
        <v>0.16000000000000003</v>
      </c>
      <c r="K245" s="8">
        <v>2.2999999999999998</v>
      </c>
      <c r="L245" s="8">
        <v>0.8</v>
      </c>
      <c r="M245" s="8">
        <v>0.4</v>
      </c>
      <c r="N245" s="8">
        <v>0.6</v>
      </c>
      <c r="O245" s="8">
        <f t="shared" si="160"/>
        <v>0.6</v>
      </c>
      <c r="P245" s="6">
        <f t="shared" si="161"/>
        <v>-0.43367670579360557</v>
      </c>
      <c r="Q245" s="8">
        <f t="shared" si="162"/>
        <v>-1.0806767057936055</v>
      </c>
      <c r="R245" s="8">
        <f t="shared" si="151"/>
        <v>1.5663914400000003</v>
      </c>
      <c r="S245" s="8">
        <v>79.744389332024198</v>
      </c>
      <c r="T245" s="8">
        <f t="shared" si="171"/>
        <v>0.79744389332024201</v>
      </c>
      <c r="U245" s="8">
        <v>1.08</v>
      </c>
      <c r="V245" s="7">
        <v>2.2730000000000001</v>
      </c>
      <c r="W245">
        <f t="shared" si="172"/>
        <v>2.273E-2</v>
      </c>
      <c r="X245" s="7">
        <v>95.374049072578003</v>
      </c>
      <c r="Y245" s="7">
        <f t="shared" si="173"/>
        <v>0.95374049072578004</v>
      </c>
      <c r="Z245" s="8">
        <v>1</v>
      </c>
      <c r="AA245" s="7">
        <v>5.1834289721888277E-2</v>
      </c>
      <c r="AB245" s="7">
        <v>0.25594504953071767</v>
      </c>
      <c r="AC245" s="7">
        <v>4.7377372980076321E-3</v>
      </c>
      <c r="AD245" s="7">
        <v>0.21322344189141815</v>
      </c>
      <c r="AE245" s="7">
        <v>0.47425948155796832</v>
      </c>
      <c r="AF245" s="7">
        <v>-0.89400000000000002</v>
      </c>
      <c r="AG245" s="7">
        <v>0.55200000000000005</v>
      </c>
      <c r="AH245" s="7">
        <v>-0.76730512944137941</v>
      </c>
      <c r="AI245" s="7">
        <v>1.0009999999999999</v>
      </c>
      <c r="AJ245" s="7">
        <v>1.1419999999999999</v>
      </c>
      <c r="AK245" s="7">
        <f t="shared" si="170"/>
        <v>0.84634751547139042</v>
      </c>
      <c r="AL245" s="7">
        <f t="shared" si="164"/>
        <v>8.4634751547139047E-3</v>
      </c>
      <c r="AM245" s="7">
        <f t="shared" si="165"/>
        <v>1.9575971670782632E-2</v>
      </c>
      <c r="AN245" s="7">
        <f t="shared" si="166"/>
        <v>8.0719589473022858E-3</v>
      </c>
      <c r="AO245" s="7">
        <f t="shared" si="167"/>
        <v>1.1504012723480346E-2</v>
      </c>
      <c r="AP245" s="8">
        <f t="shared" si="168"/>
        <v>1.1504012723480346</v>
      </c>
      <c r="AQ245" s="19">
        <f t="shared" si="169"/>
        <v>6.9724566554429046E-2</v>
      </c>
      <c r="AR245" s="8">
        <f t="shared" si="147"/>
        <v>1.5663914400000003</v>
      </c>
      <c r="AS245" s="7">
        <f t="shared" si="148"/>
        <v>2.273E-2</v>
      </c>
      <c r="AT245" s="7">
        <f t="shared" si="149"/>
        <v>8.4634751547139047E-3</v>
      </c>
    </row>
    <row r="246" spans="1:46">
      <c r="A246" s="7" t="s">
        <v>7</v>
      </c>
      <c r="B246" s="26">
        <v>2</v>
      </c>
      <c r="C246" s="8">
        <v>-0.995</v>
      </c>
      <c r="D246" s="1">
        <v>1.5663914400000003</v>
      </c>
      <c r="E246" s="8">
        <v>0.71950000000000003</v>
      </c>
      <c r="F246" s="8">
        <v>-1.9204743335756245</v>
      </c>
      <c r="G246" s="8">
        <f t="shared" si="133"/>
        <v>0.80499999999999994</v>
      </c>
      <c r="H246" s="8">
        <f t="shared" si="134"/>
        <v>0.45999999999999996</v>
      </c>
      <c r="I246" s="8">
        <f t="shared" si="135"/>
        <v>0.27999999999999997</v>
      </c>
      <c r="J246" s="8">
        <f t="shared" si="136"/>
        <v>0.16000000000000003</v>
      </c>
      <c r="K246" s="8">
        <v>2.2999999999999998</v>
      </c>
      <c r="L246" s="8">
        <v>0.8</v>
      </c>
      <c r="M246" s="8">
        <v>0.4</v>
      </c>
      <c r="N246" s="8">
        <v>0.6</v>
      </c>
      <c r="O246" s="8">
        <f t="shared" si="160"/>
        <v>0.6</v>
      </c>
      <c r="P246" s="6">
        <f t="shared" si="161"/>
        <v>-1.7243811610459681</v>
      </c>
      <c r="Q246" s="8">
        <f t="shared" si="162"/>
        <v>-2.7193811610459679</v>
      </c>
      <c r="R246" s="8">
        <f t="shared" si="151"/>
        <v>1.5663914400000003</v>
      </c>
      <c r="S246" s="8">
        <v>73.297728407226771</v>
      </c>
      <c r="T246" s="8">
        <f t="shared" si="171"/>
        <v>0.7329772840722677</v>
      </c>
      <c r="U246" s="8">
        <v>1.08</v>
      </c>
      <c r="V246" s="7">
        <v>1.4870000000000001</v>
      </c>
      <c r="W246">
        <f t="shared" si="172"/>
        <v>1.4870000000000001E-2</v>
      </c>
      <c r="X246" s="7">
        <v>90.483193424566807</v>
      </c>
      <c r="Y246" s="7">
        <f t="shared" si="173"/>
        <v>0.9048319342456681</v>
      </c>
      <c r="Z246" s="8">
        <v>1</v>
      </c>
      <c r="AA246" s="7">
        <v>3.8924626195742523E-2</v>
      </c>
      <c r="AB246" s="7">
        <v>0.23309543285545209</v>
      </c>
      <c r="AC246" s="7">
        <v>7.0864832079704102E-3</v>
      </c>
      <c r="AD246" s="7">
        <v>0.23264195092297388</v>
      </c>
      <c r="AE246" s="7">
        <v>0.48825150681786106</v>
      </c>
      <c r="AF246" s="7">
        <v>-1.65</v>
      </c>
      <c r="AG246" s="7">
        <v>0.433</v>
      </c>
      <c r="AH246" s="7">
        <v>-1.5447945910942937</v>
      </c>
      <c r="AI246" s="7">
        <v>-6.7000000000000004E-2</v>
      </c>
      <c r="AJ246" s="7">
        <v>7.6999999999999999E-2</v>
      </c>
      <c r="AK246" s="7">
        <f t="shared" si="170"/>
        <v>4.7765883587018415E-2</v>
      </c>
      <c r="AL246" s="7">
        <f t="shared" si="164"/>
        <v>4.7765883587018416E-4</v>
      </c>
      <c r="AM246" s="7">
        <f t="shared" si="165"/>
        <v>1.1771321991286993E-2</v>
      </c>
      <c r="AN246" s="7">
        <f t="shared" si="166"/>
        <v>4.3220096836995284E-4</v>
      </c>
      <c r="AO246" s="7">
        <f t="shared" si="167"/>
        <v>1.133912102291704E-2</v>
      </c>
      <c r="AP246" s="8">
        <f t="shared" si="168"/>
        <v>1.133912102291704</v>
      </c>
      <c r="AQ246" s="19">
        <f t="shared" si="169"/>
        <v>-1.5854690587542639</v>
      </c>
      <c r="AR246" s="8">
        <f t="shared" si="147"/>
        <v>1.5663914400000003</v>
      </c>
      <c r="AS246" s="7">
        <f t="shared" si="148"/>
        <v>1.4870000000000001E-2</v>
      </c>
      <c r="AT246" s="7">
        <f t="shared" si="149"/>
        <v>4.7765883587018416E-4</v>
      </c>
    </row>
    <row r="247" spans="1:46">
      <c r="A247" s="7" t="s">
        <v>7</v>
      </c>
      <c r="B247" s="26">
        <v>3</v>
      </c>
      <c r="C247" s="8">
        <v>-1E-3</v>
      </c>
      <c r="D247" s="1">
        <v>1.5663914400000003</v>
      </c>
      <c r="E247" s="8">
        <v>0.59009999999999996</v>
      </c>
      <c r="F247" s="8">
        <v>-3.9462100341421955</v>
      </c>
      <c r="G247" s="8">
        <f t="shared" si="133"/>
        <v>0.80499999999999994</v>
      </c>
      <c r="H247" s="8">
        <f t="shared" si="134"/>
        <v>0.45999999999999996</v>
      </c>
      <c r="I247" s="8">
        <f t="shared" si="135"/>
        <v>0.27999999999999997</v>
      </c>
      <c r="J247" s="8">
        <f t="shared" si="136"/>
        <v>0.16000000000000003</v>
      </c>
      <c r="K247" s="8">
        <v>2.2999999999999998</v>
      </c>
      <c r="L247" s="8">
        <v>0.8</v>
      </c>
      <c r="M247" s="8">
        <v>0.4</v>
      </c>
      <c r="N247" s="8">
        <v>0.6</v>
      </c>
      <c r="O247" s="8">
        <f t="shared" si="160"/>
        <v>0.6</v>
      </c>
      <c r="P247" s="6">
        <f t="shared" si="161"/>
        <v>-2.8037948359720843</v>
      </c>
      <c r="Q247" s="8">
        <f t="shared" si="162"/>
        <v>-2.8047948359720842</v>
      </c>
      <c r="R247" s="8">
        <f t="shared" si="151"/>
        <v>1.5663914400000003</v>
      </c>
      <c r="S247" s="8">
        <v>65.598688549311035</v>
      </c>
      <c r="T247" s="8">
        <f t="shared" si="171"/>
        <v>0.65598688549311035</v>
      </c>
      <c r="U247" s="8">
        <v>1.08</v>
      </c>
      <c r="V247" s="7">
        <v>2.0219999999999998</v>
      </c>
      <c r="W247">
        <f t="shared" si="172"/>
        <v>2.0219999999999998E-2</v>
      </c>
      <c r="X247" s="7">
        <v>80.727685567066217</v>
      </c>
      <c r="Y247" s="7">
        <f t="shared" si="173"/>
        <v>0.80727685567066221</v>
      </c>
      <c r="Z247" s="8">
        <v>1</v>
      </c>
      <c r="AA247" s="7">
        <v>3.7069845554066713E-2</v>
      </c>
      <c r="AB247" s="7">
        <v>0.20189147869291846</v>
      </c>
      <c r="AC247" s="7">
        <v>8.5508882722561338E-3</v>
      </c>
      <c r="AD247" s="7">
        <v>0.2526868372223714</v>
      </c>
      <c r="AE247" s="7">
        <v>0.49980095025838728</v>
      </c>
      <c r="AF247" s="7">
        <v>-1.2170000000000001</v>
      </c>
      <c r="AG247" s="7">
        <v>0.92</v>
      </c>
      <c r="AH247" s="7">
        <v>-1.9863512428296548</v>
      </c>
      <c r="AI247" s="7">
        <v>0.114</v>
      </c>
      <c r="AJ247" s="7">
        <v>-0.81499999999999995</v>
      </c>
      <c r="AK247" s="7">
        <f t="shared" si="170"/>
        <v>-0.25489038420594301</v>
      </c>
      <c r="AL247" s="7">
        <f t="shared" si="164"/>
        <v>-2.5489038420594299E-3</v>
      </c>
      <c r="AM247" s="7">
        <f t="shared" si="165"/>
        <v>1.4325179210644346E-2</v>
      </c>
      <c r="AN247" s="7">
        <f t="shared" si="166"/>
        <v>-2.0576710790246068E-3</v>
      </c>
      <c r="AO247" s="7">
        <f t="shared" si="167"/>
        <v>1.6382850289668953E-2</v>
      </c>
      <c r="AP247" s="8">
        <f t="shared" si="168"/>
        <v>1.6382850289668953</v>
      </c>
      <c r="AQ247" s="19">
        <f t="shared" si="169"/>
        <v>-1.1665098070051889</v>
      </c>
      <c r="AR247" s="8">
        <f t="shared" si="147"/>
        <v>1.5663914400000003</v>
      </c>
      <c r="AS247" s="7">
        <f t="shared" si="148"/>
        <v>2.0219999999999998E-2</v>
      </c>
      <c r="AT247" s="7">
        <f t="shared" si="149"/>
        <v>-2.5489038420594299E-3</v>
      </c>
    </row>
    <row r="248" spans="1:46">
      <c r="A248" s="7" t="s">
        <v>7</v>
      </c>
      <c r="B248" s="26">
        <v>4</v>
      </c>
      <c r="C248" s="8">
        <v>-0.60299999999999998</v>
      </c>
      <c r="D248" s="1">
        <v>1.651617070800973</v>
      </c>
      <c r="E248" s="8">
        <v>0.56499999999999995</v>
      </c>
      <c r="F248" s="8">
        <v>-1.1514668454401522</v>
      </c>
      <c r="G248" s="8">
        <f t="shared" si="133"/>
        <v>0.80499999999999994</v>
      </c>
      <c r="H248" s="8">
        <f t="shared" si="134"/>
        <v>0.45999999999999996</v>
      </c>
      <c r="I248" s="8">
        <f t="shared" si="135"/>
        <v>0.27999999999999997</v>
      </c>
      <c r="J248" s="8">
        <f t="shared" si="136"/>
        <v>0.16000000000000003</v>
      </c>
      <c r="K248" s="8">
        <v>2.2999999999999998</v>
      </c>
      <c r="L248" s="8">
        <v>0.8</v>
      </c>
      <c r="M248" s="8">
        <v>0.4</v>
      </c>
      <c r="N248" s="8">
        <v>0.6</v>
      </c>
      <c r="O248" s="8">
        <f t="shared" si="160"/>
        <v>0.6</v>
      </c>
      <c r="P248" s="6">
        <f t="shared" si="161"/>
        <v>-1.494956504306187</v>
      </c>
      <c r="Q248" s="8">
        <f t="shared" si="162"/>
        <v>-2.097956504306187</v>
      </c>
      <c r="R248" s="8">
        <f t="shared" si="151"/>
        <v>1.5663914400000003</v>
      </c>
      <c r="S248" s="8">
        <v>66.146896101640237</v>
      </c>
      <c r="T248" s="8">
        <f t="shared" si="171"/>
        <v>0.6614689610164024</v>
      </c>
      <c r="U248" s="8">
        <v>1.08</v>
      </c>
      <c r="V248" s="7">
        <v>2.919</v>
      </c>
      <c r="W248">
        <f t="shared" si="172"/>
        <v>2.9190000000000001E-2</v>
      </c>
      <c r="X248" s="7">
        <v>80.519703546726262</v>
      </c>
      <c r="Y248" s="7">
        <f t="shared" si="173"/>
        <v>0.80519703546726262</v>
      </c>
      <c r="Z248" s="8">
        <v>1</v>
      </c>
      <c r="AA248" s="7">
        <v>3.6819232453446184E-2</v>
      </c>
      <c r="AB248" s="7">
        <v>0.19623589840661135</v>
      </c>
      <c r="AC248" s="7">
        <v>9.1552858762081902E-3</v>
      </c>
      <c r="AD248" s="7">
        <v>0.23755944207000315</v>
      </c>
      <c r="AE248" s="7">
        <v>0.52023014119373112</v>
      </c>
      <c r="AF248" s="7">
        <v>-0.27800000000000002</v>
      </c>
      <c r="AG248" s="7">
        <v>0.98899999999999999</v>
      </c>
      <c r="AH248" s="7">
        <v>-2.7376141613103337</v>
      </c>
      <c r="AI248" s="7">
        <v>1.3959999999999999</v>
      </c>
      <c r="AJ248" s="7">
        <v>-0.31</v>
      </c>
      <c r="AK248" s="7">
        <f t="shared" si="170"/>
        <v>0.32913955399619632</v>
      </c>
      <c r="AL248" s="7">
        <f t="shared" si="164"/>
        <v>3.2913955399619631E-3</v>
      </c>
      <c r="AM248" s="7">
        <f t="shared" si="165"/>
        <v>2.0852941289834288E-2</v>
      </c>
      <c r="AN248" s="7">
        <f t="shared" si="166"/>
        <v>2.6502219313275428E-3</v>
      </c>
      <c r="AO248" s="7">
        <f t="shared" si="167"/>
        <v>1.8202719358506744E-2</v>
      </c>
      <c r="AP248" s="8">
        <f t="shared" si="168"/>
        <v>1.8202719358506745</v>
      </c>
      <c r="AQ248" s="19">
        <f t="shared" si="169"/>
        <v>-0.27768456845551248</v>
      </c>
      <c r="AR248" s="8">
        <f t="shared" si="147"/>
        <v>1.5663914400000003</v>
      </c>
      <c r="AS248" s="7">
        <f t="shared" si="148"/>
        <v>2.9190000000000001E-2</v>
      </c>
      <c r="AT248" s="7">
        <f t="shared" si="149"/>
        <v>3.2913955399619631E-3</v>
      </c>
    </row>
    <row r="249" spans="1:46">
      <c r="A249" s="7" t="s">
        <v>7</v>
      </c>
      <c r="B249" s="26">
        <v>5</v>
      </c>
      <c r="C249" s="8">
        <v>-3.423</v>
      </c>
      <c r="D249" s="1">
        <v>1.651617070800973</v>
      </c>
      <c r="E249" s="8">
        <v>0.54669999999999996</v>
      </c>
      <c r="F249" s="8">
        <v>-8.497795932809471E-2</v>
      </c>
      <c r="G249" s="8">
        <f t="shared" si="133"/>
        <v>0.80499999999999994</v>
      </c>
      <c r="H249" s="8">
        <f t="shared" si="134"/>
        <v>0.45999999999999996</v>
      </c>
      <c r="I249" s="8">
        <f t="shared" si="135"/>
        <v>0.27999999999999997</v>
      </c>
      <c r="J249" s="8">
        <f t="shared" si="136"/>
        <v>0.16000000000000003</v>
      </c>
      <c r="K249" s="8">
        <v>2.2999999999999998</v>
      </c>
      <c r="L249" s="8">
        <v>0.8</v>
      </c>
      <c r="M249" s="8">
        <v>0.4</v>
      </c>
      <c r="N249" s="8">
        <v>0.6</v>
      </c>
      <c r="O249" s="8">
        <f t="shared" si="160"/>
        <v>0.6</v>
      </c>
      <c r="P249" s="6">
        <f t="shared" si="161"/>
        <v>-0.28170254760064956</v>
      </c>
      <c r="Q249" s="8">
        <f t="shared" si="162"/>
        <v>-3.7047025476006494</v>
      </c>
      <c r="R249" s="8">
        <f t="shared" si="151"/>
        <v>1.651617070800973</v>
      </c>
      <c r="S249" s="8">
        <v>68.779924282882092</v>
      </c>
      <c r="T249" s="8">
        <f t="shared" si="171"/>
        <v>0.68779924282882088</v>
      </c>
      <c r="U249" s="8">
        <v>1.08</v>
      </c>
      <c r="V249" s="7">
        <v>4.6360000000000001</v>
      </c>
      <c r="W249">
        <f t="shared" si="172"/>
        <v>4.6359999999999998E-2</v>
      </c>
      <c r="X249" s="7">
        <v>79.681820951085953</v>
      </c>
      <c r="Y249" s="7">
        <f t="shared" si="173"/>
        <v>0.79681820951085958</v>
      </c>
      <c r="Z249" s="8">
        <v>1</v>
      </c>
      <c r="AA249" s="7">
        <v>3.511217307594762E-2</v>
      </c>
      <c r="AB249" s="7">
        <v>0.18860163306098501</v>
      </c>
      <c r="AC249" s="7">
        <v>1.2414694961019036E-2</v>
      </c>
      <c r="AD249" s="7">
        <v>0.22920311318917702</v>
      </c>
      <c r="AE249" s="7">
        <v>0.53466838571287134</v>
      </c>
      <c r="AF249" s="7">
        <v>-0.39500000000000002</v>
      </c>
      <c r="AG249" s="7">
        <v>1.5309999999999999</v>
      </c>
      <c r="AH249" s="7">
        <v>-2.6881153589466278</v>
      </c>
      <c r="AI249" s="7">
        <v>2.339</v>
      </c>
      <c r="AJ249" s="7">
        <v>-0.19500000000000001</v>
      </c>
      <c r="AK249" s="7">
        <f t="shared" si="170"/>
        <v>0.67335340618549122</v>
      </c>
      <c r="AL249" s="7">
        <f t="shared" si="164"/>
        <v>6.733534061854912E-3</v>
      </c>
      <c r="AM249" s="7">
        <f t="shared" si="165"/>
        <v>3.4437282729347665E-2</v>
      </c>
      <c r="AN249" s="7">
        <f t="shared" si="166"/>
        <v>5.3654025548476167E-3</v>
      </c>
      <c r="AO249" s="7">
        <f t="shared" si="167"/>
        <v>2.9071880174500048E-2</v>
      </c>
      <c r="AP249" s="8">
        <f t="shared" si="168"/>
        <v>2.9071880174500047</v>
      </c>
      <c r="AQ249" s="19">
        <f t="shared" si="169"/>
        <v>-0.79751453015064477</v>
      </c>
      <c r="AR249" s="8">
        <f t="shared" si="147"/>
        <v>1.651617070800973</v>
      </c>
      <c r="AS249" s="7">
        <f t="shared" si="148"/>
        <v>4.6359999999999998E-2</v>
      </c>
      <c r="AT249" s="7">
        <f t="shared" si="149"/>
        <v>6.733534061854912E-3</v>
      </c>
    </row>
    <row r="250" spans="1:46">
      <c r="A250" s="7" t="s">
        <v>7</v>
      </c>
      <c r="B250" s="26">
        <v>6</v>
      </c>
      <c r="C250" s="8">
        <v>-3.532</v>
      </c>
      <c r="D250" s="1">
        <v>1.651617070800973</v>
      </c>
      <c r="E250" s="8">
        <v>0.49619999999999997</v>
      </c>
      <c r="F250" s="8">
        <v>-0.10280412025338581</v>
      </c>
      <c r="G250" s="8">
        <f t="shared" si="133"/>
        <v>0.80499999999999994</v>
      </c>
      <c r="H250" s="8">
        <f t="shared" si="134"/>
        <v>0.45999999999999996</v>
      </c>
      <c r="I250" s="8">
        <f t="shared" si="135"/>
        <v>0.27999999999999997</v>
      </c>
      <c r="J250" s="8">
        <f t="shared" si="136"/>
        <v>0.16000000000000003</v>
      </c>
      <c r="K250" s="8">
        <v>2.2999999999999998</v>
      </c>
      <c r="L250" s="8">
        <v>0.8</v>
      </c>
      <c r="M250" s="8">
        <v>0.4</v>
      </c>
      <c r="N250" s="8">
        <v>0.6</v>
      </c>
      <c r="O250" s="8">
        <f t="shared" si="160"/>
        <v>0.6</v>
      </c>
      <c r="P250" s="6">
        <f t="shared" si="161"/>
        <v>-6.7870442364253256E-2</v>
      </c>
      <c r="Q250" s="8">
        <f t="shared" si="162"/>
        <v>-3.5998704423642534</v>
      </c>
      <c r="R250" s="8">
        <f t="shared" si="151"/>
        <v>1.651617070800973</v>
      </c>
      <c r="S250" s="8">
        <v>70.983600314026205</v>
      </c>
      <c r="T250" s="8">
        <f t="shared" si="171"/>
        <v>0.70983600314026207</v>
      </c>
      <c r="U250" s="8">
        <v>1.08</v>
      </c>
      <c r="V250" s="7">
        <v>6.8940000000000001</v>
      </c>
      <c r="W250">
        <f t="shared" si="172"/>
        <v>6.8940000000000001E-2</v>
      </c>
      <c r="X250" s="7">
        <v>79.032318692096126</v>
      </c>
      <c r="Y250" s="7">
        <f t="shared" si="173"/>
        <v>0.79032318692096126</v>
      </c>
      <c r="Z250" s="8">
        <v>1</v>
      </c>
      <c r="AA250" s="7">
        <v>2.8841866432161977E-2</v>
      </c>
      <c r="AB250" s="7">
        <v>0.20509426547363091</v>
      </c>
      <c r="AC250" s="7">
        <v>1.2326654722629553E-2</v>
      </c>
      <c r="AD250" s="7">
        <v>0.22400057916555227</v>
      </c>
      <c r="AE250" s="7">
        <v>0.52973663420602524</v>
      </c>
      <c r="AF250" s="7">
        <v>-6.0000000000000001E-3</v>
      </c>
      <c r="AG250" s="7">
        <v>2.1030000000000002</v>
      </c>
      <c r="AH250" s="7">
        <v>-1.4659094191696138</v>
      </c>
      <c r="AI250" s="7">
        <v>2.6640000000000001</v>
      </c>
      <c r="AJ250" s="7">
        <v>1.472</v>
      </c>
      <c r="AK250" s="7">
        <f t="shared" si="170"/>
        <v>1.7895802982759992</v>
      </c>
      <c r="AL250" s="7">
        <f t="shared" si="164"/>
        <v>1.789580298275999E-2</v>
      </c>
      <c r="AM250" s="7">
        <f t="shared" si="165"/>
        <v>5.2850981581008843E-2</v>
      </c>
      <c r="AN250" s="7">
        <f t="shared" si="166"/>
        <v>1.414346804584452E-2</v>
      </c>
      <c r="AO250" s="7">
        <f t="shared" si="167"/>
        <v>3.8707513535164322E-2</v>
      </c>
      <c r="AP250" s="8">
        <f t="shared" si="168"/>
        <v>3.870751353516432</v>
      </c>
      <c r="AQ250" s="19">
        <f t="shared" si="169"/>
        <v>0.27088091115217861</v>
      </c>
      <c r="AR250" s="8">
        <f t="shared" si="147"/>
        <v>1.651617070800973</v>
      </c>
      <c r="AS250" s="7">
        <f t="shared" si="148"/>
        <v>6.8940000000000001E-2</v>
      </c>
      <c r="AT250" s="7">
        <f t="shared" si="149"/>
        <v>1.789580298275999E-2</v>
      </c>
    </row>
    <row r="251" spans="1:46">
      <c r="A251" s="7" t="s">
        <v>7</v>
      </c>
      <c r="B251" s="26">
        <v>7</v>
      </c>
      <c r="C251" s="8">
        <v>-5.3540000000000001</v>
      </c>
      <c r="D251" s="1">
        <v>1.651617070800973</v>
      </c>
      <c r="E251" s="8">
        <v>0.44629999999999997</v>
      </c>
      <c r="F251" s="8">
        <v>-1.2041222916238867</v>
      </c>
      <c r="G251" s="8">
        <f t="shared" si="133"/>
        <v>0.80499999999999994</v>
      </c>
      <c r="H251" s="8">
        <f t="shared" si="134"/>
        <v>0.45999999999999996</v>
      </c>
      <c r="I251" s="8">
        <f t="shared" si="135"/>
        <v>0.27999999999999997</v>
      </c>
      <c r="J251" s="8">
        <f t="shared" si="136"/>
        <v>0.16000000000000003</v>
      </c>
      <c r="K251" s="8">
        <v>2.2999999999999998</v>
      </c>
      <c r="L251" s="8">
        <v>0.8</v>
      </c>
      <c r="M251" s="8">
        <v>0.4</v>
      </c>
      <c r="N251" s="8">
        <v>0.6</v>
      </c>
      <c r="O251" s="8">
        <f t="shared" si="160"/>
        <v>0.6</v>
      </c>
      <c r="P251" s="6">
        <f t="shared" si="161"/>
        <v>-0.56682788380233062</v>
      </c>
      <c r="Q251" s="8">
        <f t="shared" si="162"/>
        <v>-5.9208278838023309</v>
      </c>
      <c r="R251" s="8">
        <f t="shared" si="151"/>
        <v>1.651617070800973</v>
      </c>
      <c r="S251" s="8">
        <v>72.565847985619698</v>
      </c>
      <c r="T251" s="8">
        <f t="shared" si="171"/>
        <v>0.72565847985619703</v>
      </c>
      <c r="U251" s="8">
        <v>1.08</v>
      </c>
      <c r="V251" s="7">
        <v>9.9930000000000003</v>
      </c>
      <c r="W251">
        <f t="shared" si="172"/>
        <v>9.9930000000000005E-2</v>
      </c>
      <c r="X251" s="7">
        <v>80.843233866756819</v>
      </c>
      <c r="Y251" s="7">
        <f t="shared" si="173"/>
        <v>0.80843233866756814</v>
      </c>
      <c r="Z251" s="8">
        <v>1</v>
      </c>
      <c r="AA251" s="7">
        <v>3.0108626421863665E-2</v>
      </c>
      <c r="AB251" s="7">
        <v>0.21410218492400115</v>
      </c>
      <c r="AC251" s="7">
        <v>1.2868052175052469E-2</v>
      </c>
      <c r="AD251" s="7">
        <v>0.23383888044277154</v>
      </c>
      <c r="AE251" s="7">
        <v>0.50908225603631119</v>
      </c>
      <c r="AF251" s="7">
        <v>0.85799999999999998</v>
      </c>
      <c r="AG251" s="7">
        <v>2.617</v>
      </c>
      <c r="AH251" s="7">
        <v>1.2873311122074016</v>
      </c>
      <c r="AI251" s="7">
        <v>2.1890000000000001</v>
      </c>
      <c r="AJ251" s="7">
        <v>3.1070000000000002</v>
      </c>
      <c r="AK251" s="7">
        <f t="shared" si="170"/>
        <v>2.696295942128569</v>
      </c>
      <c r="AL251" s="7">
        <f t="shared" si="164"/>
        <v>2.6962959421285692E-2</v>
      </c>
      <c r="AM251" s="7">
        <f t="shared" si="165"/>
        <v>7.8316256043392166E-2</v>
      </c>
      <c r="AN251" s="7">
        <f t="shared" si="166"/>
        <v>2.1797728342348732E-2</v>
      </c>
      <c r="AO251" s="7">
        <f t="shared" si="167"/>
        <v>5.6518527701043431E-2</v>
      </c>
      <c r="AP251" s="8">
        <f t="shared" si="168"/>
        <v>5.6518527701043428</v>
      </c>
      <c r="AQ251" s="19">
        <f t="shared" si="169"/>
        <v>-0.2689751136979881</v>
      </c>
      <c r="AR251" s="8">
        <f t="shared" si="147"/>
        <v>1.651617070800973</v>
      </c>
      <c r="AS251" s="7">
        <f t="shared" si="148"/>
        <v>9.9930000000000005E-2</v>
      </c>
      <c r="AT251" s="7">
        <f t="shared" si="149"/>
        <v>2.6962959421285692E-2</v>
      </c>
    </row>
    <row r="252" spans="1:46">
      <c r="A252" s="7" t="s">
        <v>7</v>
      </c>
      <c r="B252" s="26">
        <v>8</v>
      </c>
      <c r="C252" s="8">
        <v>-5.726</v>
      </c>
      <c r="D252" s="1">
        <v>0.77600253031455235</v>
      </c>
      <c r="E252" s="8">
        <v>0.4325</v>
      </c>
      <c r="F252" s="8">
        <v>-1.7581055835517188</v>
      </c>
      <c r="G252" s="8">
        <f t="shared" si="133"/>
        <v>0.80499999999999994</v>
      </c>
      <c r="H252" s="8">
        <f t="shared" si="134"/>
        <v>0.45999999999999996</v>
      </c>
      <c r="I252" s="8">
        <f t="shared" si="135"/>
        <v>0.27999999999999997</v>
      </c>
      <c r="J252" s="8">
        <f t="shared" si="136"/>
        <v>0.16000000000000003</v>
      </c>
      <c r="K252" s="8">
        <v>2.2999999999999998</v>
      </c>
      <c r="L252" s="8">
        <v>0.8</v>
      </c>
      <c r="M252" s="8">
        <v>0.4</v>
      </c>
      <c r="N252" s="8">
        <v>0.6</v>
      </c>
      <c r="O252" s="8">
        <f t="shared" si="160"/>
        <v>0.6</v>
      </c>
      <c r="P252" s="6">
        <f t="shared" si="161"/>
        <v>-0.97160065567786602</v>
      </c>
      <c r="Q252" s="8">
        <f t="shared" si="162"/>
        <v>-6.6976006556778662</v>
      </c>
      <c r="R252" s="8">
        <f t="shared" si="151"/>
        <v>1.651617070800973</v>
      </c>
      <c r="S252" s="8">
        <v>75.599570376627653</v>
      </c>
      <c r="T252" s="8">
        <f t="shared" si="171"/>
        <v>0.75599570376627656</v>
      </c>
      <c r="U252" s="8">
        <v>1.08</v>
      </c>
      <c r="V252" s="7">
        <v>5.8019999999999996</v>
      </c>
      <c r="W252">
        <f t="shared" si="172"/>
        <v>5.8019999999999995E-2</v>
      </c>
      <c r="X252" s="7">
        <v>84.213650457706834</v>
      </c>
      <c r="Y252" s="7">
        <f t="shared" si="173"/>
        <v>0.84213650457706835</v>
      </c>
      <c r="Z252" s="8">
        <v>1</v>
      </c>
      <c r="AA252" s="7">
        <v>2.9482335641074473E-2</v>
      </c>
      <c r="AB252" s="7">
        <v>0.2096486365393643</v>
      </c>
      <c r="AC252" s="7">
        <v>1.2600383290692555E-2</v>
      </c>
      <c r="AD252" s="7">
        <v>0.22897478824011208</v>
      </c>
      <c r="AE252" s="7">
        <v>0.51929385628875657</v>
      </c>
      <c r="AF252" s="7">
        <v>-0.91900000000000004</v>
      </c>
      <c r="AG252" s="7">
        <v>0.69599999999999995</v>
      </c>
      <c r="AH252" s="7">
        <v>0.31443595316346157</v>
      </c>
      <c r="AI252" s="7">
        <v>-0.33900000000000002</v>
      </c>
      <c r="AJ252" s="7">
        <v>2.3239999999999998</v>
      </c>
      <c r="AK252" s="7">
        <f t="shared" si="170"/>
        <v>1.2519996669091562</v>
      </c>
      <c r="AL252" s="7">
        <f t="shared" si="164"/>
        <v>1.2519996669091562E-2</v>
      </c>
      <c r="AM252" s="7">
        <f t="shared" si="165"/>
        <v>4.7371900391120915E-2</v>
      </c>
      <c r="AN252" s="7">
        <f t="shared" si="166"/>
        <v>1.0543546232225306E-2</v>
      </c>
      <c r="AO252" s="7">
        <f t="shared" si="167"/>
        <v>3.6828354158895613E-2</v>
      </c>
      <c r="AP252" s="8">
        <f t="shared" si="168"/>
        <v>3.6828354158895613</v>
      </c>
      <c r="AQ252" s="19">
        <f t="shared" si="169"/>
        <v>-3.0147652397883049</v>
      </c>
      <c r="AR252" s="8">
        <f t="shared" si="147"/>
        <v>1.651617070800973</v>
      </c>
      <c r="AS252" s="7">
        <f t="shared" si="148"/>
        <v>5.8019999999999995E-2</v>
      </c>
      <c r="AT252" s="7">
        <f t="shared" si="149"/>
        <v>1.2519996669091562E-2</v>
      </c>
    </row>
    <row r="253" spans="1:46">
      <c r="A253" s="7" t="s">
        <v>7</v>
      </c>
      <c r="B253" s="26">
        <v>9</v>
      </c>
      <c r="C253" s="8">
        <v>-3.0329999999999999</v>
      </c>
      <c r="D253" s="1">
        <v>0.77600253031455235</v>
      </c>
      <c r="E253" s="8">
        <v>0.4325</v>
      </c>
      <c r="F253" s="8">
        <v>0.60746277877322119</v>
      </c>
      <c r="G253" s="8">
        <f t="shared" si="133"/>
        <v>0.80499999999999994</v>
      </c>
      <c r="H253" s="8">
        <f t="shared" si="134"/>
        <v>0.45999999999999996</v>
      </c>
      <c r="I253" s="8">
        <f t="shared" si="135"/>
        <v>0.27999999999999997</v>
      </c>
      <c r="J253" s="8">
        <f t="shared" si="136"/>
        <v>0.16000000000000003</v>
      </c>
      <c r="K253" s="8">
        <v>2.2999999999999998</v>
      </c>
      <c r="L253" s="8">
        <v>0.8</v>
      </c>
      <c r="M253" s="8">
        <v>0.4</v>
      </c>
      <c r="N253" s="8">
        <v>0.6</v>
      </c>
      <c r="O253" s="8">
        <f t="shared" si="160"/>
        <v>0.6</v>
      </c>
      <c r="P253" s="6">
        <f t="shared" si="161"/>
        <v>-1.409121952637127E-2</v>
      </c>
      <c r="Q253" s="8">
        <f t="shared" si="162"/>
        <v>-3.0470912195263713</v>
      </c>
      <c r="R253" s="8">
        <f t="shared" si="151"/>
        <v>0.77600253031455235</v>
      </c>
      <c r="S253" s="8">
        <v>80.076129431040158</v>
      </c>
      <c r="T253" s="8">
        <f t="shared" si="171"/>
        <v>0.80076129431040155</v>
      </c>
      <c r="U253" s="8">
        <v>1.08</v>
      </c>
      <c r="V253" s="7">
        <v>-2.5939999999999999</v>
      </c>
      <c r="W253">
        <f t="shared" si="172"/>
        <v>-2.5939999999999998E-2</v>
      </c>
      <c r="X253" s="7">
        <v>93.604840845122695</v>
      </c>
      <c r="Y253" s="7">
        <f t="shared" si="173"/>
        <v>0.93604840845122694</v>
      </c>
      <c r="Z253" s="8">
        <v>1</v>
      </c>
      <c r="AA253" s="7">
        <v>2.9482335641074473E-2</v>
      </c>
      <c r="AB253" s="7">
        <v>0.2096486365393643</v>
      </c>
      <c r="AC253" s="7">
        <v>1.2600383290692555E-2</v>
      </c>
      <c r="AD253" s="7">
        <v>0.22897478824011208</v>
      </c>
      <c r="AE253" s="7">
        <v>0.51929385628875657</v>
      </c>
      <c r="AF253" s="7">
        <v>-6.6760000000000002</v>
      </c>
      <c r="AG253" s="7">
        <v>-3.0680000000000001</v>
      </c>
      <c r="AH253" s="7">
        <v>-0.53899230622307925</v>
      </c>
      <c r="AI253" s="7">
        <v>-4.9630000000000001</v>
      </c>
      <c r="AJ253" s="7">
        <v>-2.8610000000000002</v>
      </c>
      <c r="AK253" s="7">
        <f t="shared" si="170"/>
        <v>-3.4689191961695371</v>
      </c>
      <c r="AL253" s="7">
        <f t="shared" si="164"/>
        <v>-3.468919196169537E-2</v>
      </c>
      <c r="AM253" s="7">
        <f t="shared" si="165"/>
        <v>-2.2433487812364761E-2</v>
      </c>
      <c r="AN253" s="7">
        <f t="shared" si="166"/>
        <v>-3.2470762926204044E-2</v>
      </c>
      <c r="AO253" s="7">
        <f t="shared" si="167"/>
        <v>1.0037275113839284E-2</v>
      </c>
      <c r="AP253" s="8">
        <f t="shared" si="168"/>
        <v>1.0037275113839284</v>
      </c>
      <c r="AQ253" s="19">
        <f t="shared" si="169"/>
        <v>-2.0433637081424427</v>
      </c>
      <c r="AR253" s="8">
        <f t="shared" si="147"/>
        <v>0.77600253031455235</v>
      </c>
      <c r="AS253" s="7">
        <f t="shared" si="148"/>
        <v>-2.5939999999999998E-2</v>
      </c>
      <c r="AT253" s="7">
        <f t="shared" si="149"/>
        <v>-3.468919196169537E-2</v>
      </c>
    </row>
    <row r="254" spans="1:46">
      <c r="A254" s="7" t="s">
        <v>7</v>
      </c>
      <c r="B254" s="26">
        <v>10</v>
      </c>
      <c r="C254" s="8">
        <v>0.56799999999999995</v>
      </c>
      <c r="D254" s="1">
        <v>0.77600253031455235</v>
      </c>
      <c r="E254" s="8">
        <v>0.4325</v>
      </c>
      <c r="F254" s="8">
        <v>2.5431119566503408</v>
      </c>
      <c r="G254" s="8">
        <f t="shared" si="133"/>
        <v>0.80499999999999994</v>
      </c>
      <c r="H254" s="8">
        <f t="shared" si="134"/>
        <v>0.45999999999999996</v>
      </c>
      <c r="I254" s="8">
        <f t="shared" si="135"/>
        <v>0.27999999999999997</v>
      </c>
      <c r="J254" s="8">
        <f t="shared" si="136"/>
        <v>0.16000000000000003</v>
      </c>
      <c r="K254" s="8">
        <v>2.2999999999999998</v>
      </c>
      <c r="L254" s="8">
        <v>0.8</v>
      </c>
      <c r="M254" s="8">
        <v>0.4</v>
      </c>
      <c r="N254" s="8">
        <v>0.6</v>
      </c>
      <c r="O254" s="8">
        <f>(1-M254)</f>
        <v>0.6</v>
      </c>
      <c r="P254" s="6">
        <f>E254*((O254*(G254+H254)+N254*(I254+J254))*F254+(O254*H254+N254*J254)*F253)</f>
        <v>1.2229282139168753</v>
      </c>
      <c r="Q254" s="8">
        <f>C254+P254</f>
        <v>1.7909282139168754</v>
      </c>
      <c r="R254" s="8">
        <f t="shared" si="151"/>
        <v>0.77600253031455235</v>
      </c>
      <c r="S254" s="8">
        <v>87.114824651659475</v>
      </c>
      <c r="T254" s="8">
        <f t="shared" si="171"/>
        <v>0.87114824651659473</v>
      </c>
      <c r="U254" s="8">
        <v>1.08</v>
      </c>
      <c r="V254" s="7">
        <v>-5.375</v>
      </c>
      <c r="W254">
        <f t="shared" si="172"/>
        <v>-5.3749999999999999E-2</v>
      </c>
      <c r="X254" s="7">
        <v>103.11396051715435</v>
      </c>
      <c r="Y254" s="7">
        <f t="shared" si="173"/>
        <v>1.0311396051715436</v>
      </c>
      <c r="Z254" s="8">
        <v>1</v>
      </c>
      <c r="AA254" s="7">
        <v>2.9482335641074473E-2</v>
      </c>
      <c r="AB254" s="7">
        <v>0.2096486365393643</v>
      </c>
      <c r="AC254" s="7">
        <v>1.2600383290692555E-2</v>
      </c>
      <c r="AD254" s="7">
        <v>0.22897478824011208</v>
      </c>
      <c r="AE254" s="7">
        <v>0.51929385628875657</v>
      </c>
      <c r="AF254" s="7">
        <v>-2.6349999999999998</v>
      </c>
      <c r="AG254" s="7">
        <v>-2.532</v>
      </c>
      <c r="AH254" s="7">
        <v>0.3997777420292411</v>
      </c>
      <c r="AI254" s="7">
        <v>-3.7330000000000001</v>
      </c>
      <c r="AJ254" s="7">
        <v>-1.63</v>
      </c>
      <c r="AK254" s="7">
        <f t="shared" si="170"/>
        <v>-2.3046908196022571</v>
      </c>
      <c r="AL254" s="7">
        <f t="shared" si="164"/>
        <v>-2.3046908196022571E-2</v>
      </c>
      <c r="AM254" s="7">
        <f t="shared" si="165"/>
        <v>-5.0570155710288327E-2</v>
      </c>
      <c r="AN254" s="7">
        <f t="shared" si="166"/>
        <v>-2.3764579817671525E-2</v>
      </c>
      <c r="AO254" s="7">
        <f t="shared" si="167"/>
        <v>-2.6805575892616802E-2</v>
      </c>
      <c r="AP254" s="8">
        <f t="shared" si="168"/>
        <v>-2.6805575892616802</v>
      </c>
      <c r="AQ254" s="19">
        <f t="shared" si="169"/>
        <v>-0.8896293753448048</v>
      </c>
      <c r="AR254" s="8">
        <f t="shared" si="147"/>
        <v>0.77600253031455235</v>
      </c>
      <c r="AS254" s="7">
        <f t="shared" si="148"/>
        <v>-5.3749999999999999E-2</v>
      </c>
      <c r="AT254" s="7">
        <f t="shared" si="149"/>
        <v>-2.3046908196022571E-2</v>
      </c>
    </row>
    <row r="255" spans="1:46">
      <c r="A255" s="7" t="s">
        <v>7</v>
      </c>
      <c r="B255" s="26">
        <v>11</v>
      </c>
      <c r="C255" s="8">
        <v>0.79100000000000004</v>
      </c>
      <c r="D255" s="1">
        <v>0.77600253031455235</v>
      </c>
      <c r="E255" s="8">
        <v>0.4325</v>
      </c>
      <c r="F255" s="8">
        <v>0.24066389419436784</v>
      </c>
      <c r="G255" s="8">
        <f t="shared" si="133"/>
        <v>0.80499999999999994</v>
      </c>
      <c r="H255" s="8">
        <f t="shared" si="134"/>
        <v>0.45999999999999996</v>
      </c>
      <c r="I255" s="8">
        <f t="shared" si="135"/>
        <v>0.27999999999999997</v>
      </c>
      <c r="J255" s="8">
        <f t="shared" si="136"/>
        <v>0.16000000000000003</v>
      </c>
      <c r="K255" s="8">
        <v>2.2999999999999998</v>
      </c>
      <c r="L255" s="8">
        <v>0.8</v>
      </c>
      <c r="M255" s="8">
        <v>0.4</v>
      </c>
      <c r="N255" s="8">
        <v>0.6</v>
      </c>
      <c r="O255" s="8">
        <f>(1-M255)</f>
        <v>0.6</v>
      </c>
      <c r="P255" s="6">
        <f>E255*((O255*(G255+H255)+N255*(I255+J255))*F255+(O255*H255+N255*J255)*F254)</f>
        <v>0.51564242103203584</v>
      </c>
      <c r="Q255" s="8">
        <f>C255+P255</f>
        <v>1.306642421032036</v>
      </c>
      <c r="R255" s="8">
        <f t="shared" si="151"/>
        <v>0.77600253031455235</v>
      </c>
      <c r="S255" s="8">
        <v>83.253428194988871</v>
      </c>
      <c r="T255" s="8">
        <f t="shared" si="171"/>
        <v>0.83253428194988865</v>
      </c>
      <c r="U255" s="8">
        <v>1.08</v>
      </c>
      <c r="V255" s="7">
        <v>-3.9860000000000002</v>
      </c>
      <c r="W255">
        <f t="shared" si="172"/>
        <v>-3.986E-2</v>
      </c>
      <c r="X255" s="7">
        <v>101.24864529349634</v>
      </c>
      <c r="Y255" s="7">
        <f t="shared" si="173"/>
        <v>1.0124864529349633</v>
      </c>
      <c r="Z255" s="8">
        <v>1</v>
      </c>
      <c r="AA255" s="7">
        <v>2.9482335641074473E-2</v>
      </c>
      <c r="AB255" s="7">
        <v>0.2096486365393643</v>
      </c>
      <c r="AC255" s="7">
        <v>1.2600383290692555E-2</v>
      </c>
      <c r="AD255" s="7">
        <v>0.22897478824011208</v>
      </c>
      <c r="AE255" s="7">
        <v>0.51929385628875657</v>
      </c>
      <c r="AF255" s="7">
        <v>-3.3290000000000002</v>
      </c>
      <c r="AG255" s="7">
        <v>-2.0070000000000001</v>
      </c>
      <c r="AH255" s="7">
        <v>0.84662960200765891</v>
      </c>
      <c r="AI255" s="7">
        <v>-3.4129999999999998</v>
      </c>
      <c r="AJ255" s="7">
        <v>-0.72799999999999998</v>
      </c>
      <c r="AK255" s="7">
        <f t="shared" si="170"/>
        <v>-1.6677805310348155</v>
      </c>
      <c r="AL255" s="7">
        <f t="shared" si="164"/>
        <v>-1.6677805310348154E-2</v>
      </c>
      <c r="AM255" s="7">
        <f t="shared" si="165"/>
        <v>-3.5839601796804371E-2</v>
      </c>
      <c r="AN255" s="7">
        <f t="shared" si="166"/>
        <v>-1.6886051941414296E-2</v>
      </c>
      <c r="AO255" s="7">
        <f t="shared" si="167"/>
        <v>-1.8953549855390075E-2</v>
      </c>
      <c r="AP255" s="8">
        <f t="shared" si="168"/>
        <v>-1.8953549855390075</v>
      </c>
      <c r="AQ255" s="19">
        <f t="shared" si="169"/>
        <v>-0.58871256450697151</v>
      </c>
      <c r="AR255" s="8">
        <f t="shared" si="147"/>
        <v>0.77600253031455235</v>
      </c>
      <c r="AS255" s="7">
        <f t="shared" si="148"/>
        <v>-3.986E-2</v>
      </c>
      <c r="AT255" s="7">
        <f t="shared" si="149"/>
        <v>-1.6677805310348154E-2</v>
      </c>
    </row>
    <row r="256" spans="1:46" s="12" customFormat="1">
      <c r="A256" s="12" t="s">
        <v>7</v>
      </c>
      <c r="B256" s="27">
        <v>12</v>
      </c>
      <c r="C256" s="13">
        <v>-1.538</v>
      </c>
      <c r="D256" s="14">
        <v>0.10989342707423333</v>
      </c>
      <c r="E256" s="8">
        <v>0.4325</v>
      </c>
      <c r="F256" s="13">
        <v>1.7606595617504126</v>
      </c>
      <c r="G256" s="8">
        <f>0.35*K256</f>
        <v>0.80499999999999994</v>
      </c>
      <c r="H256" s="8">
        <f>0.2*K256</f>
        <v>0.45999999999999996</v>
      </c>
      <c r="I256" s="8">
        <f>0.35*L256</f>
        <v>0.27999999999999997</v>
      </c>
      <c r="J256" s="8">
        <f>0.2*L256</f>
        <v>0.16000000000000003</v>
      </c>
      <c r="K256" s="8">
        <v>2.2999999999999998</v>
      </c>
      <c r="L256" s="8">
        <v>0.8</v>
      </c>
      <c r="M256" s="8">
        <v>0.4</v>
      </c>
      <c r="N256" s="8">
        <v>0.6</v>
      </c>
      <c r="O256" s="8">
        <f>(1-M256)</f>
        <v>0.6</v>
      </c>
      <c r="P256" s="6">
        <f>E256*((O256*(G256+H256)+N256*(I256+J256))*F256+(O256*H256+N256*J256)*F255)</f>
        <v>0.81771983538449744</v>
      </c>
      <c r="Q256" s="8">
        <f>C256+P256</f>
        <v>-0.72028016461550259</v>
      </c>
      <c r="R256" s="8">
        <f t="shared" si="151"/>
        <v>0.77600253031455235</v>
      </c>
      <c r="S256" s="8">
        <v>90.021856290265987</v>
      </c>
      <c r="T256" s="8">
        <f t="shared" si="171"/>
        <v>0.90021856290265989</v>
      </c>
      <c r="U256" s="8">
        <v>1.08</v>
      </c>
      <c r="V256" s="12">
        <v>-5.149</v>
      </c>
      <c r="W256">
        <f t="shared" si="172"/>
        <v>-5.1490000000000001E-2</v>
      </c>
      <c r="X256" s="12">
        <v>107.19589361378206</v>
      </c>
      <c r="Y256" s="7">
        <f t="shared" si="173"/>
        <v>1.0719589361378206</v>
      </c>
      <c r="Z256" s="8">
        <v>1</v>
      </c>
      <c r="AA256" s="7">
        <v>2.9482335641074473E-2</v>
      </c>
      <c r="AB256" s="7">
        <v>0.2096486365393643</v>
      </c>
      <c r="AC256" s="7">
        <v>1.2600383290692555E-2</v>
      </c>
      <c r="AD256" s="7">
        <v>0.22897478824011208</v>
      </c>
      <c r="AE256" s="7">
        <v>0.51929385628875657</v>
      </c>
      <c r="AF256" s="12">
        <v>-1.996</v>
      </c>
      <c r="AG256" s="12">
        <v>-2.2970000000000002</v>
      </c>
      <c r="AH256" s="12">
        <v>0.21976138211020313</v>
      </c>
      <c r="AI256" s="12">
        <v>-2.74</v>
      </c>
      <c r="AJ256" s="12">
        <v>-2.0409999999999999</v>
      </c>
      <c r="AK256" s="7">
        <f t="shared" si="170"/>
        <v>-2.2249102628866826</v>
      </c>
      <c r="AL256" s="7">
        <f t="shared" si="164"/>
        <v>-2.2249102628866826E-2</v>
      </c>
      <c r="AM256" s="7">
        <f t="shared" si="165"/>
        <v>-5.0060434108166595E-2</v>
      </c>
      <c r="AN256" s="7">
        <f t="shared" si="166"/>
        <v>-2.3850124384061269E-2</v>
      </c>
      <c r="AO256" s="7">
        <f t="shared" si="167"/>
        <v>-2.6210309724105325E-2</v>
      </c>
      <c r="AP256" s="8">
        <f t="shared" si="168"/>
        <v>-2.6210309724105327</v>
      </c>
      <c r="AQ256" s="19">
        <f t="shared" si="169"/>
        <v>-3.3413111370260351</v>
      </c>
      <c r="AR256" s="8">
        <f t="shared" si="147"/>
        <v>0.77600253031455235</v>
      </c>
      <c r="AS256" s="7">
        <f t="shared" si="148"/>
        <v>-5.1490000000000001E-2</v>
      </c>
      <c r="AT256" s="7">
        <f t="shared" si="149"/>
        <v>-2.2249102628866826E-2</v>
      </c>
    </row>
    <row r="257" spans="1:46" s="12" customFormat="1">
      <c r="A257" s="12" t="s">
        <v>7</v>
      </c>
      <c r="B257" s="27">
        <v>13</v>
      </c>
      <c r="C257" s="13">
        <v>3.097</v>
      </c>
      <c r="D257" s="14">
        <v>0.10989342707423333</v>
      </c>
      <c r="E257" s="8">
        <v>0.4325</v>
      </c>
      <c r="F257" s="13">
        <v>-0.41365741256213195</v>
      </c>
      <c r="G257" s="8">
        <f>0.35*K257</f>
        <v>0.80499999999999994</v>
      </c>
      <c r="H257" s="8">
        <f>0.2*K257</f>
        <v>0.45999999999999996</v>
      </c>
      <c r="I257" s="8">
        <f>0.35*L257</f>
        <v>0.27999999999999997</v>
      </c>
      <c r="J257" s="8">
        <f>0.2*L257</f>
        <v>0.16000000000000003</v>
      </c>
      <c r="K257" s="8">
        <v>2.2999999999999998</v>
      </c>
      <c r="L257" s="8">
        <v>0.8</v>
      </c>
      <c r="M257" s="8">
        <v>0.4</v>
      </c>
      <c r="N257" s="8">
        <v>0.6</v>
      </c>
      <c r="O257" s="8">
        <f>(1-M257)</f>
        <v>0.6</v>
      </c>
      <c r="P257" s="6">
        <f>E257*((O257*(G257+H257)+N257*(I257+J257))*F257+(O257*H257+N257*J257)*F256)</f>
        <v>0.10025082884543998</v>
      </c>
      <c r="Q257" s="8">
        <f>C257+P257</f>
        <v>3.1972508288454398</v>
      </c>
      <c r="R257" s="8">
        <f t="shared" si="151"/>
        <v>0.10989342707423333</v>
      </c>
      <c r="S257" s="8">
        <v>87.359728050863453</v>
      </c>
      <c r="T257" s="8">
        <f t="shared" si="171"/>
        <v>0.8735972805086345</v>
      </c>
      <c r="U257" s="8">
        <v>1.08</v>
      </c>
      <c r="V257" s="12">
        <v>-5.98</v>
      </c>
      <c r="W257">
        <f t="shared" si="172"/>
        <v>-5.9800000000000006E-2</v>
      </c>
      <c r="X257" s="12">
        <v>106.67956610014349</v>
      </c>
      <c r="Y257" s="7">
        <f t="shared" si="173"/>
        <v>1.0667956610014349</v>
      </c>
      <c r="Z257" s="8">
        <v>1</v>
      </c>
      <c r="AA257" s="7">
        <v>2.9482335641074473E-2</v>
      </c>
      <c r="AB257" s="7">
        <v>0.2096486365393643</v>
      </c>
      <c r="AC257" s="7">
        <v>1.2600383290692555E-2</v>
      </c>
      <c r="AD257" s="7">
        <v>0.22897478824011208</v>
      </c>
      <c r="AE257" s="7">
        <v>0.51929385628875657</v>
      </c>
      <c r="AF257" s="12">
        <v>-1.06</v>
      </c>
      <c r="AG257" s="12">
        <v>-1.698</v>
      </c>
      <c r="AH257" s="12">
        <v>0.1112880459828612</v>
      </c>
      <c r="AI257" s="12">
        <v>-2.883</v>
      </c>
      <c r="AJ257" s="12">
        <v>-2.7909999999999999</v>
      </c>
      <c r="AK257" s="7">
        <f t="shared" si="170"/>
        <v>-2.4953158559864859</v>
      </c>
      <c r="AL257" s="7">
        <f t="shared" si="164"/>
        <v>-2.4953158559864859E-2</v>
      </c>
      <c r="AM257" s="7">
        <f t="shared" si="165"/>
        <v>-5.6420406764369657E-2</v>
      </c>
      <c r="AN257" s="7">
        <f t="shared" si="166"/>
        <v>-2.6619921279944645E-2</v>
      </c>
      <c r="AO257" s="7">
        <f t="shared" si="167"/>
        <v>-2.9800485484425012E-2</v>
      </c>
      <c r="AP257" s="8">
        <f t="shared" si="168"/>
        <v>-2.9800485484425012</v>
      </c>
      <c r="AQ257" s="19">
        <f t="shared" si="169"/>
        <v>0.21720228040293854</v>
      </c>
      <c r="AR257" s="8">
        <f t="shared" si="147"/>
        <v>0.10989342707423333</v>
      </c>
      <c r="AS257" s="7">
        <f t="shared" si="148"/>
        <v>-5.9800000000000006E-2</v>
      </c>
      <c r="AT257" s="7">
        <f t="shared" si="149"/>
        <v>-2.4953158559864859E-2</v>
      </c>
    </row>
    <row r="258" spans="1:46" s="12" customFormat="1">
      <c r="A258" s="12" t="s">
        <v>7</v>
      </c>
      <c r="B258" s="27">
        <v>14</v>
      </c>
      <c r="C258" s="13">
        <v>3.62</v>
      </c>
      <c r="D258" s="14">
        <v>0.10989342707423333</v>
      </c>
      <c r="E258" s="8">
        <v>0.4325</v>
      </c>
      <c r="F258" s="13">
        <v>0.55390747935972073</v>
      </c>
      <c r="G258" s="8">
        <f t="shared" ref="G258:G260" si="174">0.35*K258</f>
        <v>0.80499999999999994</v>
      </c>
      <c r="H258" s="8">
        <f t="shared" ref="H258:H260" si="175">0.2*K258</f>
        <v>0.45999999999999996</v>
      </c>
      <c r="I258" s="8">
        <f t="shared" ref="I258:I260" si="176">0.35*L258</f>
        <v>0.27999999999999997</v>
      </c>
      <c r="J258" s="8">
        <f t="shared" ref="J258:J260" si="177">0.2*L258</f>
        <v>0.16000000000000003</v>
      </c>
      <c r="K258" s="8">
        <v>2.2999999999999998</v>
      </c>
      <c r="L258" s="8">
        <v>0.8</v>
      </c>
      <c r="M258" s="8">
        <v>0.4</v>
      </c>
      <c r="N258" s="8">
        <v>0.6</v>
      </c>
      <c r="O258" s="8">
        <f t="shared" ref="O258:O260" si="178">(1-M258)</f>
        <v>0.6</v>
      </c>
      <c r="P258" s="6">
        <f t="shared" ref="P258:P260" si="179">E258*((O258*(G258+H258)+N258*(I258+J258))*F258+(O258*H258+N258*J258)*F257)</f>
        <v>0.17852163836688859</v>
      </c>
      <c r="Q258" s="8">
        <f t="shared" ref="Q258:Q260" si="180">C258+P258</f>
        <v>3.7985216383668887</v>
      </c>
      <c r="R258" s="8">
        <f t="shared" ref="R258:R260" si="181">D257</f>
        <v>0.10989342707423333</v>
      </c>
      <c r="S258" s="8">
        <v>95.366773821704797</v>
      </c>
      <c r="T258" s="8">
        <f t="shared" si="171"/>
        <v>0.95366773821704798</v>
      </c>
      <c r="U258" s="8">
        <v>1.08</v>
      </c>
      <c r="V258" s="12">
        <v>-4.0039999999999996</v>
      </c>
      <c r="W258">
        <f t="shared" si="172"/>
        <v>-4.0039999999999992E-2</v>
      </c>
      <c r="X258" s="12">
        <v>113.70834873001094</v>
      </c>
      <c r="Y258" s="7">
        <f t="shared" si="173"/>
        <v>1.1370834873001094</v>
      </c>
      <c r="Z258" s="8">
        <v>1</v>
      </c>
      <c r="AA258" s="7">
        <v>2.9482335641074473E-2</v>
      </c>
      <c r="AB258" s="7">
        <v>0.2096486365393643</v>
      </c>
      <c r="AC258" s="7">
        <v>1.2600383290692555E-2</v>
      </c>
      <c r="AD258" s="7">
        <v>0.22897478824011208</v>
      </c>
      <c r="AE258" s="7">
        <v>0.51929385628875657</v>
      </c>
      <c r="AF258" s="12">
        <v>-1.5620000000000001</v>
      </c>
      <c r="AG258" s="12">
        <v>-0.66100000000000003</v>
      </c>
      <c r="AH258" s="12">
        <v>0.10653370177846029</v>
      </c>
      <c r="AI258" s="12">
        <v>-2.2240000000000002</v>
      </c>
      <c r="AJ258" s="12">
        <v>-2.641</v>
      </c>
      <c r="AK258" s="7">
        <f t="shared" si="170"/>
        <v>-2.0639817950527086</v>
      </c>
      <c r="AL258" s="7">
        <f t="shared" si="164"/>
        <v>-2.0639817950527085E-2</v>
      </c>
      <c r="AM258" s="7">
        <f t="shared" si="165"/>
        <v>-4.123964473726744E-2</v>
      </c>
      <c r="AN258" s="7">
        <f t="shared" si="166"/>
        <v>-2.3469196172424735E-2</v>
      </c>
      <c r="AO258" s="7">
        <f t="shared" si="167"/>
        <v>-1.7770448564842705E-2</v>
      </c>
      <c r="AP258" s="8">
        <f t="shared" si="168"/>
        <v>-1.7770448564842705</v>
      </c>
      <c r="AQ258" s="19">
        <f t="shared" si="169"/>
        <v>2.021476781882618</v>
      </c>
      <c r="AR258" s="8">
        <f t="shared" ref="AR258:AR321" si="182">R258</f>
        <v>0.10989342707423333</v>
      </c>
      <c r="AS258" s="7">
        <f t="shared" si="148"/>
        <v>-4.0039999999999992E-2</v>
      </c>
      <c r="AT258" s="7">
        <f t="shared" si="149"/>
        <v>-2.0639817950527085E-2</v>
      </c>
    </row>
    <row r="259" spans="1:46" s="12" customFormat="1">
      <c r="A259" s="12" t="s">
        <v>7</v>
      </c>
      <c r="B259" s="27">
        <v>15</v>
      </c>
      <c r="C259" s="13">
        <v>4.4509999999999996</v>
      </c>
      <c r="D259" s="14">
        <v>0.10989342707423333</v>
      </c>
      <c r="E259" s="8">
        <v>0.4325</v>
      </c>
      <c r="F259" s="13">
        <v>2.9434159227616998</v>
      </c>
      <c r="G259" s="8">
        <f t="shared" si="174"/>
        <v>0.80499999999999994</v>
      </c>
      <c r="H259" s="8">
        <f t="shared" si="175"/>
        <v>0.45999999999999996</v>
      </c>
      <c r="I259" s="8">
        <f t="shared" si="176"/>
        <v>0.27999999999999997</v>
      </c>
      <c r="J259" s="8">
        <f t="shared" si="177"/>
        <v>0.16000000000000003</v>
      </c>
      <c r="K259" s="8">
        <v>2.2999999999999998</v>
      </c>
      <c r="L259" s="8">
        <v>0.8</v>
      </c>
      <c r="M259" s="8">
        <v>0.4</v>
      </c>
      <c r="N259" s="8">
        <v>0.6</v>
      </c>
      <c r="O259" s="8">
        <f t="shared" si="178"/>
        <v>0.6</v>
      </c>
      <c r="P259" s="6">
        <f t="shared" si="179"/>
        <v>1.3914251908402924</v>
      </c>
      <c r="Q259" s="8">
        <f t="shared" si="180"/>
        <v>5.8424251908402915</v>
      </c>
      <c r="R259" s="8">
        <f t="shared" si="181"/>
        <v>0.10989342707423333</v>
      </c>
      <c r="S259" s="8">
        <v>100.56238147821995</v>
      </c>
      <c r="T259" s="8">
        <f t="shared" si="171"/>
        <v>1.0056238147821994</v>
      </c>
      <c r="U259" s="8">
        <v>1.08</v>
      </c>
      <c r="V259" s="12">
        <v>-0.48699999999999999</v>
      </c>
      <c r="W259">
        <f t="shared" si="172"/>
        <v>-4.8700000000000002E-3</v>
      </c>
      <c r="X259" s="12">
        <v>121.41895323427592</v>
      </c>
      <c r="Y259" s="7">
        <f t="shared" si="173"/>
        <v>1.2141895323427592</v>
      </c>
      <c r="Z259" s="8">
        <v>1</v>
      </c>
      <c r="AA259" s="7">
        <v>2.9482335641074473E-2</v>
      </c>
      <c r="AB259" s="7">
        <v>0.2096486365393643</v>
      </c>
      <c r="AC259" s="7">
        <v>1.2600383290692555E-2</v>
      </c>
      <c r="AD259" s="7">
        <v>0.22897478824011208</v>
      </c>
      <c r="AE259" s="7">
        <v>0.51929385628875657</v>
      </c>
      <c r="AF259" s="12">
        <v>-1.5920000000000001</v>
      </c>
      <c r="AG259" s="12">
        <v>-0.26900000000000002</v>
      </c>
      <c r="AH259" s="12">
        <v>0.1657342189163194</v>
      </c>
      <c r="AI259" s="12">
        <v>-1.623</v>
      </c>
      <c r="AJ259" s="12">
        <v>-2.008</v>
      </c>
      <c r="AK259" s="7">
        <f t="shared" si="170"/>
        <v>-1.5156111916284756</v>
      </c>
      <c r="AL259" s="7">
        <f t="shared" si="164"/>
        <v>-1.5156111916284756E-2</v>
      </c>
      <c r="AM259" s="7">
        <f t="shared" si="165"/>
        <v>-5.2891790162284567E-3</v>
      </c>
      <c r="AN259" s="7">
        <f t="shared" si="166"/>
        <v>-1.8402392439768309E-2</v>
      </c>
      <c r="AO259" s="7">
        <f t="shared" si="167"/>
        <v>1.3113213423539851E-2</v>
      </c>
      <c r="AP259" s="8">
        <f t="shared" si="168"/>
        <v>1.3113213423539851</v>
      </c>
      <c r="AQ259" s="19">
        <f t="shared" si="169"/>
        <v>7.1537465331942762</v>
      </c>
      <c r="AR259" s="8">
        <f t="shared" si="182"/>
        <v>0.10989342707423333</v>
      </c>
      <c r="AS259" s="7">
        <f t="shared" ref="AS259:AS322" si="183">V259/100</f>
        <v>-4.8700000000000002E-3</v>
      </c>
      <c r="AT259" s="7">
        <f t="shared" ref="AT259:AT322" si="184">AK259/100</f>
        <v>-1.5156111916284756E-2</v>
      </c>
    </row>
    <row r="260" spans="1:46" s="12" customFormat="1">
      <c r="A260" s="12" t="s">
        <v>7</v>
      </c>
      <c r="B260" s="27">
        <v>16</v>
      </c>
      <c r="C260" s="13">
        <v>3.972</v>
      </c>
      <c r="D260" s="14">
        <v>0.10989342707423333</v>
      </c>
      <c r="E260" s="8">
        <v>0.4325</v>
      </c>
      <c r="F260" s="13">
        <v>-0.16420966573223328</v>
      </c>
      <c r="G260" s="8">
        <f t="shared" si="174"/>
        <v>0.80499999999999994</v>
      </c>
      <c r="H260" s="8">
        <f t="shared" si="175"/>
        <v>0.45999999999999996</v>
      </c>
      <c r="I260" s="8">
        <f t="shared" si="176"/>
        <v>0.27999999999999997</v>
      </c>
      <c r="J260" s="8">
        <f t="shared" si="177"/>
        <v>0.16000000000000003</v>
      </c>
      <c r="K260" s="8">
        <v>2.2999999999999998</v>
      </c>
      <c r="L260" s="8">
        <v>0.8</v>
      </c>
      <c r="M260" s="8">
        <v>0.4</v>
      </c>
      <c r="N260" s="8">
        <v>0.6</v>
      </c>
      <c r="O260" s="8">
        <f t="shared" si="178"/>
        <v>0.6</v>
      </c>
      <c r="P260" s="6">
        <f t="shared" si="179"/>
        <v>0.40091203173406759</v>
      </c>
      <c r="Q260" s="8">
        <f t="shared" si="180"/>
        <v>4.3729120317340673</v>
      </c>
      <c r="R260" s="8">
        <f t="shared" si="181"/>
        <v>0.10989342707423333</v>
      </c>
      <c r="S260" s="23">
        <v>100.56238147821995</v>
      </c>
      <c r="T260" s="8">
        <f t="shared" si="171"/>
        <v>1.0056238147821994</v>
      </c>
      <c r="U260" s="8">
        <v>1.08</v>
      </c>
      <c r="V260" s="12">
        <v>0.92500000000000004</v>
      </c>
      <c r="W260">
        <f t="shared" si="172"/>
        <v>9.2500000000000013E-3</v>
      </c>
      <c r="X260" s="22">
        <v>121.41895323427592</v>
      </c>
      <c r="Y260" s="7">
        <f t="shared" si="173"/>
        <v>1.2141895323427592</v>
      </c>
      <c r="Z260" s="8">
        <v>1</v>
      </c>
      <c r="AA260" s="7">
        <v>2.9482335641074473E-2</v>
      </c>
      <c r="AB260" s="7">
        <v>0.2096486365393643</v>
      </c>
      <c r="AC260" s="7">
        <v>1.2600383290692555E-2</v>
      </c>
      <c r="AD260" s="7">
        <v>0.22897478824011208</v>
      </c>
      <c r="AE260" s="7">
        <v>0.51929385628875657</v>
      </c>
      <c r="AF260" s="12">
        <v>-1.5760000000000001</v>
      </c>
      <c r="AG260" s="12">
        <v>-0.216</v>
      </c>
      <c r="AH260" s="12">
        <v>0.24140120267458987</v>
      </c>
      <c r="AI260" s="12">
        <v>-1.1379999999999999</v>
      </c>
      <c r="AJ260" s="12">
        <v>-1.528</v>
      </c>
      <c r="AK260" s="7">
        <f t="shared" si="170"/>
        <v>-1.1427608402087697</v>
      </c>
      <c r="AL260" s="7">
        <f t="shared" si="164"/>
        <v>-1.1427608402087697E-2</v>
      </c>
      <c r="AM260" s="7">
        <f t="shared" si="165"/>
        <v>1.0046181909674174E-2</v>
      </c>
      <c r="AN260" s="7">
        <f t="shared" si="166"/>
        <v>-1.3875282501527047E-2</v>
      </c>
      <c r="AO260" s="7">
        <f t="shared" si="167"/>
        <v>2.3921464411201222E-2</v>
      </c>
      <c r="AP260" s="8">
        <f t="shared" si="168"/>
        <v>2.3921464411201221</v>
      </c>
      <c r="AQ260" s="19">
        <f t="shared" si="169"/>
        <v>6.7650584728541894</v>
      </c>
      <c r="AR260" s="8">
        <f t="shared" si="182"/>
        <v>0.10989342707423333</v>
      </c>
      <c r="AS260" s="7">
        <f t="shared" si="183"/>
        <v>9.2500000000000013E-3</v>
      </c>
      <c r="AT260" s="7">
        <f t="shared" si="184"/>
        <v>-1.1427608402087697E-2</v>
      </c>
    </row>
    <row r="261" spans="1:46" ht="15" hidden="1" customHeight="1">
      <c r="A261" s="7" t="s">
        <v>8</v>
      </c>
      <c r="B261" s="7">
        <v>1980</v>
      </c>
      <c r="D261" s="1">
        <v>3.3477941350000009</v>
      </c>
      <c r="E261" s="11"/>
      <c r="F261" s="11"/>
      <c r="G261" s="8">
        <f t="shared" ref="G261:G329" si="185">0.35*K261</f>
        <v>0.65799999999999992</v>
      </c>
      <c r="H261" s="8">
        <f t="shared" ref="H261:H329" si="186">0.2*K261</f>
        <v>0.376</v>
      </c>
      <c r="I261" s="8">
        <f t="shared" ref="I261:I329" si="187">0.35*L261</f>
        <v>0.26599999999999996</v>
      </c>
      <c r="J261" s="8">
        <f t="shared" ref="J261:J329" si="188">0.2*L261</f>
        <v>0.15200000000000002</v>
      </c>
      <c r="K261" s="8">
        <v>1.88</v>
      </c>
      <c r="L261" s="8">
        <v>0.76</v>
      </c>
      <c r="M261" s="8">
        <v>0.4</v>
      </c>
      <c r="N261" s="8">
        <v>0.6</v>
      </c>
      <c r="O261" s="8">
        <f t="shared" ref="O261:O290" si="189">(1-M261)</f>
        <v>0.6</v>
      </c>
      <c r="P261" s="10"/>
      <c r="Q261" s="9"/>
      <c r="R261" s="8"/>
      <c r="S261" s="8">
        <v>49.571860171977093</v>
      </c>
      <c r="T261" s="8">
        <f t="shared" si="171"/>
        <v>0.49571860171977095</v>
      </c>
      <c r="U261" s="8">
        <v>1.75</v>
      </c>
      <c r="V261" s="25">
        <v>-0.877</v>
      </c>
      <c r="W261">
        <f t="shared" si="172"/>
        <v>-8.77E-3</v>
      </c>
      <c r="X261" s="7">
        <v>50.764224203077788</v>
      </c>
      <c r="Y261" s="7">
        <f t="shared" si="173"/>
        <v>0.5076422420307779</v>
      </c>
      <c r="Z261" s="8">
        <v>1</v>
      </c>
      <c r="AA261" s="7">
        <v>5.3943410273221319E-3</v>
      </c>
      <c r="AB261" s="7">
        <v>0.1231857245072117</v>
      </c>
      <c r="AC261" s="7">
        <v>2.4752027420125318E-3</v>
      </c>
      <c r="AD261" s="7">
        <v>2.908541504945425E-2</v>
      </c>
      <c r="AE261" s="7">
        <v>0.83985931667399927</v>
      </c>
      <c r="AF261" s="7">
        <v>-6.8710000000000004</v>
      </c>
      <c r="AG261" s="7">
        <v>-0.69</v>
      </c>
      <c r="AH261" s="7">
        <v>8.6709877583439905</v>
      </c>
      <c r="AI261" s="7">
        <v>-2.2999999999999998</v>
      </c>
      <c r="AK261" s="7">
        <f>AA261*AF261+AB261*AG261+AC261*AH261+AD261*AI261+AE261*AJ261</f>
        <v>-0.16749666904704108</v>
      </c>
      <c r="AL261" s="7">
        <f>AK261/100</f>
        <v>-1.6749666904704108E-3</v>
      </c>
      <c r="AM261" s="7">
        <f>T261*U261*W261</f>
        <v>-7.6080412398941847E-3</v>
      </c>
      <c r="AN261" s="7">
        <f>Y261*Z261*AL261</f>
        <v>-8.5028384607727136E-4</v>
      </c>
      <c r="AO261" s="7">
        <f>AM261-AN261</f>
        <v>-6.7577573938169136E-3</v>
      </c>
      <c r="AP261" s="8">
        <f>AO261*100</f>
        <v>-0.67577573938169133</v>
      </c>
      <c r="AQ261" s="19"/>
      <c r="AR261" s="8"/>
      <c r="AS261" s="7">
        <f t="shared" si="183"/>
        <v>-8.77E-3</v>
      </c>
      <c r="AT261" s="7">
        <f t="shared" si="184"/>
        <v>-1.6749666904704108E-3</v>
      </c>
    </row>
    <row r="262" spans="1:46" ht="15" hidden="1" customHeight="1">
      <c r="A262" s="7" t="s">
        <v>8</v>
      </c>
      <c r="B262" s="7">
        <v>1981</v>
      </c>
      <c r="C262" s="8">
        <v>5.46</v>
      </c>
      <c r="D262" s="1">
        <v>3.3477941350000009</v>
      </c>
      <c r="E262" s="8">
        <v>0.45500000000000002</v>
      </c>
      <c r="F262" s="8">
        <v>2.3162059191451099</v>
      </c>
      <c r="G262" s="8">
        <f t="shared" si="185"/>
        <v>0.65799999999999992</v>
      </c>
      <c r="H262" s="8">
        <f t="shared" si="186"/>
        <v>0.376</v>
      </c>
      <c r="I262" s="8">
        <f t="shared" si="187"/>
        <v>0.26599999999999996</v>
      </c>
      <c r="J262" s="8">
        <f t="shared" si="188"/>
        <v>0.15200000000000002</v>
      </c>
      <c r="K262" s="8">
        <v>1.88</v>
      </c>
      <c r="L262" s="8">
        <v>0.76</v>
      </c>
      <c r="M262" s="8">
        <v>0.4</v>
      </c>
      <c r="N262" s="8">
        <v>0.6</v>
      </c>
      <c r="O262" s="8">
        <f t="shared" si="189"/>
        <v>0.6</v>
      </c>
      <c r="P262" s="6">
        <f t="shared" ref="P262:P290" si="190">E262*((O262*(G262+H262)+N262*(I262+J262))*F262+(O262*H262+N262*J262)*F261)</f>
        <v>0.91813476152544471</v>
      </c>
      <c r="Q262" s="8">
        <f t="shared" ref="Q262:Q290" si="191">C262+P262</f>
        <v>6.3781347615254447</v>
      </c>
      <c r="R262" s="8"/>
      <c r="S262" s="8">
        <v>50.146143755681116</v>
      </c>
      <c r="T262" s="8">
        <f t="shared" si="171"/>
        <v>0.50146143755681116</v>
      </c>
      <c r="U262" s="8">
        <v>1.75</v>
      </c>
      <c r="V262" s="25">
        <v>-3.133</v>
      </c>
      <c r="W262">
        <f t="shared" si="172"/>
        <v>-3.1329999999999997E-2</v>
      </c>
      <c r="X262" s="7">
        <v>55.267535859091822</v>
      </c>
      <c r="Y262" s="7">
        <f t="shared" si="173"/>
        <v>0.55267535859091821</v>
      </c>
      <c r="Z262" s="8">
        <v>1</v>
      </c>
      <c r="AA262" s="7">
        <v>6.2247836372360914E-3</v>
      </c>
      <c r="AB262" s="7">
        <v>0.13052024951164642</v>
      </c>
      <c r="AC262" s="7">
        <v>1.5898169450559566E-3</v>
      </c>
      <c r="AD262" s="7">
        <v>3.6574263222042359E-2</v>
      </c>
      <c r="AE262" s="7">
        <v>0.8250908866840192</v>
      </c>
      <c r="AF262" s="7">
        <v>-5.6840000000000002</v>
      </c>
      <c r="AG262" s="7">
        <v>-3.5129999999999999</v>
      </c>
      <c r="AH262" s="7">
        <v>0.21664738435800149</v>
      </c>
      <c r="AI262" s="7">
        <v>-1.5409999999999999</v>
      </c>
      <c r="AK262" s="7">
        <f t="shared" ref="AK262:AK271" si="192">AA262*AF262+AB262*AG262+AC262*AH262+AD262*AI262+AE262*AJ262</f>
        <v>-0.54991581667087674</v>
      </c>
      <c r="AL262" s="7">
        <f t="shared" ref="AL262:AL297" si="193">AK262/100</f>
        <v>-5.4991581667087671E-3</v>
      </c>
      <c r="AM262" s="7">
        <f t="shared" ref="AM262:AM297" si="194">T262*U262*W262</f>
        <v>-2.7493876967646061E-2</v>
      </c>
      <c r="AN262" s="7">
        <f t="shared" ref="AN262:AN297" si="195">Y262*Z262*AL262</f>
        <v>-3.0392492117339441E-3</v>
      </c>
      <c r="AO262" s="7">
        <f t="shared" ref="AO262:AO297" si="196">AM262-AN262</f>
        <v>-2.4454627755912117E-2</v>
      </c>
      <c r="AP262" s="8">
        <f t="shared" ref="AP262:AP297" si="197">AO262*100</f>
        <v>-2.4454627755912117</v>
      </c>
      <c r="AQ262" s="19">
        <f t="shared" ref="AQ262:AQ297" si="198">Q262+AP262</f>
        <v>3.9326719859342329</v>
      </c>
      <c r="AR262" s="8"/>
      <c r="AS262" s="7">
        <f t="shared" si="183"/>
        <v>-3.1329999999999997E-2</v>
      </c>
      <c r="AT262" s="7">
        <f t="shared" si="184"/>
        <v>-5.4991581667087671E-3</v>
      </c>
    </row>
    <row r="263" spans="1:46" hidden="1">
      <c r="A263" s="7" t="s">
        <v>8</v>
      </c>
      <c r="B263" s="7">
        <v>1982</v>
      </c>
      <c r="C263" s="8">
        <v>7.5359999999999996</v>
      </c>
      <c r="D263" s="1">
        <v>3.3477941350000009</v>
      </c>
      <c r="E263" s="8">
        <v>0.45350000000000001</v>
      </c>
      <c r="F263" s="8">
        <v>-1.1126451075556811</v>
      </c>
      <c r="G263" s="8">
        <f t="shared" si="185"/>
        <v>0.65799999999999992</v>
      </c>
      <c r="H263" s="8">
        <f t="shared" si="186"/>
        <v>0.376</v>
      </c>
      <c r="I263" s="8">
        <f t="shared" si="187"/>
        <v>0.26599999999999996</v>
      </c>
      <c r="J263" s="8">
        <f t="shared" si="188"/>
        <v>0.15200000000000002</v>
      </c>
      <c r="K263" s="8">
        <v>1.88</v>
      </c>
      <c r="L263" s="8">
        <v>0.76</v>
      </c>
      <c r="M263" s="8">
        <v>0.4</v>
      </c>
      <c r="N263" s="8">
        <v>0.6</v>
      </c>
      <c r="O263" s="8">
        <f t="shared" si="189"/>
        <v>0.6</v>
      </c>
      <c r="P263" s="6">
        <f t="shared" si="190"/>
        <v>-0.10682754047161293</v>
      </c>
      <c r="Q263" s="8">
        <f t="shared" si="191"/>
        <v>7.4291724595283863</v>
      </c>
      <c r="R263" s="8">
        <f t="shared" si="151"/>
        <v>3.3477941350000009</v>
      </c>
      <c r="S263" s="8">
        <v>49.768727458951417</v>
      </c>
      <c r="T263" s="8">
        <f t="shared" si="171"/>
        <v>0.49768727458951417</v>
      </c>
      <c r="U263" s="8">
        <v>1.75</v>
      </c>
      <c r="V263" s="25">
        <v>-5.1660000000000004</v>
      </c>
      <c r="W263">
        <f t="shared" si="172"/>
        <v>-5.1660000000000005E-2</v>
      </c>
      <c r="X263" s="7">
        <v>55.278220125263609</v>
      </c>
      <c r="Y263" s="7">
        <f t="shared" si="173"/>
        <v>0.55278220125263611</v>
      </c>
      <c r="Z263" s="8">
        <v>1</v>
      </c>
      <c r="AA263" s="7">
        <v>5.33931588263316E-3</v>
      </c>
      <c r="AB263" s="7">
        <v>0.1373909295840422</v>
      </c>
      <c r="AC263" s="7">
        <v>1.1398485773894771E-3</v>
      </c>
      <c r="AD263" s="7">
        <v>3.8157259547464573E-2</v>
      </c>
      <c r="AE263" s="7">
        <v>0.81797264640847056</v>
      </c>
      <c r="AF263" s="7">
        <v>-5.1289999999999996</v>
      </c>
      <c r="AG263" s="7">
        <v>-3.633</v>
      </c>
      <c r="AH263" s="7">
        <v>-2.9521732944217964</v>
      </c>
      <c r="AI263" s="7">
        <v>-6.17</v>
      </c>
      <c r="AK263" s="7">
        <f t="shared" si="192"/>
        <v>-0.76532192027856116</v>
      </c>
      <c r="AL263" s="7">
        <f t="shared" si="193"/>
        <v>-7.6532192027856114E-3</v>
      </c>
      <c r="AM263" s="7">
        <f t="shared" si="194"/>
        <v>-4.4993418059265031E-2</v>
      </c>
      <c r="AN263" s="7">
        <f t="shared" si="195"/>
        <v>-4.2305633575847748E-3</v>
      </c>
      <c r="AO263" s="7">
        <f t="shared" si="196"/>
        <v>-4.0762854701680257E-2</v>
      </c>
      <c r="AP263" s="8">
        <f t="shared" si="197"/>
        <v>-4.0762854701680258</v>
      </c>
      <c r="AQ263" s="19">
        <f t="shared" si="198"/>
        <v>3.3528869893603606</v>
      </c>
      <c r="AR263" s="8">
        <f t="shared" si="182"/>
        <v>3.3477941350000009</v>
      </c>
      <c r="AS263" s="7">
        <f t="shared" si="183"/>
        <v>-5.1660000000000005E-2</v>
      </c>
      <c r="AT263" s="7">
        <f t="shared" si="184"/>
        <v>-7.6532192027856114E-3</v>
      </c>
    </row>
    <row r="264" spans="1:46" hidden="1">
      <c r="A264" s="7" t="s">
        <v>8</v>
      </c>
      <c r="B264" s="7">
        <v>1983</v>
      </c>
      <c r="C264" s="8">
        <v>7.8090000000000002</v>
      </c>
      <c r="D264" s="1">
        <v>3.3477941350000009</v>
      </c>
      <c r="E264" s="8">
        <v>0.4657</v>
      </c>
      <c r="F264" s="8">
        <v>4.8167735550809498E-3</v>
      </c>
      <c r="G264" s="8">
        <f t="shared" si="185"/>
        <v>0.65799999999999992</v>
      </c>
      <c r="H264" s="8">
        <f t="shared" si="186"/>
        <v>0.376</v>
      </c>
      <c r="I264" s="8">
        <f t="shared" si="187"/>
        <v>0.26599999999999996</v>
      </c>
      <c r="J264" s="8">
        <f t="shared" si="188"/>
        <v>0.15200000000000002</v>
      </c>
      <c r="K264" s="8">
        <v>1.88</v>
      </c>
      <c r="L264" s="8">
        <v>0.76</v>
      </c>
      <c r="M264" s="8">
        <v>0.4</v>
      </c>
      <c r="N264" s="8">
        <v>0.6</v>
      </c>
      <c r="O264" s="8">
        <f t="shared" si="189"/>
        <v>0.6</v>
      </c>
      <c r="P264" s="6">
        <f t="shared" si="190"/>
        <v>-0.16219846530075749</v>
      </c>
      <c r="Q264" s="8">
        <f t="shared" si="191"/>
        <v>7.6468015346992431</v>
      </c>
      <c r="R264" s="8">
        <f t="shared" si="151"/>
        <v>3.3477941350000009</v>
      </c>
      <c r="S264" s="8">
        <v>50.393285166519007</v>
      </c>
      <c r="T264" s="8">
        <f t="shared" si="171"/>
        <v>0.50393285166519008</v>
      </c>
      <c r="U264" s="8">
        <v>1.75</v>
      </c>
      <c r="V264" s="25">
        <v>-5.1130000000000004</v>
      </c>
      <c r="W264">
        <f t="shared" si="172"/>
        <v>-5.1130000000000002E-2</v>
      </c>
      <c r="X264" s="7">
        <v>54.964076040304036</v>
      </c>
      <c r="Y264" s="7">
        <f t="shared" si="173"/>
        <v>0.54964076040304033</v>
      </c>
      <c r="Z264" s="8">
        <v>1</v>
      </c>
      <c r="AA264" s="7">
        <v>6.8627011862347365E-3</v>
      </c>
      <c r="AB264" s="7">
        <v>0.13448218819421087</v>
      </c>
      <c r="AC264" s="7">
        <v>1.6539742568960677E-3</v>
      </c>
      <c r="AD264" s="7">
        <v>4.6234374206682805E-2</v>
      </c>
      <c r="AE264" s="7">
        <v>0.81076676215597554</v>
      </c>
      <c r="AF264" s="7">
        <v>-4.8239999999999998</v>
      </c>
      <c r="AG264" s="7">
        <v>-1.907</v>
      </c>
      <c r="AH264" s="7">
        <v>-3.7394828710898262</v>
      </c>
      <c r="AI264" s="7">
        <v>-4.7320000000000002</v>
      </c>
      <c r="AK264" s="7">
        <f t="shared" si="192"/>
        <v>-0.51452927055766595</v>
      </c>
      <c r="AL264" s="7">
        <f t="shared" si="193"/>
        <v>-5.1452927055766597E-3</v>
      </c>
      <c r="AM264" s="7">
        <f t="shared" si="194"/>
        <v>-4.5090651734872048E-2</v>
      </c>
      <c r="AN264" s="7">
        <f t="shared" si="195"/>
        <v>-2.8280625951893719E-3</v>
      </c>
      <c r="AO264" s="7">
        <f t="shared" si="196"/>
        <v>-4.2262589139682678E-2</v>
      </c>
      <c r="AP264" s="8">
        <f t="shared" si="197"/>
        <v>-4.2262589139682678</v>
      </c>
      <c r="AQ264" s="19">
        <f t="shared" si="198"/>
        <v>3.4205426207309753</v>
      </c>
      <c r="AR264" s="8">
        <f t="shared" si="182"/>
        <v>3.3477941350000009</v>
      </c>
      <c r="AS264" s="7">
        <f t="shared" si="183"/>
        <v>-5.1130000000000002E-2</v>
      </c>
      <c r="AT264" s="7">
        <f t="shared" si="184"/>
        <v>-5.1452927055766597E-3</v>
      </c>
    </row>
    <row r="265" spans="1:46" hidden="1">
      <c r="A265" s="7" t="s">
        <v>8</v>
      </c>
      <c r="B265" s="7">
        <v>1984</v>
      </c>
      <c r="C265" s="8">
        <v>10.641999999999999</v>
      </c>
      <c r="D265" s="1">
        <v>4.5744943300000012</v>
      </c>
      <c r="E265" s="8">
        <v>0.50190000000000001</v>
      </c>
      <c r="F265" s="8">
        <v>1.4587705412194356</v>
      </c>
      <c r="G265" s="8">
        <f t="shared" si="185"/>
        <v>0.65799999999999992</v>
      </c>
      <c r="H265" s="8">
        <f t="shared" si="186"/>
        <v>0.376</v>
      </c>
      <c r="I265" s="8">
        <f t="shared" si="187"/>
        <v>0.26599999999999996</v>
      </c>
      <c r="J265" s="8">
        <f t="shared" si="188"/>
        <v>0.15200000000000002</v>
      </c>
      <c r="K265" s="8">
        <v>1.88</v>
      </c>
      <c r="L265" s="8">
        <v>0.76</v>
      </c>
      <c r="M265" s="8">
        <v>0.4</v>
      </c>
      <c r="N265" s="8">
        <v>0.6</v>
      </c>
      <c r="O265" s="8">
        <f t="shared" si="189"/>
        <v>0.6</v>
      </c>
      <c r="P265" s="6">
        <f t="shared" si="190"/>
        <v>0.63862099770011871</v>
      </c>
      <c r="Q265" s="8">
        <f t="shared" si="191"/>
        <v>11.280620997700119</v>
      </c>
      <c r="R265" s="8">
        <f t="shared" si="151"/>
        <v>3.3477941350000009</v>
      </c>
      <c r="S265" s="8">
        <v>52.317218277411001</v>
      </c>
      <c r="T265" s="8">
        <f t="shared" si="171"/>
        <v>0.52317218277411004</v>
      </c>
      <c r="U265" s="8">
        <v>1.75</v>
      </c>
      <c r="V265" s="25">
        <v>-3.1680000000000001</v>
      </c>
      <c r="W265">
        <f t="shared" si="172"/>
        <v>-3.168E-2</v>
      </c>
      <c r="X265" s="7">
        <v>58.796400124197454</v>
      </c>
      <c r="Y265" s="7">
        <f t="shared" si="173"/>
        <v>0.58796400124197457</v>
      </c>
      <c r="Z265" s="8">
        <v>1</v>
      </c>
      <c r="AA265" s="7">
        <v>6.3462296096071106E-3</v>
      </c>
      <c r="AB265" s="7">
        <v>0.13630474501543485</v>
      </c>
      <c r="AC265" s="7">
        <v>2.0899251288085821E-3</v>
      </c>
      <c r="AD265" s="7">
        <v>6.1238064371658241E-2</v>
      </c>
      <c r="AE265" s="7">
        <v>0.79402103587449124</v>
      </c>
      <c r="AF265" s="7">
        <v>-3.4670000000000001</v>
      </c>
      <c r="AG265" s="7">
        <v>-2.2650000000000001</v>
      </c>
      <c r="AH265" s="7">
        <v>-0.19943558429470037</v>
      </c>
      <c r="AI265" s="7">
        <v>-0.995</v>
      </c>
      <c r="AK265" s="7">
        <f t="shared" si="192"/>
        <v>-0.3920813050054639</v>
      </c>
      <c r="AL265" s="7">
        <f t="shared" si="193"/>
        <v>-3.9208130500546388E-3</v>
      </c>
      <c r="AM265" s="7">
        <f t="shared" si="194"/>
        <v>-2.9004665812996658E-2</v>
      </c>
      <c r="AN265" s="7">
        <f t="shared" si="195"/>
        <v>-2.3052969290318758E-3</v>
      </c>
      <c r="AO265" s="7">
        <f t="shared" si="196"/>
        <v>-2.6699368883964784E-2</v>
      </c>
      <c r="AP265" s="8">
        <f t="shared" si="197"/>
        <v>-2.6699368883964785</v>
      </c>
      <c r="AQ265" s="19">
        <f t="shared" si="198"/>
        <v>8.6106841093036408</v>
      </c>
      <c r="AR265" s="8">
        <f t="shared" si="182"/>
        <v>3.3477941350000009</v>
      </c>
      <c r="AS265" s="7">
        <f t="shared" si="183"/>
        <v>-3.168E-2</v>
      </c>
      <c r="AT265" s="7">
        <f t="shared" si="184"/>
        <v>-3.9208130500546388E-3</v>
      </c>
    </row>
    <row r="266" spans="1:46" hidden="1">
      <c r="A266" s="7" t="s">
        <v>8</v>
      </c>
      <c r="B266" s="7">
        <v>1985</v>
      </c>
      <c r="C266" s="8">
        <v>7.1529999999999996</v>
      </c>
      <c r="D266" s="1">
        <v>4.5744943300000012</v>
      </c>
      <c r="E266" s="8">
        <v>0.51270000000000004</v>
      </c>
      <c r="F266" s="8">
        <v>0.98419782210059337</v>
      </c>
      <c r="G266" s="8">
        <f t="shared" si="185"/>
        <v>0.65799999999999992</v>
      </c>
      <c r="H266" s="8">
        <f t="shared" si="186"/>
        <v>0.376</v>
      </c>
      <c r="I266" s="8">
        <f t="shared" si="187"/>
        <v>0.26599999999999996</v>
      </c>
      <c r="J266" s="8">
        <f t="shared" si="188"/>
        <v>0.15200000000000002</v>
      </c>
      <c r="K266" s="8">
        <v>1.88</v>
      </c>
      <c r="L266" s="8">
        <v>0.76</v>
      </c>
      <c r="M266" s="8">
        <v>0.4</v>
      </c>
      <c r="N266" s="8">
        <v>0.6</v>
      </c>
      <c r="O266" s="8">
        <f t="shared" si="189"/>
        <v>0.6</v>
      </c>
      <c r="P266" s="6">
        <f t="shared" si="190"/>
        <v>0.6765443849920959</v>
      </c>
      <c r="Q266" s="8">
        <f t="shared" si="191"/>
        <v>7.8295443849920954</v>
      </c>
      <c r="R266" s="8">
        <f t="shared" si="151"/>
        <v>4.5744943300000012</v>
      </c>
      <c r="S266" s="8">
        <v>54.758888351408984</v>
      </c>
      <c r="T266" s="8">
        <f t="shared" si="171"/>
        <v>0.54758888351408985</v>
      </c>
      <c r="U266" s="8">
        <v>1.75</v>
      </c>
      <c r="V266" s="25">
        <v>-2.544</v>
      </c>
      <c r="W266">
        <f t="shared" si="172"/>
        <v>-2.5440000000000001E-2</v>
      </c>
      <c r="X266" s="7">
        <v>60.312906343060021</v>
      </c>
      <c r="Y266" s="7">
        <f t="shared" si="173"/>
        <v>0.60312906343060024</v>
      </c>
      <c r="Z266" s="8">
        <v>1</v>
      </c>
      <c r="AA266" s="7">
        <v>5.8933255180259447E-3</v>
      </c>
      <c r="AB266" s="7">
        <v>0.13563666224833304</v>
      </c>
      <c r="AC266" s="7">
        <v>3.7219092884611194E-3</v>
      </c>
      <c r="AD266" s="7">
        <v>5.9127476665887711E-2</v>
      </c>
      <c r="AE266" s="7">
        <v>0.7956206262792922</v>
      </c>
      <c r="AF266" s="7">
        <v>-0.92300000000000004</v>
      </c>
      <c r="AG266" s="7">
        <v>-0.98199999999999998</v>
      </c>
      <c r="AH266" s="7">
        <v>2.4478269643289572</v>
      </c>
      <c r="AI266" s="7">
        <v>-0.28399999999999997</v>
      </c>
      <c r="AK266" s="7">
        <f t="shared" si="192"/>
        <v>-0.14631635523903155</v>
      </c>
      <c r="AL266" s="7">
        <f t="shared" si="193"/>
        <v>-1.4631635523903155E-3</v>
      </c>
      <c r="AM266" s="7">
        <f t="shared" si="194"/>
        <v>-2.4378657094047282E-2</v>
      </c>
      <c r="AN266" s="7">
        <f t="shared" si="195"/>
        <v>-8.8247646299896099E-4</v>
      </c>
      <c r="AO266" s="7">
        <f t="shared" si="196"/>
        <v>-2.349618063104832E-2</v>
      </c>
      <c r="AP266" s="8">
        <f t="shared" si="197"/>
        <v>-2.349618063104832</v>
      </c>
      <c r="AQ266" s="19">
        <f t="shared" si="198"/>
        <v>5.4799263218872634</v>
      </c>
      <c r="AR266" s="8">
        <f t="shared" si="182"/>
        <v>4.5744943300000012</v>
      </c>
      <c r="AS266" s="7">
        <f t="shared" si="183"/>
        <v>-2.5440000000000001E-2</v>
      </c>
      <c r="AT266" s="7">
        <f t="shared" si="184"/>
        <v>-1.4631635523903155E-3</v>
      </c>
    </row>
    <row r="267" spans="1:46" hidden="1">
      <c r="A267" s="7" t="s">
        <v>8</v>
      </c>
      <c r="B267" s="7">
        <v>1986</v>
      </c>
      <c r="C267" s="8">
        <v>2.4239999999999999</v>
      </c>
      <c r="D267" s="1">
        <v>4.5744943300000012</v>
      </c>
      <c r="E267" s="8">
        <v>0.434</v>
      </c>
      <c r="F267" s="8">
        <v>-2.0374955720579608</v>
      </c>
      <c r="G267" s="8">
        <f t="shared" si="185"/>
        <v>0.65799999999999992</v>
      </c>
      <c r="H267" s="8">
        <f t="shared" si="186"/>
        <v>0.376</v>
      </c>
      <c r="I267" s="8">
        <f t="shared" si="187"/>
        <v>0.26599999999999996</v>
      </c>
      <c r="J267" s="8">
        <f t="shared" si="188"/>
        <v>0.15200000000000002</v>
      </c>
      <c r="K267" s="8">
        <v>1.88</v>
      </c>
      <c r="L267" s="8">
        <v>0.76</v>
      </c>
      <c r="M267" s="8">
        <v>0.4</v>
      </c>
      <c r="N267" s="8">
        <v>0.6</v>
      </c>
      <c r="O267" s="8">
        <f t="shared" si="189"/>
        <v>0.6</v>
      </c>
      <c r="P267" s="6">
        <f t="shared" si="190"/>
        <v>-0.6350601661935753</v>
      </c>
      <c r="Q267" s="8">
        <f t="shared" si="191"/>
        <v>1.7889398338064246</v>
      </c>
      <c r="R267" s="8">
        <f t="shared" si="151"/>
        <v>4.5744943300000012</v>
      </c>
      <c r="S267" s="8">
        <v>46.499835488118165</v>
      </c>
      <c r="T267" s="8">
        <f t="shared" si="171"/>
        <v>0.46499835488118163</v>
      </c>
      <c r="U267" s="8">
        <v>1.75</v>
      </c>
      <c r="V267" s="25">
        <v>-3.125</v>
      </c>
      <c r="W267">
        <f t="shared" si="172"/>
        <v>-3.125E-2</v>
      </c>
      <c r="X267" s="7">
        <v>51.131969579508208</v>
      </c>
      <c r="Y267" s="7">
        <f t="shared" si="173"/>
        <v>0.51131969579508207</v>
      </c>
      <c r="Z267" s="8">
        <v>1</v>
      </c>
      <c r="AA267" s="7">
        <v>7.0696455798352357E-3</v>
      </c>
      <c r="AB267" s="7">
        <v>0.1362700402625982</v>
      </c>
      <c r="AC267" s="7">
        <v>2.6579793553685904E-3</v>
      </c>
      <c r="AD267" s="7">
        <v>5.2830666058412176E-2</v>
      </c>
      <c r="AE267" s="7">
        <v>0.80117166874378587</v>
      </c>
      <c r="AF267" s="7">
        <v>-1.97</v>
      </c>
      <c r="AG267" s="7">
        <v>-0.7</v>
      </c>
      <c r="AH267" s="7">
        <v>1.3718801184560057</v>
      </c>
      <c r="AI267" s="7">
        <v>-0.41699999999999998</v>
      </c>
      <c r="AK267" s="7">
        <f t="shared" si="192"/>
        <v>-0.12770018868955535</v>
      </c>
      <c r="AL267" s="7">
        <f t="shared" si="193"/>
        <v>-1.2770018868955536E-3</v>
      </c>
      <c r="AM267" s="7">
        <f t="shared" si="194"/>
        <v>-2.5429597532564619E-2</v>
      </c>
      <c r="AN267" s="7">
        <f t="shared" si="195"/>
        <v>-6.5295621633718027E-4</v>
      </c>
      <c r="AO267" s="7">
        <f t="shared" si="196"/>
        <v>-2.4776641316227439E-2</v>
      </c>
      <c r="AP267" s="8">
        <f t="shared" si="197"/>
        <v>-2.4776641316227437</v>
      </c>
      <c r="AQ267" s="19">
        <f t="shared" si="198"/>
        <v>-0.68872429781631905</v>
      </c>
      <c r="AR267" s="8">
        <f t="shared" si="182"/>
        <v>4.5744943300000012</v>
      </c>
      <c r="AS267" s="7">
        <f t="shared" si="183"/>
        <v>-3.125E-2</v>
      </c>
      <c r="AT267" s="7">
        <f t="shared" si="184"/>
        <v>-1.2770018868955536E-3</v>
      </c>
    </row>
    <row r="268" spans="1:46" hidden="1">
      <c r="A268" s="7" t="s">
        <v>8</v>
      </c>
      <c r="B268" s="7">
        <v>1987</v>
      </c>
      <c r="C268" s="8">
        <v>1.84</v>
      </c>
      <c r="D268" s="1">
        <v>4.5744943300000012</v>
      </c>
      <c r="E268" s="8">
        <v>0.41020000000000001</v>
      </c>
      <c r="F268" s="8">
        <v>-0.46604794028882152</v>
      </c>
      <c r="G268" s="8">
        <f t="shared" si="185"/>
        <v>0.65799999999999992</v>
      </c>
      <c r="H268" s="8">
        <f t="shared" si="186"/>
        <v>0.376</v>
      </c>
      <c r="I268" s="8">
        <f t="shared" si="187"/>
        <v>0.26599999999999996</v>
      </c>
      <c r="J268" s="8">
        <f t="shared" si="188"/>
        <v>0.15200000000000002</v>
      </c>
      <c r="K268" s="8">
        <v>1.88</v>
      </c>
      <c r="L268" s="8">
        <v>0.76</v>
      </c>
      <c r="M268" s="8">
        <v>0.4</v>
      </c>
      <c r="N268" s="8">
        <v>0.6</v>
      </c>
      <c r="O268" s="8">
        <f t="shared" si="189"/>
        <v>0.6</v>
      </c>
      <c r="P268" s="6">
        <f t="shared" si="190"/>
        <v>-0.43132512066367074</v>
      </c>
      <c r="Q268" s="8">
        <f t="shared" si="191"/>
        <v>1.4086748793363293</v>
      </c>
      <c r="R268" s="8">
        <f t="shared" si="151"/>
        <v>4.5744943300000012</v>
      </c>
      <c r="S268" s="8">
        <v>46.376451146091789</v>
      </c>
      <c r="T268" s="8">
        <f t="shared" si="171"/>
        <v>0.46376451146091791</v>
      </c>
      <c r="U268" s="8">
        <v>1.75</v>
      </c>
      <c r="V268" s="25">
        <v>-3.7650000000000001</v>
      </c>
      <c r="W268">
        <f t="shared" si="172"/>
        <v>-3.7650000000000003E-2</v>
      </c>
      <c r="X268" s="7">
        <v>49.787775203434023</v>
      </c>
      <c r="Y268" s="7">
        <f t="shared" si="173"/>
        <v>0.49787775203434026</v>
      </c>
      <c r="Z268" s="8">
        <v>1</v>
      </c>
      <c r="AA268" s="7">
        <v>7.9433429376280281E-3</v>
      </c>
      <c r="AB268" s="7">
        <v>0.14286785565247456</v>
      </c>
      <c r="AC268" s="7">
        <v>1.9500918593609933E-3</v>
      </c>
      <c r="AD268" s="7">
        <v>4.5607051400255401E-2</v>
      </c>
      <c r="AE268" s="7">
        <v>0.80163165815028092</v>
      </c>
      <c r="AF268" s="7">
        <v>-1.9490000000000001</v>
      </c>
      <c r="AG268" s="7">
        <v>1.86</v>
      </c>
      <c r="AH268" s="7">
        <v>3.250277158710444</v>
      </c>
      <c r="AI268" s="7">
        <v>-0.316</v>
      </c>
      <c r="AK268" s="7">
        <f t="shared" si="192"/>
        <v>0.24217914691355319</v>
      </c>
      <c r="AL268" s="7">
        <f t="shared" si="193"/>
        <v>2.421791469135532E-3</v>
      </c>
      <c r="AM268" s="7">
        <f t="shared" si="194"/>
        <v>-3.0556284248881231E-2</v>
      </c>
      <c r="AN268" s="7">
        <f t="shared" si="195"/>
        <v>1.205756092549141E-3</v>
      </c>
      <c r="AO268" s="7">
        <f t="shared" si="196"/>
        <v>-3.1762040341430375E-2</v>
      </c>
      <c r="AP268" s="8">
        <f t="shared" si="197"/>
        <v>-3.1762040341430375</v>
      </c>
      <c r="AQ268" s="19">
        <f t="shared" si="198"/>
        <v>-1.7675291548067082</v>
      </c>
      <c r="AR268" s="8">
        <f t="shared" si="182"/>
        <v>4.5744943300000012</v>
      </c>
      <c r="AS268" s="7">
        <f t="shared" si="183"/>
        <v>-3.7650000000000003E-2</v>
      </c>
      <c r="AT268" s="7">
        <f t="shared" si="184"/>
        <v>2.421791469135532E-3</v>
      </c>
    </row>
    <row r="269" spans="1:46" hidden="1">
      <c r="A269" s="7" t="s">
        <v>8</v>
      </c>
      <c r="B269" s="7">
        <v>1988</v>
      </c>
      <c r="C269" s="8">
        <v>2.9209999999999998</v>
      </c>
      <c r="D269" s="1">
        <v>4.9189982050000012</v>
      </c>
      <c r="E269" s="8">
        <v>0.42899999999999999</v>
      </c>
      <c r="F269" s="8">
        <v>1.3689309288309697</v>
      </c>
      <c r="G269" s="8">
        <f t="shared" si="185"/>
        <v>0.65799999999999992</v>
      </c>
      <c r="H269" s="8">
        <f t="shared" si="186"/>
        <v>0.376</v>
      </c>
      <c r="I269" s="8">
        <f t="shared" si="187"/>
        <v>0.26599999999999996</v>
      </c>
      <c r="J269" s="8">
        <f t="shared" si="188"/>
        <v>0.15200000000000002</v>
      </c>
      <c r="K269" s="8">
        <v>1.88</v>
      </c>
      <c r="L269" s="8">
        <v>0.76</v>
      </c>
      <c r="M269" s="8">
        <v>0.4</v>
      </c>
      <c r="N269" s="8">
        <v>0.6</v>
      </c>
      <c r="O269" s="8">
        <f t="shared" si="189"/>
        <v>0.6</v>
      </c>
      <c r="P269" s="6">
        <f t="shared" si="190"/>
        <v>0.44829154557932388</v>
      </c>
      <c r="Q269" s="8">
        <f t="shared" si="191"/>
        <v>3.3692915455793235</v>
      </c>
      <c r="R269" s="8">
        <f t="shared" si="151"/>
        <v>4.5744943300000012</v>
      </c>
      <c r="S269" s="8">
        <v>48.409902209404038</v>
      </c>
      <c r="T269" s="8">
        <f t="shared" si="171"/>
        <v>0.48409902209404038</v>
      </c>
      <c r="U269" s="8">
        <v>1.75</v>
      </c>
      <c r="V269" s="25">
        <v>-4.085</v>
      </c>
      <c r="W269">
        <f t="shared" si="172"/>
        <v>-4.0849999999999997E-2</v>
      </c>
      <c r="X269" s="7">
        <v>52.089874996709916</v>
      </c>
      <c r="Y269" s="7">
        <f t="shared" si="173"/>
        <v>0.52089874996709917</v>
      </c>
      <c r="Z269" s="8">
        <v>1</v>
      </c>
      <c r="AA269" s="7">
        <v>9.705636416202295E-3</v>
      </c>
      <c r="AB269" s="7">
        <v>0.15631704316534198</v>
      </c>
      <c r="AC269" s="7">
        <v>2.7745595246964441E-3</v>
      </c>
      <c r="AD269" s="7">
        <v>4.6960864539544053E-2</v>
      </c>
      <c r="AE269" s="7">
        <v>0.78424189635421526</v>
      </c>
      <c r="AF269" s="7">
        <v>0.66500000000000004</v>
      </c>
      <c r="AG269" s="7">
        <v>4.8570000000000002</v>
      </c>
      <c r="AH269" s="7">
        <v>5.0237895280881091</v>
      </c>
      <c r="AI269" s="7">
        <v>0.68600000000000005</v>
      </c>
      <c r="AK269" s="7">
        <f t="shared" si="192"/>
        <v>0.81184008303019495</v>
      </c>
      <c r="AL269" s="7">
        <f t="shared" si="193"/>
        <v>8.11840083030195E-3</v>
      </c>
      <c r="AM269" s="7">
        <f t="shared" si="194"/>
        <v>-3.4607028841947711E-2</v>
      </c>
      <c r="AN269" s="7">
        <f t="shared" si="195"/>
        <v>4.228864844236146E-3</v>
      </c>
      <c r="AO269" s="7">
        <f t="shared" si="196"/>
        <v>-3.8835893686183856E-2</v>
      </c>
      <c r="AP269" s="8">
        <f t="shared" si="197"/>
        <v>-3.8835893686183858</v>
      </c>
      <c r="AQ269" s="19">
        <f t="shared" si="198"/>
        <v>-0.51429782303906224</v>
      </c>
      <c r="AR269" s="8">
        <f t="shared" si="182"/>
        <v>4.5744943300000012</v>
      </c>
      <c r="AS269" s="7">
        <f t="shared" si="183"/>
        <v>-4.0849999999999997E-2</v>
      </c>
      <c r="AT269" s="7">
        <f t="shared" si="184"/>
        <v>8.11840083030195E-3</v>
      </c>
    </row>
    <row r="270" spans="1:46" hidden="1">
      <c r="A270" s="7" t="s">
        <v>8</v>
      </c>
      <c r="B270" s="7">
        <v>1989</v>
      </c>
      <c r="C270" s="8">
        <v>3.94</v>
      </c>
      <c r="D270" s="1">
        <v>4.9189982050000012</v>
      </c>
      <c r="E270" s="8">
        <v>0.45290000000000002</v>
      </c>
      <c r="F270" s="8">
        <v>1.8944274105822869</v>
      </c>
      <c r="G270" s="8">
        <f t="shared" si="185"/>
        <v>0.65799999999999992</v>
      </c>
      <c r="H270" s="8">
        <f t="shared" si="186"/>
        <v>0.376</v>
      </c>
      <c r="I270" s="8">
        <f t="shared" si="187"/>
        <v>0.26599999999999996</v>
      </c>
      <c r="J270" s="8">
        <f t="shared" si="188"/>
        <v>0.15200000000000002</v>
      </c>
      <c r="K270" s="8">
        <v>1.88</v>
      </c>
      <c r="L270" s="8">
        <v>0.76</v>
      </c>
      <c r="M270" s="8">
        <v>0.4</v>
      </c>
      <c r="N270" s="8">
        <v>0.6</v>
      </c>
      <c r="O270" s="8">
        <f t="shared" si="189"/>
        <v>0.6</v>
      </c>
      <c r="P270" s="6">
        <f t="shared" si="190"/>
        <v>0.9438900124460462</v>
      </c>
      <c r="Q270" s="8">
        <f t="shared" si="191"/>
        <v>4.883890012446046</v>
      </c>
      <c r="R270" s="8">
        <f t="shared" si="151"/>
        <v>4.9189982050000012</v>
      </c>
      <c r="S270" s="8">
        <v>51.176084390504414</v>
      </c>
      <c r="T270" s="8">
        <f t="shared" si="171"/>
        <v>0.51176084390504417</v>
      </c>
      <c r="U270" s="8">
        <v>1.75</v>
      </c>
      <c r="V270" s="25">
        <v>-2.5259999999999998</v>
      </c>
      <c r="W270">
        <f t="shared" si="172"/>
        <v>-2.5259999999999998E-2</v>
      </c>
      <c r="X270" s="7">
        <v>55.407065799422384</v>
      </c>
      <c r="Y270" s="7">
        <f t="shared" si="173"/>
        <v>0.55407065799422384</v>
      </c>
      <c r="Z270" s="8">
        <v>1</v>
      </c>
      <c r="AA270" s="7">
        <v>1.0346780685034347E-2</v>
      </c>
      <c r="AB270" s="7">
        <v>0.15748982954074989</v>
      </c>
      <c r="AC270" s="7">
        <v>2.649517633832311E-3</v>
      </c>
      <c r="AD270" s="7">
        <v>4.7803781134559027E-2</v>
      </c>
      <c r="AE270" s="7">
        <v>0.78171009100582434</v>
      </c>
      <c r="AF270" s="7">
        <v>1.534</v>
      </c>
      <c r="AG270" s="7">
        <v>4.7290000000000001</v>
      </c>
      <c r="AH270" s="7">
        <v>3.9496598446830407E-2</v>
      </c>
      <c r="AI270" s="7">
        <v>1.3120000000000001</v>
      </c>
      <c r="AK270" s="7">
        <f t="shared" si="192"/>
        <v>0.82346457325165168</v>
      </c>
      <c r="AL270" s="7">
        <f t="shared" si="193"/>
        <v>8.2346457325165167E-3</v>
      </c>
      <c r="AM270" s="7">
        <f t="shared" si="194"/>
        <v>-2.2622388104822474E-2</v>
      </c>
      <c r="AN270" s="7">
        <f t="shared" si="195"/>
        <v>4.5625755793647534E-3</v>
      </c>
      <c r="AO270" s="7">
        <f t="shared" si="196"/>
        <v>-2.7184963684187227E-2</v>
      </c>
      <c r="AP270" s="8">
        <f t="shared" si="197"/>
        <v>-2.7184963684187227</v>
      </c>
      <c r="AQ270" s="19">
        <f t="shared" si="198"/>
        <v>2.1653936440273234</v>
      </c>
      <c r="AR270" s="8">
        <f t="shared" si="182"/>
        <v>4.9189982050000012</v>
      </c>
      <c r="AS270" s="7">
        <f t="shared" si="183"/>
        <v>-2.5259999999999998E-2</v>
      </c>
      <c r="AT270" s="7">
        <f t="shared" si="184"/>
        <v>8.2346457325165167E-3</v>
      </c>
    </row>
    <row r="271" spans="1:46" hidden="1">
      <c r="A271" s="7" t="s">
        <v>8</v>
      </c>
      <c r="B271" s="7">
        <v>1990</v>
      </c>
      <c r="C271" s="8">
        <v>2.7429999999999999</v>
      </c>
      <c r="D271" s="1">
        <v>4.9189982050000012</v>
      </c>
      <c r="E271" s="8">
        <v>0.4451</v>
      </c>
      <c r="F271" s="8">
        <v>-0.15117507690900547</v>
      </c>
      <c r="G271" s="8">
        <f t="shared" si="185"/>
        <v>0.65799999999999992</v>
      </c>
      <c r="H271" s="8">
        <f t="shared" si="186"/>
        <v>0.376</v>
      </c>
      <c r="I271" s="8">
        <f t="shared" si="187"/>
        <v>0.26599999999999996</v>
      </c>
      <c r="J271" s="8">
        <f t="shared" si="188"/>
        <v>0.15200000000000002</v>
      </c>
      <c r="K271" s="8">
        <v>1.88</v>
      </c>
      <c r="L271" s="8">
        <v>0.76</v>
      </c>
      <c r="M271" s="8">
        <v>0.4</v>
      </c>
      <c r="N271" s="8">
        <v>0.6</v>
      </c>
      <c r="O271" s="8">
        <f t="shared" si="189"/>
        <v>0.6</v>
      </c>
      <c r="P271" s="6">
        <f t="shared" si="190"/>
        <v>0.20850748520552459</v>
      </c>
      <c r="Q271" s="8">
        <f t="shared" si="191"/>
        <v>2.9515074852055245</v>
      </c>
      <c r="R271" s="8">
        <f t="shared" si="151"/>
        <v>4.9189982050000012</v>
      </c>
      <c r="S271" s="8">
        <v>49.782638993717413</v>
      </c>
      <c r="T271" s="8">
        <f t="shared" si="171"/>
        <v>0.49782638993717415</v>
      </c>
      <c r="U271" s="8">
        <v>1.75</v>
      </c>
      <c r="V271" s="25">
        <v>-1.8180000000000001</v>
      </c>
      <c r="W271">
        <f t="shared" si="172"/>
        <v>-1.8180000000000002E-2</v>
      </c>
      <c r="X271" s="7">
        <v>54.785585400237125</v>
      </c>
      <c r="Y271" s="7">
        <f t="shared" si="173"/>
        <v>0.54785585400237125</v>
      </c>
      <c r="Z271" s="8">
        <v>1</v>
      </c>
      <c r="AA271" s="7">
        <v>8.5990887037297511E-3</v>
      </c>
      <c r="AB271" s="7">
        <v>0.14989519530413992</v>
      </c>
      <c r="AC271" s="7">
        <v>1.668353053659685E-3</v>
      </c>
      <c r="AD271" s="7">
        <v>4.1119780403600537E-2</v>
      </c>
      <c r="AE271" s="7">
        <v>0.79871758253487013</v>
      </c>
      <c r="AF271" s="7">
        <v>2.9460000000000002</v>
      </c>
      <c r="AG271" s="7">
        <v>0.70899999999999996</v>
      </c>
      <c r="AH271" s="7">
        <v>-5.244220179214266</v>
      </c>
      <c r="AI271" s="7">
        <v>-2.1999999999999999E-2</v>
      </c>
      <c r="AK271" s="7">
        <f t="shared" si="192"/>
        <v>0.12195476287288796</v>
      </c>
      <c r="AL271" s="7">
        <f t="shared" si="193"/>
        <v>1.2195476287288796E-3</v>
      </c>
      <c r="AM271" s="7">
        <f t="shared" si="194"/>
        <v>-1.5838346595851198E-2</v>
      </c>
      <c r="AN271" s="7">
        <f t="shared" si="195"/>
        <v>6.681363076338271E-4</v>
      </c>
      <c r="AO271" s="7">
        <f t="shared" si="196"/>
        <v>-1.6506482903485026E-2</v>
      </c>
      <c r="AP271" s="8">
        <f t="shared" si="197"/>
        <v>-1.6506482903485025</v>
      </c>
      <c r="AQ271" s="19">
        <f t="shared" si="198"/>
        <v>1.3008591948570221</v>
      </c>
      <c r="AR271" s="8">
        <f t="shared" si="182"/>
        <v>4.9189982050000012</v>
      </c>
      <c r="AS271" s="7">
        <f t="shared" si="183"/>
        <v>-1.8180000000000002E-2</v>
      </c>
      <c r="AT271" s="7">
        <f t="shared" si="184"/>
        <v>1.2195476287288796E-3</v>
      </c>
    </row>
    <row r="272" spans="1:46" hidden="1">
      <c r="A272" s="7" t="s">
        <v>8</v>
      </c>
      <c r="B272" s="7">
        <v>1991</v>
      </c>
      <c r="C272" s="8">
        <v>2.4159999999999999</v>
      </c>
      <c r="D272" s="1">
        <v>4.9189982050000012</v>
      </c>
      <c r="E272" s="8">
        <v>0.44009999999999999</v>
      </c>
      <c r="F272" s="8">
        <v>-9.7356094580540453E-2</v>
      </c>
      <c r="G272" s="8">
        <f t="shared" si="185"/>
        <v>0.65799999999999992</v>
      </c>
      <c r="H272" s="8">
        <f t="shared" si="186"/>
        <v>0.376</v>
      </c>
      <c r="I272" s="8">
        <f t="shared" si="187"/>
        <v>0.26599999999999996</v>
      </c>
      <c r="J272" s="8">
        <f t="shared" si="188"/>
        <v>0.15200000000000002</v>
      </c>
      <c r="K272" s="8">
        <v>1.88</v>
      </c>
      <c r="L272" s="8">
        <v>0.76</v>
      </c>
      <c r="M272" s="8">
        <v>0.4</v>
      </c>
      <c r="N272" s="8">
        <v>0.6</v>
      </c>
      <c r="O272" s="8">
        <f t="shared" si="189"/>
        <v>0.6</v>
      </c>
      <c r="P272" s="6">
        <f t="shared" si="190"/>
        <v>-5.8405184233265829E-2</v>
      </c>
      <c r="Q272" s="8">
        <f t="shared" si="191"/>
        <v>2.3575948157667339</v>
      </c>
      <c r="R272" s="8">
        <f t="shared" si="151"/>
        <v>4.9189982050000012</v>
      </c>
      <c r="S272" s="8">
        <v>50.165667171407733</v>
      </c>
      <c r="T272" s="8">
        <f t="shared" si="171"/>
        <v>0.50165667171407735</v>
      </c>
      <c r="U272" s="8">
        <v>1.75</v>
      </c>
      <c r="V272" s="25">
        <v>-2.5870000000000002</v>
      </c>
      <c r="W272">
        <f t="shared" si="172"/>
        <v>-2.5870000000000001E-2</v>
      </c>
      <c r="X272" s="7">
        <v>55.484585343775727</v>
      </c>
      <c r="Y272" s="7">
        <f t="shared" si="173"/>
        <v>0.55484585343775727</v>
      </c>
      <c r="Z272" s="8">
        <v>1</v>
      </c>
      <c r="AA272" s="7">
        <v>8.888864309032905E-3</v>
      </c>
      <c r="AB272" s="7">
        <v>0.13109729546841928</v>
      </c>
      <c r="AC272" s="7">
        <v>2.124618608340758E-3</v>
      </c>
      <c r="AD272" s="7">
        <v>3.9044744524384743E-2</v>
      </c>
      <c r="AE272" s="7">
        <v>0.81884447708982233</v>
      </c>
      <c r="AF272" s="7">
        <v>2.6720000000000002</v>
      </c>
      <c r="AG272" s="7">
        <v>-2.0099999999999998</v>
      </c>
      <c r="AH272" s="7">
        <v>-6.1103345245730649</v>
      </c>
      <c r="AI272" s="7">
        <v>-2.85</v>
      </c>
      <c r="AJ272" s="7">
        <v>1.5449999999999999</v>
      </c>
      <c r="AK272" s="7">
        <f>AA272*AF272+AB272*AG272+AC272*AH272+AD272*AI272+AE272*AJ272</f>
        <v>0.90110054631739733</v>
      </c>
      <c r="AL272" s="7">
        <f t="shared" si="193"/>
        <v>9.0110054631739739E-3</v>
      </c>
      <c r="AM272" s="7">
        <f t="shared" si="194"/>
        <v>-2.2711251670175566E-2</v>
      </c>
      <c r="AN272" s="7">
        <f t="shared" si="195"/>
        <v>4.9997190165470568E-3</v>
      </c>
      <c r="AO272" s="7">
        <f t="shared" si="196"/>
        <v>-2.7710970686722625E-2</v>
      </c>
      <c r="AP272" s="8">
        <f t="shared" si="197"/>
        <v>-2.7710970686722627</v>
      </c>
      <c r="AQ272" s="19">
        <f t="shared" si="198"/>
        <v>-0.41350225290552878</v>
      </c>
      <c r="AR272" s="8">
        <f t="shared" si="182"/>
        <v>4.9189982050000012</v>
      </c>
      <c r="AS272" s="7">
        <f t="shared" si="183"/>
        <v>-2.5870000000000001E-2</v>
      </c>
      <c r="AT272" s="7">
        <f t="shared" si="184"/>
        <v>9.0110054631739739E-3</v>
      </c>
    </row>
    <row r="273" spans="1:46" hidden="1">
      <c r="A273" s="7" t="s">
        <v>8</v>
      </c>
      <c r="B273" s="7">
        <v>1992</v>
      </c>
      <c r="C273" s="8">
        <v>2.0619999999999998</v>
      </c>
      <c r="D273" s="1">
        <v>4.85792804</v>
      </c>
      <c r="E273" s="8">
        <v>0.41810000000000003</v>
      </c>
      <c r="F273" s="8">
        <v>-0.70285550343020708</v>
      </c>
      <c r="G273" s="8">
        <f t="shared" si="185"/>
        <v>0.65799999999999992</v>
      </c>
      <c r="H273" s="8">
        <f t="shared" si="186"/>
        <v>0.376</v>
      </c>
      <c r="I273" s="8">
        <f t="shared" si="187"/>
        <v>0.26599999999999996</v>
      </c>
      <c r="J273" s="8">
        <f t="shared" si="188"/>
        <v>0.15200000000000002</v>
      </c>
      <c r="K273" s="8">
        <v>1.88</v>
      </c>
      <c r="L273" s="8">
        <v>0.76</v>
      </c>
      <c r="M273" s="8">
        <v>0.4</v>
      </c>
      <c r="N273" s="8">
        <v>0.6</v>
      </c>
      <c r="O273" s="8">
        <f t="shared" si="189"/>
        <v>0.6</v>
      </c>
      <c r="P273" s="6">
        <f t="shared" si="190"/>
        <v>-0.26890942940946694</v>
      </c>
      <c r="Q273" s="8">
        <f t="shared" si="191"/>
        <v>1.7930905705905329</v>
      </c>
      <c r="R273" s="8">
        <f t="shared" si="151"/>
        <v>4.9189982050000012</v>
      </c>
      <c r="S273" s="8">
        <v>48.784334029138208</v>
      </c>
      <c r="T273" s="8">
        <f t="shared" si="171"/>
        <v>0.4878433402913821</v>
      </c>
      <c r="U273" s="8">
        <v>1.75</v>
      </c>
      <c r="V273" s="25">
        <v>-3.48</v>
      </c>
      <c r="W273">
        <f t="shared" si="172"/>
        <v>-3.4799999999999998E-2</v>
      </c>
      <c r="X273" s="7">
        <v>53.739831094445591</v>
      </c>
      <c r="Y273" s="7">
        <f t="shared" si="173"/>
        <v>0.53739831094445589</v>
      </c>
      <c r="Z273" s="8">
        <v>1</v>
      </c>
      <c r="AA273" s="7">
        <v>9.0917365045564517E-3</v>
      </c>
      <c r="AB273" s="7">
        <v>0.12721856371339169</v>
      </c>
      <c r="AC273" s="7">
        <v>3.134005124873428E-3</v>
      </c>
      <c r="AD273" s="7">
        <v>4.1080105767108466E-2</v>
      </c>
      <c r="AE273" s="7">
        <v>0.81947558889006999</v>
      </c>
      <c r="AF273" s="7">
        <v>0.78200000000000003</v>
      </c>
      <c r="AG273" s="7">
        <v>-3.177</v>
      </c>
      <c r="AH273" s="7">
        <v>-3.0059381783789982</v>
      </c>
      <c r="AI273" s="7">
        <v>-2.137</v>
      </c>
      <c r="AJ273" s="7">
        <v>0.68500000000000005</v>
      </c>
      <c r="AK273" s="7">
        <f t="shared" ref="AK273:AK297" si="199">AA273*AF273+AB273*AG273+AC273*AH273+AD273*AI273+AE273*AJ273</f>
        <v>6.7068327738412536E-2</v>
      </c>
      <c r="AL273" s="7">
        <f t="shared" si="193"/>
        <v>6.7068327738412537E-4</v>
      </c>
      <c r="AM273" s="7">
        <f t="shared" si="194"/>
        <v>-2.970965942374517E-2</v>
      </c>
      <c r="AN273" s="7">
        <f t="shared" si="195"/>
        <v>3.6042406044492096E-4</v>
      </c>
      <c r="AO273" s="7">
        <f t="shared" si="196"/>
        <v>-3.0070083484190092E-2</v>
      </c>
      <c r="AP273" s="8">
        <f t="shared" si="197"/>
        <v>-3.0070083484190091</v>
      </c>
      <c r="AQ273" s="19">
        <f t="shared" si="198"/>
        <v>-1.2139177778284762</v>
      </c>
      <c r="AR273" s="8">
        <f t="shared" si="182"/>
        <v>4.9189982050000012</v>
      </c>
      <c r="AS273" s="7">
        <f t="shared" si="183"/>
        <v>-3.4799999999999998E-2</v>
      </c>
      <c r="AT273" s="7">
        <f t="shared" si="184"/>
        <v>6.7068327738412537E-4</v>
      </c>
    </row>
    <row r="274" spans="1:46" hidden="1">
      <c r="A274" s="7" t="s">
        <v>8</v>
      </c>
      <c r="B274" s="7">
        <v>1993</v>
      </c>
      <c r="C274" s="8">
        <v>4.0919999999999996</v>
      </c>
      <c r="D274" s="1">
        <v>4.85792804</v>
      </c>
      <c r="E274" s="8">
        <v>0.40429999999999999</v>
      </c>
      <c r="F274" s="8">
        <v>-1.2826373772593196</v>
      </c>
      <c r="G274" s="8">
        <f t="shared" si="185"/>
        <v>0.65799999999999992</v>
      </c>
      <c r="H274" s="8">
        <f t="shared" si="186"/>
        <v>0.376</v>
      </c>
      <c r="I274" s="8">
        <f t="shared" si="187"/>
        <v>0.26599999999999996</v>
      </c>
      <c r="J274" s="8">
        <f t="shared" si="188"/>
        <v>0.15200000000000002</v>
      </c>
      <c r="K274" s="8">
        <v>1.88</v>
      </c>
      <c r="L274" s="8">
        <v>0.76</v>
      </c>
      <c r="M274" s="8">
        <v>0.4</v>
      </c>
      <c r="N274" s="8">
        <v>0.6</v>
      </c>
      <c r="O274" s="8">
        <f t="shared" si="189"/>
        <v>0.6</v>
      </c>
      <c r="P274" s="6">
        <f t="shared" si="190"/>
        <v>-0.54180174534018988</v>
      </c>
      <c r="Q274" s="8">
        <f t="shared" si="191"/>
        <v>3.5501982546598096</v>
      </c>
      <c r="R274" s="8">
        <f t="shared" si="151"/>
        <v>4.85792804</v>
      </c>
      <c r="S274" s="8">
        <v>46.482182018338079</v>
      </c>
      <c r="T274" s="8">
        <f t="shared" si="171"/>
        <v>0.46482182018338081</v>
      </c>
      <c r="U274" s="8">
        <v>1.75</v>
      </c>
      <c r="V274" s="25">
        <v>-4.6680000000000001</v>
      </c>
      <c r="W274">
        <f t="shared" si="172"/>
        <v>-4.6679999999999999E-2</v>
      </c>
      <c r="X274" s="7">
        <v>52.970637007456375</v>
      </c>
      <c r="Y274" s="7">
        <f t="shared" si="173"/>
        <v>0.52970637007456378</v>
      </c>
      <c r="Z274" s="8">
        <v>1</v>
      </c>
      <c r="AA274" s="7">
        <v>1.1332865981708403E-2</v>
      </c>
      <c r="AB274" s="7">
        <v>0.12786889214385508</v>
      </c>
      <c r="AC274" s="7">
        <v>6.4948105201553079E-3</v>
      </c>
      <c r="AD274" s="7">
        <v>5.1498069323900504E-2</v>
      </c>
      <c r="AE274" s="7">
        <v>0.80280536203038078</v>
      </c>
      <c r="AF274" s="7">
        <v>-1.095</v>
      </c>
      <c r="AG274" s="7">
        <v>-2.5920000000000001</v>
      </c>
      <c r="AH274" s="7">
        <v>-0.26298194919710405</v>
      </c>
      <c r="AI274" s="7">
        <v>-1.98</v>
      </c>
      <c r="AJ274" s="7">
        <v>-2.59</v>
      </c>
      <c r="AK274" s="7">
        <f t="shared" si="199"/>
        <v>-2.5267857395371083</v>
      </c>
      <c r="AL274" s="7">
        <f t="shared" si="193"/>
        <v>-2.5267857395371084E-2</v>
      </c>
      <c r="AM274" s="7">
        <f t="shared" si="194"/>
        <v>-3.7971294490780377E-2</v>
      </c>
      <c r="AN274" s="7">
        <f t="shared" si="195"/>
        <v>-1.338454502046374E-2</v>
      </c>
      <c r="AO274" s="7">
        <f t="shared" si="196"/>
        <v>-2.4586749470316638E-2</v>
      </c>
      <c r="AP274" s="8">
        <f t="shared" si="197"/>
        <v>-2.458674947031664</v>
      </c>
      <c r="AQ274" s="19">
        <f t="shared" si="198"/>
        <v>1.0915233076281456</v>
      </c>
      <c r="AR274" s="8">
        <f t="shared" si="182"/>
        <v>4.85792804</v>
      </c>
      <c r="AS274" s="7">
        <f t="shared" si="183"/>
        <v>-4.6679999999999999E-2</v>
      </c>
      <c r="AT274" s="7">
        <f t="shared" si="184"/>
        <v>-2.5267857395371084E-2</v>
      </c>
    </row>
    <row r="275" spans="1:46">
      <c r="A275" s="7" t="s">
        <v>8</v>
      </c>
      <c r="B275" s="26">
        <v>94</v>
      </c>
      <c r="C275" s="8">
        <v>4.9619999999999997</v>
      </c>
      <c r="D275" s="1">
        <v>4.85792804</v>
      </c>
      <c r="E275" s="8">
        <v>0.41789999999999999</v>
      </c>
      <c r="F275" s="8">
        <v>-0.14959046682885679</v>
      </c>
      <c r="G275" s="8">
        <f t="shared" si="185"/>
        <v>0.65799999999999992</v>
      </c>
      <c r="H275" s="8">
        <f t="shared" si="186"/>
        <v>0.376</v>
      </c>
      <c r="I275" s="8">
        <f t="shared" si="187"/>
        <v>0.26599999999999996</v>
      </c>
      <c r="J275" s="8">
        <f t="shared" si="188"/>
        <v>0.15200000000000002</v>
      </c>
      <c r="K275" s="8">
        <v>1.88</v>
      </c>
      <c r="L275" s="8">
        <v>0.76</v>
      </c>
      <c r="M275" s="8">
        <v>0.4</v>
      </c>
      <c r="N275" s="8">
        <v>0.6</v>
      </c>
      <c r="O275" s="8">
        <f t="shared" si="189"/>
        <v>0.6</v>
      </c>
      <c r="P275" s="6">
        <f t="shared" si="190"/>
        <v>-0.22427135729794623</v>
      </c>
      <c r="Q275" s="8">
        <f t="shared" si="191"/>
        <v>4.737728642702054</v>
      </c>
      <c r="R275" s="8">
        <f t="shared" si="151"/>
        <v>4.85792804</v>
      </c>
      <c r="S275" s="8">
        <v>48.374459526814157</v>
      </c>
      <c r="T275" s="8">
        <f t="shared" si="171"/>
        <v>0.48374459526814156</v>
      </c>
      <c r="U275" s="8">
        <v>1.75</v>
      </c>
      <c r="V275" s="25">
        <v>-4.2140000000000004</v>
      </c>
      <c r="W275">
        <f t="shared" si="172"/>
        <v>-4.2140000000000004E-2</v>
      </c>
      <c r="X275" s="7">
        <v>55.108677701182707</v>
      </c>
      <c r="Y275" s="7">
        <f t="shared" si="173"/>
        <v>0.55108677701182707</v>
      </c>
      <c r="Z275" s="8">
        <v>1</v>
      </c>
      <c r="AA275" s="7">
        <v>1.2436710838564683E-2</v>
      </c>
      <c r="AB275" s="7">
        <v>0.13161594110268576</v>
      </c>
      <c r="AC275" s="7">
        <v>5.3471684422050584E-3</v>
      </c>
      <c r="AD275" s="7">
        <v>5.0936265217025677E-2</v>
      </c>
      <c r="AE275" s="7">
        <v>0.79966391439951878</v>
      </c>
      <c r="AF275" s="7">
        <v>-1.589</v>
      </c>
      <c r="AG275" s="7">
        <v>-1.29</v>
      </c>
      <c r="AH275" s="7">
        <v>2.0267821493700282</v>
      </c>
      <c r="AI275" s="7">
        <v>-0.73299999999999998</v>
      </c>
      <c r="AJ275" s="7">
        <v>-1.998</v>
      </c>
      <c r="AK275" s="7">
        <f t="shared" si="199"/>
        <v>-1.8137737353709262</v>
      </c>
      <c r="AL275" s="7">
        <f t="shared" si="193"/>
        <v>-1.8137737353709261E-2</v>
      </c>
      <c r="AM275" s="7">
        <f t="shared" si="194"/>
        <v>-3.5673745178049103E-2</v>
      </c>
      <c r="AN275" s="7">
        <f t="shared" si="195"/>
        <v>-9.9954672205426615E-3</v>
      </c>
      <c r="AO275" s="7">
        <f t="shared" si="196"/>
        <v>-2.5678277957506442E-2</v>
      </c>
      <c r="AP275" s="8">
        <f t="shared" si="197"/>
        <v>-2.5678277957506443</v>
      </c>
      <c r="AQ275" s="19">
        <f t="shared" si="198"/>
        <v>2.1699008469514096</v>
      </c>
      <c r="AR275" s="8">
        <f t="shared" si="182"/>
        <v>4.85792804</v>
      </c>
      <c r="AS275" s="7">
        <f t="shared" si="183"/>
        <v>-4.2140000000000004E-2</v>
      </c>
      <c r="AT275" s="7">
        <f t="shared" si="184"/>
        <v>-1.8137737353709261E-2</v>
      </c>
    </row>
    <row r="276" spans="1:46">
      <c r="A276" s="7" t="s">
        <v>8</v>
      </c>
      <c r="B276" s="26">
        <v>95</v>
      </c>
      <c r="C276" s="8">
        <v>6.1479999999999997</v>
      </c>
      <c r="D276" s="1">
        <v>4.85792804</v>
      </c>
      <c r="E276" s="8">
        <v>0.42359999999999998</v>
      </c>
      <c r="F276" s="8">
        <v>-1.3391242944022395</v>
      </c>
      <c r="G276" s="8">
        <f t="shared" si="185"/>
        <v>0.65799999999999992</v>
      </c>
      <c r="H276" s="8">
        <f t="shared" si="186"/>
        <v>0.376</v>
      </c>
      <c r="I276" s="8">
        <f t="shared" si="187"/>
        <v>0.26599999999999996</v>
      </c>
      <c r="J276" s="8">
        <f t="shared" si="188"/>
        <v>0.15200000000000002</v>
      </c>
      <c r="K276" s="8">
        <v>1.88</v>
      </c>
      <c r="L276" s="8">
        <v>0.76</v>
      </c>
      <c r="M276" s="8">
        <v>0.4</v>
      </c>
      <c r="N276" s="8">
        <v>0.6</v>
      </c>
      <c r="O276" s="8">
        <f t="shared" si="189"/>
        <v>0.6</v>
      </c>
      <c r="P276" s="6">
        <f t="shared" si="190"/>
        <v>-0.5142653722159658</v>
      </c>
      <c r="Q276" s="8">
        <f t="shared" si="191"/>
        <v>5.6337346277840341</v>
      </c>
      <c r="R276" s="8">
        <f t="shared" si="151"/>
        <v>4.85792804</v>
      </c>
      <c r="S276" s="8">
        <v>50.764889761819134</v>
      </c>
      <c r="T276" s="8">
        <f t="shared" si="171"/>
        <v>0.50764889761819132</v>
      </c>
      <c r="U276" s="8">
        <v>1.75</v>
      </c>
      <c r="V276" s="25">
        <v>-5.194</v>
      </c>
      <c r="W276">
        <f t="shared" si="172"/>
        <v>-5.194E-2</v>
      </c>
      <c r="X276" s="7">
        <v>57.610937447170819</v>
      </c>
      <c r="Y276" s="7">
        <f t="shared" si="173"/>
        <v>0.57610937447170818</v>
      </c>
      <c r="Z276" s="8">
        <v>1</v>
      </c>
      <c r="AA276" s="7">
        <v>1.385283953297751E-2</v>
      </c>
      <c r="AB276" s="7">
        <v>0.12954712357428244</v>
      </c>
      <c r="AC276" s="7">
        <v>5.688145959111224E-3</v>
      </c>
      <c r="AD276" s="7">
        <v>4.4251235436141602E-2</v>
      </c>
      <c r="AE276" s="7">
        <v>0.80666065549748711</v>
      </c>
      <c r="AF276" s="7">
        <v>-0.47699999999999998</v>
      </c>
      <c r="AG276" s="7">
        <v>-1.167</v>
      </c>
      <c r="AH276" s="7">
        <v>2.8366239068731764</v>
      </c>
      <c r="AI276" s="7">
        <v>-0.89</v>
      </c>
      <c r="AJ276" s="7">
        <v>-1.486</v>
      </c>
      <c r="AK276" s="7">
        <f t="shared" si="199"/>
        <v>-1.379735500462451</v>
      </c>
      <c r="AL276" s="7">
        <f t="shared" si="193"/>
        <v>-1.379735500462451E-2</v>
      </c>
      <c r="AM276" s="7">
        <f t="shared" si="194"/>
        <v>-4.6142746549005499E-2</v>
      </c>
      <c r="AN276" s="7">
        <f t="shared" si="195"/>
        <v>-7.9487855610783191E-3</v>
      </c>
      <c r="AO276" s="7">
        <f t="shared" si="196"/>
        <v>-3.8193960987927184E-2</v>
      </c>
      <c r="AP276" s="8">
        <f t="shared" si="197"/>
        <v>-3.8193960987927182</v>
      </c>
      <c r="AQ276" s="19">
        <f t="shared" si="198"/>
        <v>1.8143385289913159</v>
      </c>
      <c r="AR276" s="8">
        <f t="shared" si="182"/>
        <v>4.85792804</v>
      </c>
      <c r="AS276" s="7">
        <f t="shared" si="183"/>
        <v>-5.194E-2</v>
      </c>
      <c r="AT276" s="7">
        <f t="shared" si="184"/>
        <v>-1.379735500462451E-2</v>
      </c>
    </row>
    <row r="277" spans="1:46">
      <c r="A277" s="7" t="s">
        <v>8</v>
      </c>
      <c r="B277" s="26">
        <v>96</v>
      </c>
      <c r="C277" s="8">
        <v>5.1210000000000004</v>
      </c>
      <c r="D277" s="1">
        <v>4.0299672749999988</v>
      </c>
      <c r="E277" s="8">
        <v>0.42420000000000002</v>
      </c>
      <c r="F277" s="8">
        <v>1.0984151787627283</v>
      </c>
      <c r="G277" s="8">
        <f t="shared" si="185"/>
        <v>0.65799999999999992</v>
      </c>
      <c r="H277" s="8">
        <f t="shared" si="186"/>
        <v>0.376</v>
      </c>
      <c r="I277" s="8">
        <f t="shared" si="187"/>
        <v>0.26599999999999996</v>
      </c>
      <c r="J277" s="8">
        <f t="shared" si="188"/>
        <v>0.15200000000000002</v>
      </c>
      <c r="K277" s="8">
        <v>1.88</v>
      </c>
      <c r="L277" s="8">
        <v>0.76</v>
      </c>
      <c r="M277" s="8">
        <v>0.4</v>
      </c>
      <c r="N277" s="8">
        <v>0.6</v>
      </c>
      <c r="O277" s="8">
        <f t="shared" si="189"/>
        <v>0.6</v>
      </c>
      <c r="P277" s="6">
        <f t="shared" si="190"/>
        <v>0.22597334530855298</v>
      </c>
      <c r="Q277" s="8">
        <f t="shared" si="191"/>
        <v>5.3469733453085535</v>
      </c>
      <c r="R277" s="8">
        <f t="shared" si="151"/>
        <v>4.85792804</v>
      </c>
      <c r="S277" s="8">
        <v>51.483147780997406</v>
      </c>
      <c r="T277" s="8">
        <f t="shared" si="171"/>
        <v>0.51483147780997407</v>
      </c>
      <c r="U277" s="8">
        <v>1.75</v>
      </c>
      <c r="V277" s="25">
        <v>-4.1769999999999996</v>
      </c>
      <c r="W277">
        <f t="shared" si="172"/>
        <v>-4.1769999999999995E-2</v>
      </c>
      <c r="X277" s="7">
        <v>57.645675203247258</v>
      </c>
      <c r="Y277" s="7">
        <f t="shared" si="173"/>
        <v>0.5764567520324726</v>
      </c>
      <c r="Z277" s="8">
        <v>1</v>
      </c>
      <c r="AA277" s="7">
        <v>1.3442367393708193E-2</v>
      </c>
      <c r="AB277" s="7">
        <v>0.13286300229378706</v>
      </c>
      <c r="AC277" s="7">
        <v>5.1219775742556818E-3</v>
      </c>
      <c r="AD277" s="7">
        <v>4.4601031919493113E-2</v>
      </c>
      <c r="AE277" s="7">
        <v>0.80397162081875595</v>
      </c>
      <c r="AF277" s="7">
        <v>1.0289999999999999</v>
      </c>
      <c r="AG277" s="7">
        <v>-1.0069999999999999</v>
      </c>
      <c r="AH277" s="7">
        <v>3.100622104208083</v>
      </c>
      <c r="AI277" s="7">
        <v>-0.30199999999999999</v>
      </c>
      <c r="AJ277" s="7">
        <v>-2.0190000000000001</v>
      </c>
      <c r="AK277" s="7">
        <f t="shared" si="199"/>
        <v>-1.7407677444504779</v>
      </c>
      <c r="AL277" s="7">
        <f t="shared" si="193"/>
        <v>-1.740767744450478E-2</v>
      </c>
      <c r="AM277" s="7">
        <f t="shared" si="194"/>
        <v>-3.7632893949214576E-2</v>
      </c>
      <c r="AN277" s="7">
        <f t="shared" si="195"/>
        <v>-1.0034773200088158E-2</v>
      </c>
      <c r="AO277" s="7">
        <f t="shared" si="196"/>
        <v>-2.7598120749126417E-2</v>
      </c>
      <c r="AP277" s="8">
        <f t="shared" si="197"/>
        <v>-2.7598120749126416</v>
      </c>
      <c r="AQ277" s="19">
        <f t="shared" si="198"/>
        <v>2.5871612703959119</v>
      </c>
      <c r="AR277" s="8">
        <f t="shared" si="182"/>
        <v>4.85792804</v>
      </c>
      <c r="AS277" s="7">
        <f t="shared" si="183"/>
        <v>-4.1769999999999995E-2</v>
      </c>
      <c r="AT277" s="7">
        <f t="shared" si="184"/>
        <v>-1.740767744450478E-2</v>
      </c>
    </row>
    <row r="278" spans="1:46">
      <c r="A278" s="7" t="s">
        <v>8</v>
      </c>
      <c r="B278" s="26">
        <v>97</v>
      </c>
      <c r="C278" s="8">
        <v>6.4790000000000001</v>
      </c>
      <c r="D278" s="1">
        <v>4.0299672749999988</v>
      </c>
      <c r="E278" s="8">
        <v>0.47660000000000002</v>
      </c>
      <c r="F278" s="8">
        <v>2.7020269132115198</v>
      </c>
      <c r="G278" s="8">
        <f t="shared" si="185"/>
        <v>0.65799999999999992</v>
      </c>
      <c r="H278" s="8">
        <f t="shared" si="186"/>
        <v>0.376</v>
      </c>
      <c r="I278" s="8">
        <f t="shared" si="187"/>
        <v>0.26599999999999996</v>
      </c>
      <c r="J278" s="8">
        <f t="shared" si="188"/>
        <v>0.15200000000000002</v>
      </c>
      <c r="K278" s="8">
        <v>1.88</v>
      </c>
      <c r="L278" s="8">
        <v>0.76</v>
      </c>
      <c r="M278" s="8">
        <v>0.4</v>
      </c>
      <c r="N278" s="8">
        <v>0.6</v>
      </c>
      <c r="O278" s="8">
        <f t="shared" si="189"/>
        <v>0.6</v>
      </c>
      <c r="P278" s="6">
        <f t="shared" si="190"/>
        <v>1.2877654673660814</v>
      </c>
      <c r="Q278" s="8">
        <f t="shared" si="191"/>
        <v>7.7667654673660813</v>
      </c>
      <c r="R278" s="8">
        <f t="shared" si="151"/>
        <v>4.0299672749999988</v>
      </c>
      <c r="S278" s="8">
        <v>54.201133819778001</v>
      </c>
      <c r="T278" s="8">
        <f t="shared" si="171"/>
        <v>0.54201133819778002</v>
      </c>
      <c r="U278" s="8">
        <v>1.75</v>
      </c>
      <c r="V278" s="25">
        <v>-3.488</v>
      </c>
      <c r="W278">
        <f t="shared" si="172"/>
        <v>-3.4880000000000001E-2</v>
      </c>
      <c r="X278" s="7">
        <v>60.681552275448617</v>
      </c>
      <c r="Y278" s="7">
        <f t="shared" si="173"/>
        <v>0.60681552275448614</v>
      </c>
      <c r="Z278" s="8">
        <v>1</v>
      </c>
      <c r="AA278" s="7">
        <v>1.2715298807804915E-2</v>
      </c>
      <c r="AB278" s="7">
        <v>0.14636779968141972</v>
      </c>
      <c r="AC278" s="7">
        <v>5.7367825902966268E-3</v>
      </c>
      <c r="AD278" s="7">
        <v>4.9586290440442042E-2</v>
      </c>
      <c r="AE278" s="7">
        <v>0.78559382848003667</v>
      </c>
      <c r="AF278" s="7">
        <v>1.4750000000000001</v>
      </c>
      <c r="AG278" s="7">
        <v>-0.60899999999999999</v>
      </c>
      <c r="AH278" s="7">
        <v>3.1227586526381628</v>
      </c>
      <c r="AI278" s="7">
        <v>0.84099999999999997</v>
      </c>
      <c r="AJ278" s="7">
        <v>-1.5660000000000001</v>
      </c>
      <c r="AK278" s="7">
        <f t="shared" si="199"/>
        <v>-1.2410062019316455</v>
      </c>
      <c r="AL278" s="7">
        <f t="shared" si="193"/>
        <v>-1.2410062019316454E-2</v>
      </c>
      <c r="AM278" s="7">
        <f t="shared" si="194"/>
        <v>-3.3084372083592495E-2</v>
      </c>
      <c r="AN278" s="7">
        <f t="shared" si="195"/>
        <v>-7.5306182716671083E-3</v>
      </c>
      <c r="AO278" s="7">
        <f t="shared" si="196"/>
        <v>-2.5553753811925387E-2</v>
      </c>
      <c r="AP278" s="8">
        <f t="shared" si="197"/>
        <v>-2.5553753811925386</v>
      </c>
      <c r="AQ278" s="19">
        <f t="shared" si="198"/>
        <v>5.2113900861735427</v>
      </c>
      <c r="AR278" s="8">
        <f t="shared" si="182"/>
        <v>4.0299672749999988</v>
      </c>
      <c r="AS278" s="7">
        <f t="shared" si="183"/>
        <v>-3.4880000000000001E-2</v>
      </c>
      <c r="AT278" s="7">
        <f t="shared" si="184"/>
        <v>-1.2410062019316454E-2</v>
      </c>
    </row>
    <row r="279" spans="1:46">
      <c r="A279" s="7" t="s">
        <v>8</v>
      </c>
      <c r="B279" s="26">
        <v>98</v>
      </c>
      <c r="C279" s="8">
        <v>3.2170000000000001</v>
      </c>
      <c r="D279" s="1">
        <v>4.0299672749999988</v>
      </c>
      <c r="E279" s="8">
        <v>0.41570000000000001</v>
      </c>
      <c r="F279" s="8">
        <v>0.18760552746807727</v>
      </c>
      <c r="G279" s="8">
        <f t="shared" si="185"/>
        <v>0.65799999999999992</v>
      </c>
      <c r="H279" s="8">
        <f t="shared" si="186"/>
        <v>0.376</v>
      </c>
      <c r="I279" s="8">
        <f t="shared" si="187"/>
        <v>0.26599999999999996</v>
      </c>
      <c r="J279" s="8">
        <f t="shared" si="188"/>
        <v>0.15200000000000002</v>
      </c>
      <c r="K279" s="8">
        <v>1.88</v>
      </c>
      <c r="L279" s="8">
        <v>0.76</v>
      </c>
      <c r="M279" s="8">
        <v>0.4</v>
      </c>
      <c r="N279" s="8">
        <v>0.6</v>
      </c>
      <c r="O279" s="8">
        <f t="shared" si="189"/>
        <v>0.6</v>
      </c>
      <c r="P279" s="6">
        <f t="shared" si="190"/>
        <v>0.4237828964219183</v>
      </c>
      <c r="Q279" s="8">
        <f t="shared" si="191"/>
        <v>3.6407828964219182</v>
      </c>
      <c r="R279" s="8">
        <f t="shared" si="151"/>
        <v>4.0299672749999988</v>
      </c>
      <c r="S279" s="8">
        <v>53.610572415653138</v>
      </c>
      <c r="T279" s="8">
        <f t="shared" si="171"/>
        <v>0.53610572415653135</v>
      </c>
      <c r="U279" s="8">
        <v>1.75</v>
      </c>
      <c r="V279" s="25">
        <v>-2.4079999999999999</v>
      </c>
      <c r="W279">
        <f t="shared" si="172"/>
        <v>-2.4080000000000001E-2</v>
      </c>
      <c r="X279" s="7">
        <v>59.73440530161951</v>
      </c>
      <c r="Y279" s="7">
        <f t="shared" si="173"/>
        <v>0.59734405301619509</v>
      </c>
      <c r="Z279" s="8">
        <v>1</v>
      </c>
      <c r="AA279" s="7">
        <v>1.2127291742858062E-2</v>
      </c>
      <c r="AB279" s="7">
        <v>0.15445569255658353</v>
      </c>
      <c r="AC279" s="7">
        <v>5.1425159086936189E-3</v>
      </c>
      <c r="AD279" s="7">
        <v>5.0432865286939944E-2</v>
      </c>
      <c r="AE279" s="7">
        <v>0.77784163450492483</v>
      </c>
      <c r="AF279" s="7">
        <v>-1.266</v>
      </c>
      <c r="AG279" s="7">
        <v>-0.187</v>
      </c>
      <c r="AH279" s="7">
        <v>2.0800848128822729</v>
      </c>
      <c r="AI279" s="7">
        <v>1.736</v>
      </c>
      <c r="AJ279" s="7">
        <v>-0.96799999999999997</v>
      </c>
      <c r="AK279" s="7">
        <f t="shared" si="199"/>
        <v>-0.69893874467549977</v>
      </c>
      <c r="AL279" s="7">
        <f t="shared" si="193"/>
        <v>-6.9893874467549973E-3</v>
      </c>
      <c r="AM279" s="7">
        <f t="shared" si="194"/>
        <v>-2.2591495215956232E-2</v>
      </c>
      <c r="AN279" s="7">
        <f t="shared" si="195"/>
        <v>-4.1750690255451459E-3</v>
      </c>
      <c r="AO279" s="7">
        <f t="shared" si="196"/>
        <v>-1.8416426190411086E-2</v>
      </c>
      <c r="AP279" s="8">
        <f t="shared" si="197"/>
        <v>-1.8416426190411086</v>
      </c>
      <c r="AQ279" s="19">
        <f t="shared" si="198"/>
        <v>1.7991402773808096</v>
      </c>
      <c r="AR279" s="8">
        <f t="shared" si="182"/>
        <v>4.0299672749999988</v>
      </c>
      <c r="AS279" s="7">
        <f t="shared" si="183"/>
        <v>-2.4080000000000001E-2</v>
      </c>
      <c r="AT279" s="7">
        <f t="shared" si="184"/>
        <v>-6.9893874467549973E-3</v>
      </c>
    </row>
    <row r="280" spans="1:46">
      <c r="A280" s="7" t="s">
        <v>8</v>
      </c>
      <c r="B280" s="26">
        <v>99</v>
      </c>
      <c r="C280" s="8">
        <v>3.7970000000000002</v>
      </c>
      <c r="D280" s="1">
        <v>4.0299672749999988</v>
      </c>
      <c r="E280" s="8">
        <v>0.41389999999999999</v>
      </c>
      <c r="F280" s="8">
        <v>-0.236186657561957</v>
      </c>
      <c r="G280" s="8">
        <f t="shared" si="185"/>
        <v>0.65799999999999992</v>
      </c>
      <c r="H280" s="8">
        <f t="shared" si="186"/>
        <v>0.376</v>
      </c>
      <c r="I280" s="8">
        <f t="shared" si="187"/>
        <v>0.26599999999999996</v>
      </c>
      <c r="J280" s="8">
        <f t="shared" si="188"/>
        <v>0.15200000000000002</v>
      </c>
      <c r="K280" s="8">
        <v>1.88</v>
      </c>
      <c r="L280" s="8">
        <v>0.76</v>
      </c>
      <c r="M280" s="8">
        <v>0.4</v>
      </c>
      <c r="N280" s="8">
        <v>0.6</v>
      </c>
      <c r="O280" s="8">
        <f t="shared" si="189"/>
        <v>0.6</v>
      </c>
      <c r="P280" s="6">
        <f t="shared" si="190"/>
        <v>-6.056697413746466E-2</v>
      </c>
      <c r="Q280" s="8">
        <f t="shared" si="191"/>
        <v>3.7364330258625356</v>
      </c>
      <c r="R280" s="8">
        <f t="shared" si="151"/>
        <v>4.0299672749999988</v>
      </c>
      <c r="S280" s="8">
        <v>54.89588706916917</v>
      </c>
      <c r="T280" s="8">
        <f t="shared" si="171"/>
        <v>0.54895887069169169</v>
      </c>
      <c r="U280" s="8">
        <v>1.75</v>
      </c>
      <c r="V280" s="25">
        <v>-0.96199999999999997</v>
      </c>
      <c r="W280">
        <f t="shared" si="172"/>
        <v>-9.6200000000000001E-3</v>
      </c>
      <c r="X280" s="7">
        <v>60.240382992879148</v>
      </c>
      <c r="Y280" s="7">
        <f t="shared" si="173"/>
        <v>0.60240382992879149</v>
      </c>
      <c r="Z280" s="8">
        <v>1</v>
      </c>
      <c r="AA280" s="7">
        <v>1.2850482887377826E-2</v>
      </c>
      <c r="AB280" s="7">
        <v>0.15333251907900353</v>
      </c>
      <c r="AC280" s="7">
        <v>5.1048321724866067E-3</v>
      </c>
      <c r="AD280" s="7">
        <v>5.5466839808673868E-2</v>
      </c>
      <c r="AE280" s="7">
        <v>0.7732453260524581</v>
      </c>
      <c r="AF280" s="7">
        <v>-1.8540000000000001</v>
      </c>
      <c r="AG280" s="7">
        <v>0.06</v>
      </c>
      <c r="AH280" s="7">
        <v>0.89778107834079457</v>
      </c>
      <c r="AI280" s="7">
        <v>2.8239999999999998</v>
      </c>
      <c r="AJ280" s="7">
        <v>-0.436</v>
      </c>
      <c r="AK280" s="7">
        <f t="shared" si="199"/>
        <v>-0.1905384289350712</v>
      </c>
      <c r="AL280" s="7">
        <f t="shared" si="193"/>
        <v>-1.905384289350712E-3</v>
      </c>
      <c r="AM280" s="7">
        <f t="shared" si="194"/>
        <v>-9.2417225880946294E-3</v>
      </c>
      <c r="AN280" s="7">
        <f t="shared" si="195"/>
        <v>-1.1478107933910176E-3</v>
      </c>
      <c r="AO280" s="7">
        <f t="shared" si="196"/>
        <v>-8.0939117947036125E-3</v>
      </c>
      <c r="AP280" s="8">
        <f t="shared" si="197"/>
        <v>-0.80939117947036121</v>
      </c>
      <c r="AQ280" s="19">
        <f t="shared" si="198"/>
        <v>2.9270418463921741</v>
      </c>
      <c r="AR280" s="8">
        <f t="shared" si="182"/>
        <v>4.0299672749999988</v>
      </c>
      <c r="AS280" s="7">
        <f t="shared" si="183"/>
        <v>-9.6200000000000001E-3</v>
      </c>
      <c r="AT280" s="7">
        <f t="shared" si="184"/>
        <v>-1.905384289350712E-3</v>
      </c>
    </row>
    <row r="281" spans="1:46">
      <c r="A281" s="7" t="s">
        <v>8</v>
      </c>
      <c r="B281" s="26">
        <v>0</v>
      </c>
      <c r="C281" s="8">
        <v>1.877</v>
      </c>
      <c r="D281" s="1">
        <v>3.8190823700000003</v>
      </c>
      <c r="E281" s="8">
        <v>0.46629999999999999</v>
      </c>
      <c r="F281" s="8">
        <v>1.0788565367230802</v>
      </c>
      <c r="G281" s="8">
        <f t="shared" si="185"/>
        <v>0.65799999999999992</v>
      </c>
      <c r="H281" s="8">
        <f t="shared" si="186"/>
        <v>0.376</v>
      </c>
      <c r="I281" s="8">
        <f t="shared" si="187"/>
        <v>0.26599999999999996</v>
      </c>
      <c r="J281" s="8">
        <f t="shared" si="188"/>
        <v>0.15200000000000002</v>
      </c>
      <c r="K281" s="8">
        <v>1.88</v>
      </c>
      <c r="L281" s="8">
        <v>0.76</v>
      </c>
      <c r="M281" s="8">
        <v>0.4</v>
      </c>
      <c r="N281" s="8">
        <v>0.6</v>
      </c>
      <c r="O281" s="8">
        <f t="shared" si="189"/>
        <v>0.6</v>
      </c>
      <c r="P281" s="6">
        <f t="shared" si="190"/>
        <v>0.40338488362622721</v>
      </c>
      <c r="Q281" s="8">
        <f t="shared" si="191"/>
        <v>2.280384883626227</v>
      </c>
      <c r="R281" s="8">
        <f t="shared" ref="R281:R331" si="200">D280</f>
        <v>4.0299672749999988</v>
      </c>
      <c r="S281" s="8">
        <v>59.959023436541003</v>
      </c>
      <c r="T281" s="8">
        <f t="shared" si="171"/>
        <v>0.59959023436541004</v>
      </c>
      <c r="U281" s="8">
        <v>1.75</v>
      </c>
      <c r="V281" s="25">
        <v>-0.30399999999999999</v>
      </c>
      <c r="W281">
        <f t="shared" si="172"/>
        <v>-3.0399999999999997E-3</v>
      </c>
      <c r="X281" s="7">
        <v>66.492955200296393</v>
      </c>
      <c r="Y281" s="7">
        <f t="shared" si="173"/>
        <v>0.66492955200296389</v>
      </c>
      <c r="Z281" s="8">
        <v>1</v>
      </c>
      <c r="AA281" s="7">
        <v>1.2955963119200085E-2</v>
      </c>
      <c r="AB281" s="7">
        <v>0.15706340774137934</v>
      </c>
      <c r="AC281" s="7">
        <v>6.0646054514430199E-3</v>
      </c>
      <c r="AD281" s="7">
        <v>6.4007258915578444E-2</v>
      </c>
      <c r="AE281" s="7">
        <v>0.75990876477239921</v>
      </c>
      <c r="AF281" s="7">
        <v>-0.36699999999999999</v>
      </c>
      <c r="AG281" s="7">
        <v>0.67300000000000004</v>
      </c>
      <c r="AH281" s="7">
        <v>0.28678420498784901</v>
      </c>
      <c r="AI281" s="7">
        <v>3.383</v>
      </c>
      <c r="AJ281" s="7">
        <v>1.0009999999999999</v>
      </c>
      <c r="AK281" s="7">
        <f t="shared" si="199"/>
        <v>1.0798932984467324</v>
      </c>
      <c r="AL281" s="7">
        <f t="shared" si="193"/>
        <v>1.0798932984467324E-2</v>
      </c>
      <c r="AM281" s="7">
        <f t="shared" si="194"/>
        <v>-3.1898200468239812E-3</v>
      </c>
      <c r="AN281" s="7">
        <f t="shared" si="195"/>
        <v>7.1805296714718874E-3</v>
      </c>
      <c r="AO281" s="7">
        <f t="shared" si="196"/>
        <v>-1.0370349718295868E-2</v>
      </c>
      <c r="AP281" s="8">
        <f t="shared" si="197"/>
        <v>-1.0370349718295868</v>
      </c>
      <c r="AQ281" s="19">
        <f t="shared" si="198"/>
        <v>1.2433499117966402</v>
      </c>
      <c r="AR281" s="8">
        <f t="shared" si="182"/>
        <v>4.0299672749999988</v>
      </c>
      <c r="AS281" s="7">
        <f t="shared" si="183"/>
        <v>-3.0399999999999997E-3</v>
      </c>
      <c r="AT281" s="7">
        <f t="shared" si="184"/>
        <v>1.0798932984467324E-2</v>
      </c>
    </row>
    <row r="282" spans="1:46">
      <c r="A282" s="7" t="s">
        <v>8</v>
      </c>
      <c r="B282" s="26">
        <v>1</v>
      </c>
      <c r="C282" s="8">
        <v>2.4369999999999998</v>
      </c>
      <c r="D282" s="1">
        <v>3.8190823700000003</v>
      </c>
      <c r="E282" s="8">
        <v>0.42259999999999998</v>
      </c>
      <c r="F282" s="8">
        <v>-1.3504139471400742</v>
      </c>
      <c r="G282" s="8">
        <f t="shared" si="185"/>
        <v>0.65799999999999992</v>
      </c>
      <c r="H282" s="8">
        <f t="shared" si="186"/>
        <v>0.376</v>
      </c>
      <c r="I282" s="8">
        <f t="shared" si="187"/>
        <v>0.26599999999999996</v>
      </c>
      <c r="J282" s="8">
        <f t="shared" si="188"/>
        <v>0.15200000000000002</v>
      </c>
      <c r="K282" s="8">
        <v>1.88</v>
      </c>
      <c r="L282" s="8">
        <v>0.76</v>
      </c>
      <c r="M282" s="8">
        <v>0.4</v>
      </c>
      <c r="N282" s="8">
        <v>0.6</v>
      </c>
      <c r="O282" s="8">
        <f t="shared" si="189"/>
        <v>0.6</v>
      </c>
      <c r="P282" s="6">
        <f t="shared" si="190"/>
        <v>-0.35274374665189323</v>
      </c>
      <c r="Q282" s="8">
        <f t="shared" si="191"/>
        <v>2.0842562533481068</v>
      </c>
      <c r="R282" s="8">
        <f t="shared" si="200"/>
        <v>3.8190823700000003</v>
      </c>
      <c r="S282" s="8">
        <v>57.16305570006881</v>
      </c>
      <c r="T282" s="8">
        <f t="shared" si="171"/>
        <v>0.5716305570006881</v>
      </c>
      <c r="U282" s="8">
        <v>1.75</v>
      </c>
      <c r="V282" s="25">
        <v>-0.41399999999999998</v>
      </c>
      <c r="W282">
        <f t="shared" si="172"/>
        <v>-4.1399999999999996E-3</v>
      </c>
      <c r="X282" s="7">
        <v>63.823484988336389</v>
      </c>
      <c r="Y282" s="7">
        <f t="shared" si="173"/>
        <v>0.63823484988336388</v>
      </c>
      <c r="Z282" s="8">
        <v>1</v>
      </c>
      <c r="AA282" s="7">
        <v>1.292643574679089E-2</v>
      </c>
      <c r="AB282" s="7">
        <v>0.15734374701917547</v>
      </c>
      <c r="AC282" s="7">
        <v>7.3372140592374282E-3</v>
      </c>
      <c r="AD282" s="7">
        <v>6.164004010542265E-2</v>
      </c>
      <c r="AE282" s="7">
        <v>0.76075256306937356</v>
      </c>
      <c r="AF282" s="7">
        <v>-0.89400000000000002</v>
      </c>
      <c r="AG282" s="7">
        <v>0.55200000000000005</v>
      </c>
      <c r="AH282" s="7">
        <v>-0.76730512944137941</v>
      </c>
      <c r="AI282" s="7">
        <v>1.0009999999999999</v>
      </c>
      <c r="AJ282" s="7">
        <v>1.1419999999999999</v>
      </c>
      <c r="AK282" s="7">
        <f t="shared" si="199"/>
        <v>1.0001487399842441</v>
      </c>
      <c r="AL282" s="7">
        <f t="shared" si="193"/>
        <v>1.0001487399842442E-2</v>
      </c>
      <c r="AM282" s="7">
        <f t="shared" si="194"/>
        <v>-4.1414633854699847E-3</v>
      </c>
      <c r="AN282" s="7">
        <f t="shared" si="195"/>
        <v>6.383297809248796E-3</v>
      </c>
      <c r="AO282" s="7">
        <f t="shared" si="196"/>
        <v>-1.052476119471878E-2</v>
      </c>
      <c r="AP282" s="8">
        <f t="shared" si="197"/>
        <v>-1.0524761194718779</v>
      </c>
      <c r="AQ282" s="19">
        <f t="shared" si="198"/>
        <v>1.0317801338762289</v>
      </c>
      <c r="AR282" s="8">
        <f t="shared" si="182"/>
        <v>3.8190823700000003</v>
      </c>
      <c r="AS282" s="7">
        <f t="shared" si="183"/>
        <v>-4.1399999999999996E-3</v>
      </c>
      <c r="AT282" s="7">
        <f t="shared" si="184"/>
        <v>1.0001487399842442E-2</v>
      </c>
    </row>
    <row r="283" spans="1:46">
      <c r="A283" s="7" t="s">
        <v>8</v>
      </c>
      <c r="B283" s="26">
        <v>2</v>
      </c>
      <c r="C283" s="8">
        <v>2.4900000000000002</v>
      </c>
      <c r="D283" s="1">
        <v>3.8190823700000003</v>
      </c>
      <c r="E283" s="8">
        <v>0.3992</v>
      </c>
      <c r="F283" s="8">
        <v>-0.93789042799469657</v>
      </c>
      <c r="G283" s="8">
        <f t="shared" si="185"/>
        <v>0.65799999999999992</v>
      </c>
      <c r="H283" s="8">
        <f t="shared" si="186"/>
        <v>0.376</v>
      </c>
      <c r="I283" s="8">
        <f t="shared" si="187"/>
        <v>0.26599999999999996</v>
      </c>
      <c r="J283" s="8">
        <f t="shared" si="188"/>
        <v>0.15200000000000002</v>
      </c>
      <c r="K283" s="8">
        <v>1.88</v>
      </c>
      <c r="L283" s="8">
        <v>0.76</v>
      </c>
      <c r="M283" s="8">
        <v>0.4</v>
      </c>
      <c r="N283" s="8">
        <v>0.6</v>
      </c>
      <c r="O283" s="8">
        <f t="shared" si="189"/>
        <v>0.6</v>
      </c>
      <c r="P283" s="6">
        <f t="shared" si="190"/>
        <v>-0.49696459070572363</v>
      </c>
      <c r="Q283" s="8">
        <f t="shared" si="191"/>
        <v>1.9930354092942766</v>
      </c>
      <c r="R283" s="8">
        <f t="shared" si="200"/>
        <v>3.8190823700000003</v>
      </c>
      <c r="S283" s="8">
        <v>53.959648211024849</v>
      </c>
      <c r="T283" s="8">
        <f t="shared" si="171"/>
        <v>0.53959648211024847</v>
      </c>
      <c r="U283" s="8">
        <v>1.75</v>
      </c>
      <c r="V283" s="25">
        <v>-2.625</v>
      </c>
      <c r="W283">
        <f t="shared" si="172"/>
        <v>-2.6249999999999999E-2</v>
      </c>
      <c r="X283" s="7">
        <v>60.75073660113933</v>
      </c>
      <c r="Y283" s="7">
        <f t="shared" si="173"/>
        <v>0.60750736601139332</v>
      </c>
      <c r="Z283" s="8">
        <v>1</v>
      </c>
      <c r="AA283" s="7">
        <v>1.2483214380557363E-2</v>
      </c>
      <c r="AB283" s="7">
        <v>0.15750269703904798</v>
      </c>
      <c r="AC283" s="7">
        <v>9.6241350297678538E-3</v>
      </c>
      <c r="AD283" s="7">
        <v>6.6992837989627407E-2</v>
      </c>
      <c r="AE283" s="7">
        <v>0.75339711556099942</v>
      </c>
      <c r="AF283" s="7">
        <v>-1.65</v>
      </c>
      <c r="AG283" s="7">
        <v>0.433</v>
      </c>
      <c r="AH283" s="7">
        <v>-1.5447945910942937</v>
      </c>
      <c r="AI283" s="7">
        <v>-6.7000000000000004E-2</v>
      </c>
      <c r="AJ283" s="7">
        <v>7.6999999999999999E-2</v>
      </c>
      <c r="AK283" s="7">
        <f t="shared" si="199"/>
        <v>8.6257110104933532E-2</v>
      </c>
      <c r="AL283" s="7">
        <f t="shared" si="193"/>
        <v>8.6257110104933537E-4</v>
      </c>
      <c r="AM283" s="7">
        <f t="shared" si="194"/>
        <v>-2.4787713396939536E-2</v>
      </c>
      <c r="AN283" s="7">
        <f t="shared" si="195"/>
        <v>5.240182975960291E-4</v>
      </c>
      <c r="AO283" s="7">
        <f t="shared" si="196"/>
        <v>-2.5311731694535565E-2</v>
      </c>
      <c r="AP283" s="8">
        <f t="shared" si="197"/>
        <v>-2.5311731694535564</v>
      </c>
      <c r="AQ283" s="19">
        <f t="shared" si="198"/>
        <v>-0.53813776015927983</v>
      </c>
      <c r="AR283" s="8">
        <f t="shared" si="182"/>
        <v>3.8190823700000003</v>
      </c>
      <c r="AS283" s="7">
        <f t="shared" si="183"/>
        <v>-2.6249999999999999E-2</v>
      </c>
      <c r="AT283" s="7">
        <f t="shared" si="184"/>
        <v>8.6257110104933537E-4</v>
      </c>
    </row>
    <row r="284" spans="1:46">
      <c r="A284" s="7" t="s">
        <v>8</v>
      </c>
      <c r="B284" s="26">
        <v>3</v>
      </c>
      <c r="C284" s="8">
        <v>5.4820000000000002</v>
      </c>
      <c r="D284" s="1">
        <v>3.8190823700000003</v>
      </c>
      <c r="E284" s="8">
        <v>0.42149999999999999</v>
      </c>
      <c r="F284" s="8">
        <v>-1.4573823170700424</v>
      </c>
      <c r="G284" s="8">
        <f t="shared" si="185"/>
        <v>0.65799999999999992</v>
      </c>
      <c r="H284" s="8">
        <f t="shared" si="186"/>
        <v>0.376</v>
      </c>
      <c r="I284" s="8">
        <f t="shared" si="187"/>
        <v>0.26599999999999996</v>
      </c>
      <c r="J284" s="8">
        <f t="shared" si="188"/>
        <v>0.15200000000000002</v>
      </c>
      <c r="K284" s="8">
        <v>1.88</v>
      </c>
      <c r="L284" s="8">
        <v>0.76</v>
      </c>
      <c r="M284" s="8">
        <v>0.4</v>
      </c>
      <c r="N284" s="8">
        <v>0.6</v>
      </c>
      <c r="O284" s="8">
        <f t="shared" si="189"/>
        <v>0.6</v>
      </c>
      <c r="P284" s="6">
        <f t="shared" si="190"/>
        <v>-0.66040416087578913</v>
      </c>
      <c r="Q284" s="8">
        <f t="shared" si="191"/>
        <v>4.8215958391242113</v>
      </c>
      <c r="R284" s="8">
        <f t="shared" si="200"/>
        <v>3.8190823700000003</v>
      </c>
      <c r="S284" s="8">
        <v>52.945402440637025</v>
      </c>
      <c r="T284" s="8">
        <f t="shared" si="171"/>
        <v>0.52945402440637024</v>
      </c>
      <c r="U284" s="8">
        <v>1.75</v>
      </c>
      <c r="V284" s="25">
        <v>-3.1859999999999999</v>
      </c>
      <c r="W284">
        <f t="shared" si="172"/>
        <v>-3.1859999999999999E-2</v>
      </c>
      <c r="X284" s="7">
        <v>59.709357748913995</v>
      </c>
      <c r="Y284" s="7">
        <f t="shared" si="173"/>
        <v>0.59709357748913994</v>
      </c>
      <c r="Z284" s="8">
        <v>1</v>
      </c>
      <c r="AA284" s="7">
        <v>1.0949252940434724E-2</v>
      </c>
      <c r="AB284" s="7">
        <v>0.15422794397052106</v>
      </c>
      <c r="AC284" s="7">
        <v>9.660554470768988E-3</v>
      </c>
      <c r="AD284" s="7">
        <v>6.3753256927514365E-2</v>
      </c>
      <c r="AE284" s="7">
        <v>0.76140899169076082</v>
      </c>
      <c r="AF284" s="7">
        <v>-1.2170000000000001</v>
      </c>
      <c r="AG284" s="7">
        <v>0.92</v>
      </c>
      <c r="AH284" s="7">
        <v>-1.9863512428296548</v>
      </c>
      <c r="AI284" s="7">
        <v>0.114</v>
      </c>
      <c r="AJ284" s="7">
        <v>-0.81499999999999995</v>
      </c>
      <c r="AK284" s="7">
        <f t="shared" si="199"/>
        <v>-0.50390524369329859</v>
      </c>
      <c r="AL284" s="7">
        <f t="shared" si="193"/>
        <v>-5.0390524369329859E-3</v>
      </c>
      <c r="AM284" s="7">
        <f t="shared" si="194"/>
        <v>-2.9519709130777172E-2</v>
      </c>
      <c r="AN284" s="7">
        <f t="shared" si="195"/>
        <v>-3.0087858467236855E-3</v>
      </c>
      <c r="AO284" s="7">
        <f t="shared" si="196"/>
        <v>-2.6510923284053488E-2</v>
      </c>
      <c r="AP284" s="8">
        <f t="shared" si="197"/>
        <v>-2.6510923284053489</v>
      </c>
      <c r="AQ284" s="19">
        <f t="shared" si="198"/>
        <v>2.1705035107188624</v>
      </c>
      <c r="AR284" s="8">
        <f t="shared" si="182"/>
        <v>3.8190823700000003</v>
      </c>
      <c r="AS284" s="7">
        <f t="shared" si="183"/>
        <v>-3.1859999999999999E-2</v>
      </c>
      <c r="AT284" s="7">
        <f t="shared" si="184"/>
        <v>-5.0390524369329859E-3</v>
      </c>
    </row>
    <row r="285" spans="1:46">
      <c r="A285" s="7" t="s">
        <v>8</v>
      </c>
      <c r="B285" s="26">
        <v>4</v>
      </c>
      <c r="C285" s="8">
        <v>6.7960000000000003</v>
      </c>
      <c r="D285" s="1">
        <v>4.1103328411572972</v>
      </c>
      <c r="E285" s="8">
        <v>0.47570000000000001</v>
      </c>
      <c r="F285" s="8">
        <v>6.4667076961422321E-2</v>
      </c>
      <c r="G285" s="8">
        <f t="shared" si="185"/>
        <v>0.65799999999999992</v>
      </c>
      <c r="H285" s="8">
        <f t="shared" si="186"/>
        <v>0.376</v>
      </c>
      <c r="I285" s="8">
        <f t="shared" si="187"/>
        <v>0.26599999999999996</v>
      </c>
      <c r="J285" s="8">
        <f t="shared" si="188"/>
        <v>0.15200000000000002</v>
      </c>
      <c r="K285" s="8">
        <v>1.88</v>
      </c>
      <c r="L285" s="8">
        <v>0.76</v>
      </c>
      <c r="M285" s="8">
        <v>0.4</v>
      </c>
      <c r="N285" s="8">
        <v>0.6</v>
      </c>
      <c r="O285" s="8">
        <f t="shared" si="189"/>
        <v>0.6</v>
      </c>
      <c r="P285" s="6">
        <f t="shared" si="190"/>
        <v>-0.19283011381694351</v>
      </c>
      <c r="Q285" s="8">
        <f t="shared" si="191"/>
        <v>6.603169886183057</v>
      </c>
      <c r="R285" s="8">
        <f t="shared" si="200"/>
        <v>3.8190823700000003</v>
      </c>
      <c r="S285" s="8">
        <v>55.612389991964719</v>
      </c>
      <c r="T285" s="8">
        <f t="shared" si="171"/>
        <v>0.55612389991964717</v>
      </c>
      <c r="U285" s="8">
        <v>1.75</v>
      </c>
      <c r="V285" s="25">
        <v>-1.96</v>
      </c>
      <c r="W285">
        <f t="shared" si="172"/>
        <v>-1.9599999999999999E-2</v>
      </c>
      <c r="X285" s="7">
        <v>63.53583146129607</v>
      </c>
      <c r="Y285" s="7">
        <f t="shared" si="173"/>
        <v>0.63535831461296066</v>
      </c>
      <c r="Z285" s="8">
        <v>1</v>
      </c>
      <c r="AA285" s="7">
        <v>9.6532286467748557E-3</v>
      </c>
      <c r="AB285" s="7">
        <v>0.15035468353028744</v>
      </c>
      <c r="AC285" s="7">
        <v>1.2454195427857272E-2</v>
      </c>
      <c r="AD285" s="7">
        <v>5.5878280310385983E-2</v>
      </c>
      <c r="AE285" s="7">
        <v>0.77165961208469447</v>
      </c>
      <c r="AF285" s="7">
        <v>-0.27800000000000002</v>
      </c>
      <c r="AG285" s="7">
        <v>0.98899999999999999</v>
      </c>
      <c r="AH285" s="7">
        <v>-2.7376141613103337</v>
      </c>
      <c r="AI285" s="7">
        <v>1.3959999999999999</v>
      </c>
      <c r="AJ285" s="7">
        <v>-0.31</v>
      </c>
      <c r="AK285" s="7">
        <f t="shared" si="199"/>
        <v>-4.9285997756334049E-2</v>
      </c>
      <c r="AL285" s="7">
        <f t="shared" si="193"/>
        <v>-4.928599775633405E-4</v>
      </c>
      <c r="AM285" s="7">
        <f t="shared" si="194"/>
        <v>-1.9075049767243897E-2</v>
      </c>
      <c r="AN285" s="7">
        <f t="shared" si="195"/>
        <v>-3.1314268468482563E-4</v>
      </c>
      <c r="AO285" s="7">
        <f t="shared" si="196"/>
        <v>-1.8761907082559072E-2</v>
      </c>
      <c r="AP285" s="8">
        <f t="shared" si="197"/>
        <v>-1.8761907082559073</v>
      </c>
      <c r="AQ285" s="19">
        <f t="shared" si="198"/>
        <v>4.7269791779271495</v>
      </c>
      <c r="AR285" s="8">
        <f t="shared" si="182"/>
        <v>3.8190823700000003</v>
      </c>
      <c r="AS285" s="7">
        <f t="shared" si="183"/>
        <v>-1.9599999999999999E-2</v>
      </c>
      <c r="AT285" s="7">
        <f t="shared" si="184"/>
        <v>-4.928599775633405E-4</v>
      </c>
    </row>
    <row r="286" spans="1:46">
      <c r="A286" s="7" t="s">
        <v>8</v>
      </c>
      <c r="B286" s="26">
        <v>5</v>
      </c>
      <c r="C286" s="8">
        <v>6.12</v>
      </c>
      <c r="D286" s="1">
        <v>4.1103328411572972</v>
      </c>
      <c r="E286" s="8">
        <v>0.50480000000000003</v>
      </c>
      <c r="F286" s="8">
        <v>0.27240160738609476</v>
      </c>
      <c r="G286" s="8">
        <f t="shared" si="185"/>
        <v>0.65799999999999992</v>
      </c>
      <c r="H286" s="8">
        <f t="shared" si="186"/>
        <v>0.376</v>
      </c>
      <c r="I286" s="8">
        <f t="shared" si="187"/>
        <v>0.26599999999999996</v>
      </c>
      <c r="J286" s="8">
        <f t="shared" si="188"/>
        <v>0.15200000000000002</v>
      </c>
      <c r="K286" s="8">
        <v>1.88</v>
      </c>
      <c r="L286" s="8">
        <v>0.76</v>
      </c>
      <c r="M286" s="8">
        <v>0.4</v>
      </c>
      <c r="N286" s="8">
        <v>0.6</v>
      </c>
      <c r="O286" s="8">
        <f t="shared" si="189"/>
        <v>0.6</v>
      </c>
      <c r="P286" s="6">
        <f t="shared" si="190"/>
        <v>0.13013885865768562</v>
      </c>
      <c r="Q286" s="8">
        <f t="shared" si="191"/>
        <v>6.250138858657686</v>
      </c>
      <c r="R286" s="8">
        <f t="shared" si="200"/>
        <v>4.1103328411572972</v>
      </c>
      <c r="S286" s="8">
        <v>57.937277427608414</v>
      </c>
      <c r="T286" s="8">
        <f t="shared" si="171"/>
        <v>0.57937277427608413</v>
      </c>
      <c r="U286" s="8">
        <v>1.75</v>
      </c>
      <c r="V286" s="25">
        <v>-1.69</v>
      </c>
      <c r="W286">
        <f t="shared" si="172"/>
        <v>-1.6899999999999998E-2</v>
      </c>
      <c r="X286" s="7">
        <v>66.616569741334914</v>
      </c>
      <c r="Y286" s="7">
        <f t="shared" si="173"/>
        <v>0.66616569741334919</v>
      </c>
      <c r="Z286" s="8">
        <v>1</v>
      </c>
      <c r="AA286" s="7">
        <v>9.4638939195575041E-3</v>
      </c>
      <c r="AB286" s="7">
        <v>0.14721005251879862</v>
      </c>
      <c r="AC286" s="7">
        <v>1.3241493164142748E-2</v>
      </c>
      <c r="AD286" s="7">
        <v>6.3196230366596509E-2</v>
      </c>
      <c r="AE286" s="7">
        <v>0.76688833003090473</v>
      </c>
      <c r="AF286" s="7">
        <v>-0.39500000000000002</v>
      </c>
      <c r="AG286" s="7">
        <v>1.5309999999999999</v>
      </c>
      <c r="AH286" s="7">
        <v>-2.6881153589466278</v>
      </c>
      <c r="AI286" s="7">
        <v>2.339</v>
      </c>
      <c r="AJ286" s="7">
        <v>-0.19500000000000001</v>
      </c>
      <c r="AK286" s="7">
        <f t="shared" si="199"/>
        <v>0.18431844962957941</v>
      </c>
      <c r="AL286" s="7">
        <f t="shared" si="193"/>
        <v>1.8431844962957941E-3</v>
      </c>
      <c r="AM286" s="7">
        <f t="shared" si="194"/>
        <v>-1.7134949799215187E-2</v>
      </c>
      <c r="AN286" s="7">
        <f t="shared" si="195"/>
        <v>1.2278662854363603E-3</v>
      </c>
      <c r="AO286" s="7">
        <f t="shared" si="196"/>
        <v>-1.8362816084651547E-2</v>
      </c>
      <c r="AP286" s="8">
        <f t="shared" si="197"/>
        <v>-1.8362816084651548</v>
      </c>
      <c r="AQ286" s="19">
        <f t="shared" si="198"/>
        <v>4.4138572501925317</v>
      </c>
      <c r="AR286" s="8">
        <f t="shared" si="182"/>
        <v>4.1103328411572972</v>
      </c>
      <c r="AS286" s="7">
        <f t="shared" si="183"/>
        <v>-1.6899999999999998E-2</v>
      </c>
      <c r="AT286" s="7">
        <f t="shared" si="184"/>
        <v>1.8431844962957941E-3</v>
      </c>
    </row>
    <row r="287" spans="1:46">
      <c r="A287" s="7" t="s">
        <v>8</v>
      </c>
      <c r="B287" s="26">
        <v>6</v>
      </c>
      <c r="C287" s="8">
        <v>7.86</v>
      </c>
      <c r="D287" s="1">
        <v>4.1103328411572972</v>
      </c>
      <c r="E287" s="8">
        <v>0.55179999999999996</v>
      </c>
      <c r="F287" s="8">
        <v>0.24028785875867714</v>
      </c>
      <c r="G287" s="8">
        <f t="shared" si="185"/>
        <v>0.65799999999999992</v>
      </c>
      <c r="H287" s="8">
        <f t="shared" si="186"/>
        <v>0.376</v>
      </c>
      <c r="I287" s="8">
        <f t="shared" si="187"/>
        <v>0.26599999999999996</v>
      </c>
      <c r="J287" s="8">
        <f t="shared" si="188"/>
        <v>0.15200000000000002</v>
      </c>
      <c r="K287" s="8">
        <v>1.88</v>
      </c>
      <c r="L287" s="8">
        <v>0.76</v>
      </c>
      <c r="M287" s="8">
        <v>0.4</v>
      </c>
      <c r="N287" s="8">
        <v>0.6</v>
      </c>
      <c r="O287" s="8">
        <f t="shared" si="189"/>
        <v>0.6</v>
      </c>
      <c r="P287" s="6">
        <f t="shared" si="190"/>
        <v>0.16313173057494768</v>
      </c>
      <c r="Q287" s="8">
        <f t="shared" si="191"/>
        <v>8.0231317305749474</v>
      </c>
      <c r="R287" s="8">
        <f t="shared" si="200"/>
        <v>4.1103328411572972</v>
      </c>
      <c r="S287" s="8">
        <v>60.546915464458607</v>
      </c>
      <c r="T287" s="8">
        <f t="shared" si="171"/>
        <v>0.60546915464458606</v>
      </c>
      <c r="U287" s="8">
        <v>1.75</v>
      </c>
      <c r="V287" s="25">
        <v>-6.4000000000000001E-2</v>
      </c>
      <c r="W287">
        <f t="shared" si="172"/>
        <v>-6.4000000000000005E-4</v>
      </c>
      <c r="X287" s="7">
        <v>69.27895140294055</v>
      </c>
      <c r="Y287" s="7">
        <f t="shared" si="173"/>
        <v>0.69278951402940547</v>
      </c>
      <c r="Z287" s="8">
        <v>1</v>
      </c>
      <c r="AA287" s="7">
        <v>8.2348748180093422E-3</v>
      </c>
      <c r="AB287" s="7">
        <v>0.14296947893442916</v>
      </c>
      <c r="AC287" s="7">
        <v>1.4732068673769062E-2</v>
      </c>
      <c r="AD287" s="7">
        <v>6.6444255652006984E-2</v>
      </c>
      <c r="AE287" s="7">
        <v>0.76761932192178539</v>
      </c>
      <c r="AF287" s="7">
        <v>-6.0000000000000001E-3</v>
      </c>
      <c r="AG287" s="7">
        <v>2.1030000000000002</v>
      </c>
      <c r="AH287" s="7">
        <v>-1.4659094191696138</v>
      </c>
      <c r="AI287" s="7">
        <v>2.6640000000000001</v>
      </c>
      <c r="AJ287" s="7">
        <v>1.472</v>
      </c>
      <c r="AK287" s="7">
        <f t="shared" si="199"/>
        <v>1.5859626656432795</v>
      </c>
      <c r="AL287" s="7">
        <f t="shared" si="193"/>
        <v>1.5859626656432795E-2</v>
      </c>
      <c r="AM287" s="7">
        <f t="shared" si="194"/>
        <v>-6.7812545320193639E-4</v>
      </c>
      <c r="AN287" s="7">
        <f t="shared" si="195"/>
        <v>1.0987383043997882E-2</v>
      </c>
      <c r="AO287" s="7">
        <f t="shared" si="196"/>
        <v>-1.1665508497199818E-2</v>
      </c>
      <c r="AP287" s="8">
        <f t="shared" si="197"/>
        <v>-1.1665508497199817</v>
      </c>
      <c r="AQ287" s="19">
        <f t="shared" si="198"/>
        <v>6.856580880854966</v>
      </c>
      <c r="AR287" s="8">
        <f t="shared" si="182"/>
        <v>4.1103328411572972</v>
      </c>
      <c r="AS287" s="7">
        <f t="shared" si="183"/>
        <v>-6.4000000000000005E-4</v>
      </c>
      <c r="AT287" s="7">
        <f t="shared" si="184"/>
        <v>1.5859626656432795E-2</v>
      </c>
    </row>
    <row r="288" spans="1:46">
      <c r="A288" s="7" t="s">
        <v>8</v>
      </c>
      <c r="B288" s="26">
        <v>7</v>
      </c>
      <c r="C288" s="8">
        <v>5.9550000000000001</v>
      </c>
      <c r="D288" s="1">
        <v>4.1103328411572972</v>
      </c>
      <c r="E288" s="8">
        <v>0.59440000000000004</v>
      </c>
      <c r="F288" s="8">
        <v>-4.3921543984503167E-2</v>
      </c>
      <c r="G288" s="8">
        <f t="shared" si="185"/>
        <v>0.65799999999999992</v>
      </c>
      <c r="H288" s="8">
        <f t="shared" si="186"/>
        <v>0.376</v>
      </c>
      <c r="I288" s="8">
        <f t="shared" si="187"/>
        <v>0.26599999999999996</v>
      </c>
      <c r="J288" s="8">
        <f t="shared" si="188"/>
        <v>0.15200000000000002</v>
      </c>
      <c r="K288" s="8">
        <v>1.88</v>
      </c>
      <c r="L288" s="8">
        <v>0.76</v>
      </c>
      <c r="M288" s="8">
        <v>0.4</v>
      </c>
      <c r="N288" s="8">
        <v>0.6</v>
      </c>
      <c r="O288" s="8">
        <f t="shared" si="189"/>
        <v>0.6</v>
      </c>
      <c r="P288" s="6">
        <f t="shared" si="190"/>
        <v>2.2503237751871352E-2</v>
      </c>
      <c r="Q288" s="8">
        <f t="shared" si="191"/>
        <v>5.9775032377518711</v>
      </c>
      <c r="R288" s="8">
        <f t="shared" si="200"/>
        <v>4.1103328411572972</v>
      </c>
      <c r="S288" s="8">
        <v>61.448278111140098</v>
      </c>
      <c r="T288" s="8">
        <f t="shared" si="171"/>
        <v>0.61448278111140098</v>
      </c>
      <c r="U288" s="8">
        <v>1.75</v>
      </c>
      <c r="V288" s="25">
        <v>1.002</v>
      </c>
      <c r="W288">
        <f t="shared" si="172"/>
        <v>1.0019999999999999E-2</v>
      </c>
      <c r="X288" s="7">
        <v>70.27361074876076</v>
      </c>
      <c r="Y288" s="7">
        <f t="shared" si="173"/>
        <v>0.70273610748760762</v>
      </c>
      <c r="Z288" s="8">
        <v>1</v>
      </c>
      <c r="AA288" s="7">
        <v>8.2348748180093422E-3</v>
      </c>
      <c r="AB288" s="7">
        <v>0.14296947893442916</v>
      </c>
      <c r="AC288" s="7">
        <v>1.4732068673769062E-2</v>
      </c>
      <c r="AD288" s="7">
        <v>6.6444255652006984E-2</v>
      </c>
      <c r="AE288" s="7">
        <v>0.76761932192178539</v>
      </c>
      <c r="AF288" s="7">
        <v>0.85799999999999998</v>
      </c>
      <c r="AG288" s="7">
        <v>2.617</v>
      </c>
      <c r="AH288" s="7">
        <v>1.2873311122074016</v>
      </c>
      <c r="AI288" s="7">
        <v>2.1890000000000001</v>
      </c>
      <c r="AJ288" s="7">
        <v>3.1070000000000002</v>
      </c>
      <c r="AK288" s="7">
        <f t="shared" si="199"/>
        <v>2.9306214081494026</v>
      </c>
      <c r="AL288" s="7">
        <f t="shared" si="193"/>
        <v>2.9306214081494027E-2</v>
      </c>
      <c r="AM288" s="7">
        <f t="shared" si="194"/>
        <v>1.0774955566788416E-2</v>
      </c>
      <c r="AN288" s="7">
        <f t="shared" si="195"/>
        <v>2.0594534808827628E-2</v>
      </c>
      <c r="AO288" s="7">
        <f t="shared" si="196"/>
        <v>-9.8195792420392117E-3</v>
      </c>
      <c r="AP288" s="8">
        <f t="shared" si="197"/>
        <v>-0.98195792420392114</v>
      </c>
      <c r="AQ288" s="19">
        <f t="shared" si="198"/>
        <v>4.9955453135479502</v>
      </c>
      <c r="AR288" s="8">
        <f t="shared" si="182"/>
        <v>4.1103328411572972</v>
      </c>
      <c r="AS288" s="7">
        <f t="shared" si="183"/>
        <v>1.0019999999999999E-2</v>
      </c>
      <c r="AT288" s="7">
        <f t="shared" si="184"/>
        <v>2.9306214081494027E-2</v>
      </c>
    </row>
    <row r="289" spans="1:46">
      <c r="A289" s="7" t="s">
        <v>8</v>
      </c>
      <c r="B289" s="26">
        <v>8</v>
      </c>
      <c r="C289" s="8">
        <v>4.141</v>
      </c>
      <c r="D289" s="1">
        <v>4.0164102095147873</v>
      </c>
      <c r="E289" s="8">
        <v>0.67810000000000004</v>
      </c>
      <c r="F289" s="8">
        <v>-0.50627644072189593</v>
      </c>
      <c r="G289" s="8">
        <f t="shared" si="185"/>
        <v>0.65799999999999992</v>
      </c>
      <c r="H289" s="8">
        <f t="shared" si="186"/>
        <v>0.376</v>
      </c>
      <c r="I289" s="8">
        <f t="shared" si="187"/>
        <v>0.26599999999999996</v>
      </c>
      <c r="J289" s="8">
        <f t="shared" si="188"/>
        <v>0.15200000000000002</v>
      </c>
      <c r="K289" s="8">
        <v>1.88</v>
      </c>
      <c r="L289" s="8">
        <v>0.76</v>
      </c>
      <c r="M289" s="8">
        <v>0.4</v>
      </c>
      <c r="N289" s="8">
        <v>0.6</v>
      </c>
      <c r="O289" s="8">
        <f t="shared" si="189"/>
        <v>0.6</v>
      </c>
      <c r="P289" s="6">
        <f t="shared" si="190"/>
        <v>-0.30852355207546694</v>
      </c>
      <c r="Q289" s="8">
        <f t="shared" si="191"/>
        <v>3.8324764479245332</v>
      </c>
      <c r="R289" s="8">
        <f t="shared" si="200"/>
        <v>4.1103328411572972</v>
      </c>
      <c r="S289" s="8">
        <v>63.016006871486617</v>
      </c>
      <c r="T289" s="8">
        <f t="shared" si="171"/>
        <v>0.63016006871486618</v>
      </c>
      <c r="U289" s="8">
        <v>1.75</v>
      </c>
      <c r="V289" s="25">
        <v>-0.58799999999999997</v>
      </c>
      <c r="W289">
        <f t="shared" si="172"/>
        <v>-5.8799999999999998E-3</v>
      </c>
      <c r="X289" s="7">
        <v>71.642601339564408</v>
      </c>
      <c r="Y289" s="7">
        <f t="shared" si="173"/>
        <v>0.71642601339564405</v>
      </c>
      <c r="Z289" s="8">
        <v>1</v>
      </c>
      <c r="AA289" s="7">
        <v>8.2348748180093422E-3</v>
      </c>
      <c r="AB289" s="7">
        <v>0.14296947893442916</v>
      </c>
      <c r="AC289" s="7">
        <v>1.4732068673769062E-2</v>
      </c>
      <c r="AD289" s="7">
        <v>6.6444255652006984E-2</v>
      </c>
      <c r="AE289" s="7">
        <v>0.76761932192178539</v>
      </c>
      <c r="AF289" s="7">
        <v>-0.91900000000000004</v>
      </c>
      <c r="AG289" s="7">
        <v>0.69599999999999995</v>
      </c>
      <c r="AH289" s="7">
        <v>0.31443595316346157</v>
      </c>
      <c r="AI289" s="7">
        <v>-0.33900000000000002</v>
      </c>
      <c r="AJ289" s="7">
        <v>2.3239999999999998</v>
      </c>
      <c r="AK289" s="7">
        <f t="shared" si="199"/>
        <v>1.8579939009163169</v>
      </c>
      <c r="AL289" s="7">
        <f t="shared" si="193"/>
        <v>1.857993900916317E-2</v>
      </c>
      <c r="AM289" s="7">
        <f t="shared" si="194"/>
        <v>-6.4843471070759736E-3</v>
      </c>
      <c r="AN289" s="7">
        <f t="shared" si="195"/>
        <v>1.3311151633468982E-2</v>
      </c>
      <c r="AO289" s="7">
        <f t="shared" si="196"/>
        <v>-1.9795498740544957E-2</v>
      </c>
      <c r="AP289" s="8">
        <f t="shared" si="197"/>
        <v>-1.9795498740544957</v>
      </c>
      <c r="AQ289" s="19">
        <f t="shared" si="198"/>
        <v>1.8529265738700376</v>
      </c>
      <c r="AR289" s="8">
        <f t="shared" si="182"/>
        <v>4.1103328411572972</v>
      </c>
      <c r="AS289" s="7">
        <f t="shared" si="183"/>
        <v>-5.8799999999999998E-3</v>
      </c>
      <c r="AT289" s="7">
        <f t="shared" si="184"/>
        <v>1.857993900916317E-2</v>
      </c>
    </row>
    <row r="290" spans="1:46">
      <c r="A290" s="7" t="s">
        <v>8</v>
      </c>
      <c r="B290" s="26">
        <v>9</v>
      </c>
      <c r="C290" s="8">
        <v>5.8150000000000004</v>
      </c>
      <c r="D290" s="1">
        <v>4.0164102095147873</v>
      </c>
      <c r="E290" s="8">
        <v>0.67810000000000004</v>
      </c>
      <c r="F290" s="8">
        <v>-0.73134922279763248</v>
      </c>
      <c r="G290" s="8">
        <f t="shared" si="185"/>
        <v>0.65799999999999992</v>
      </c>
      <c r="H290" s="8">
        <f t="shared" si="186"/>
        <v>0.376</v>
      </c>
      <c r="I290" s="8">
        <f t="shared" si="187"/>
        <v>0.26599999999999996</v>
      </c>
      <c r="J290" s="8">
        <f t="shared" si="188"/>
        <v>0.15200000000000002</v>
      </c>
      <c r="K290" s="8">
        <v>1.88</v>
      </c>
      <c r="L290" s="8">
        <v>0.76</v>
      </c>
      <c r="M290" s="8">
        <v>0.4</v>
      </c>
      <c r="N290" s="8">
        <v>0.6</v>
      </c>
      <c r="O290" s="8">
        <f t="shared" si="189"/>
        <v>0.6</v>
      </c>
      <c r="P290" s="6">
        <f t="shared" si="190"/>
        <v>-0.54081175148224403</v>
      </c>
      <c r="Q290" s="8">
        <f t="shared" si="191"/>
        <v>5.2741882485177563</v>
      </c>
      <c r="R290" s="8">
        <f t="shared" si="200"/>
        <v>4.0164102095147873</v>
      </c>
      <c r="S290" s="8">
        <v>55.826019367166502</v>
      </c>
      <c r="T290" s="8">
        <f t="shared" si="171"/>
        <v>0.55826019367166502</v>
      </c>
      <c r="U290" s="8">
        <v>1.75</v>
      </c>
      <c r="V290" s="25">
        <v>-4.9009999999999998</v>
      </c>
      <c r="W290">
        <f t="shared" si="172"/>
        <v>-4.9009999999999998E-2</v>
      </c>
      <c r="X290" s="7">
        <v>63.154451533503909</v>
      </c>
      <c r="Y290" s="7">
        <f t="shared" si="173"/>
        <v>0.63154451533503908</v>
      </c>
      <c r="Z290" s="8">
        <v>1</v>
      </c>
      <c r="AA290" s="7">
        <v>8.2348748180093422E-3</v>
      </c>
      <c r="AB290" s="7">
        <v>0.14296947893442916</v>
      </c>
      <c r="AC290" s="7">
        <v>1.4732068673769062E-2</v>
      </c>
      <c r="AD290" s="7">
        <v>6.6444255652006984E-2</v>
      </c>
      <c r="AE290" s="7">
        <v>0.76761932192178539</v>
      </c>
      <c r="AF290" s="7">
        <v>-6.6760000000000002</v>
      </c>
      <c r="AG290" s="7">
        <v>-3.0680000000000001</v>
      </c>
      <c r="AH290" s="7">
        <v>-0.53899230622307925</v>
      </c>
      <c r="AI290" s="7">
        <v>-4.9630000000000001</v>
      </c>
      <c r="AJ290" s="7">
        <v>-2.8610000000000002</v>
      </c>
      <c r="AK290" s="7">
        <f t="shared" si="199"/>
        <v>-3.0274685781449096</v>
      </c>
      <c r="AL290" s="7">
        <f t="shared" si="193"/>
        <v>-3.0274685781449096E-2</v>
      </c>
      <c r="AM290" s="7">
        <f t="shared" si="194"/>
        <v>-4.7880581160734528E-2</v>
      </c>
      <c r="AN290" s="7">
        <f t="shared" si="195"/>
        <v>-1.9119811758765867E-2</v>
      </c>
      <c r="AO290" s="7">
        <f t="shared" si="196"/>
        <v>-2.8760769401968662E-2</v>
      </c>
      <c r="AP290" s="8">
        <f t="shared" si="197"/>
        <v>-2.876076940196866</v>
      </c>
      <c r="AQ290" s="19">
        <f t="shared" si="198"/>
        <v>2.3981113083208903</v>
      </c>
      <c r="AR290" s="8">
        <f t="shared" si="182"/>
        <v>4.0164102095147873</v>
      </c>
      <c r="AS290" s="7">
        <f t="shared" si="183"/>
        <v>-4.9009999999999998E-2</v>
      </c>
      <c r="AT290" s="7">
        <f t="shared" si="184"/>
        <v>-3.0274685781449096E-2</v>
      </c>
    </row>
    <row r="291" spans="1:46">
      <c r="A291" s="7" t="s">
        <v>8</v>
      </c>
      <c r="B291" s="26">
        <v>10</v>
      </c>
      <c r="C291" s="8">
        <v>7.3780000000000001</v>
      </c>
      <c r="D291" s="1">
        <v>4.0164102095147873</v>
      </c>
      <c r="E291" s="8">
        <v>0.67810000000000004</v>
      </c>
      <c r="F291" s="8">
        <v>0.85969182859559168</v>
      </c>
      <c r="G291" s="8">
        <f t="shared" si="185"/>
        <v>0.65799999999999992</v>
      </c>
      <c r="H291" s="8">
        <f t="shared" si="186"/>
        <v>0.376</v>
      </c>
      <c r="I291" s="8">
        <f t="shared" si="187"/>
        <v>0.26599999999999996</v>
      </c>
      <c r="J291" s="8">
        <f t="shared" si="188"/>
        <v>0.15200000000000002</v>
      </c>
      <c r="K291" s="8">
        <v>1.88</v>
      </c>
      <c r="L291" s="8">
        <v>0.76</v>
      </c>
      <c r="M291" s="8">
        <v>0.4</v>
      </c>
      <c r="N291" s="8">
        <v>0.6</v>
      </c>
      <c r="O291" s="8">
        <f>(1-M291)</f>
        <v>0.6</v>
      </c>
      <c r="P291" s="6">
        <f>E291*((O291*(G291+H291)+N291*(I291+J291))*F291+(O291*H291+N291*J291)*F290)</f>
        <v>0.35076220239147737</v>
      </c>
      <c r="Q291" s="8">
        <f>C291+P291</f>
        <v>7.7287622023914775</v>
      </c>
      <c r="R291" s="8">
        <f t="shared" si="200"/>
        <v>4.0164102095147873</v>
      </c>
      <c r="S291" s="8">
        <v>63.591032316092175</v>
      </c>
      <c r="T291" s="8">
        <f t="shared" si="171"/>
        <v>0.63591032316092178</v>
      </c>
      <c r="U291" s="8">
        <v>1.75</v>
      </c>
      <c r="V291" s="25">
        <v>-4.0279999999999996</v>
      </c>
      <c r="W291">
        <f t="shared" si="172"/>
        <v>-4.0279999999999996E-2</v>
      </c>
      <c r="X291" s="7">
        <v>71.95397712157488</v>
      </c>
      <c r="Y291" s="7">
        <f t="shared" si="173"/>
        <v>0.71953977121574875</v>
      </c>
      <c r="Z291" s="8">
        <v>1</v>
      </c>
      <c r="AA291" s="7">
        <v>8.2348748180093422E-3</v>
      </c>
      <c r="AB291" s="7">
        <v>0.14296947893442916</v>
      </c>
      <c r="AC291" s="7">
        <v>1.4732068673769062E-2</v>
      </c>
      <c r="AD291" s="7">
        <v>6.6444255652006984E-2</v>
      </c>
      <c r="AE291" s="7">
        <v>0.76761932192178539</v>
      </c>
      <c r="AF291" s="7">
        <v>-2.6349999999999998</v>
      </c>
      <c r="AG291" s="7">
        <v>-2.532</v>
      </c>
      <c r="AH291" s="7">
        <v>0.3997777420292411</v>
      </c>
      <c r="AI291" s="7">
        <v>-3.7330000000000001</v>
      </c>
      <c r="AJ291" s="7">
        <v>-1.63</v>
      </c>
      <c r="AK291" s="7">
        <f t="shared" si="199"/>
        <v>-1.8770639637390625</v>
      </c>
      <c r="AL291" s="7">
        <f t="shared" si="193"/>
        <v>-1.8770639637390625E-2</v>
      </c>
      <c r="AM291" s="7">
        <f t="shared" si="194"/>
        <v>-4.4825318679613368E-2</v>
      </c>
      <c r="AN291" s="7">
        <f t="shared" si="195"/>
        <v>-1.3506221750261315E-2</v>
      </c>
      <c r="AO291" s="7">
        <f t="shared" si="196"/>
        <v>-3.1319096929352051E-2</v>
      </c>
      <c r="AP291" s="8">
        <f t="shared" si="197"/>
        <v>-3.131909692935205</v>
      </c>
      <c r="AQ291" s="19">
        <f t="shared" si="198"/>
        <v>4.5968525094562729</v>
      </c>
      <c r="AR291" s="8">
        <f t="shared" si="182"/>
        <v>4.0164102095147873</v>
      </c>
      <c r="AS291" s="7">
        <f t="shared" si="183"/>
        <v>-4.0279999999999996E-2</v>
      </c>
      <c r="AT291" s="7">
        <f t="shared" si="184"/>
        <v>-1.8770639637390625E-2</v>
      </c>
    </row>
    <row r="292" spans="1:46">
      <c r="A292" s="7" t="s">
        <v>8</v>
      </c>
      <c r="B292" s="26">
        <v>11</v>
      </c>
      <c r="C292" s="8">
        <v>9.09</v>
      </c>
      <c r="D292" s="1">
        <v>4.0164102095147873</v>
      </c>
      <c r="E292" s="8">
        <v>0.67810000000000004</v>
      </c>
      <c r="F292" s="8">
        <v>-1.1376733256743439E-2</v>
      </c>
      <c r="G292" s="8">
        <f t="shared" si="185"/>
        <v>0.65799999999999992</v>
      </c>
      <c r="H292" s="8">
        <f t="shared" si="186"/>
        <v>0.376</v>
      </c>
      <c r="I292" s="8">
        <f t="shared" si="187"/>
        <v>0.26599999999999996</v>
      </c>
      <c r="J292" s="8">
        <f t="shared" si="188"/>
        <v>0.15200000000000002</v>
      </c>
      <c r="K292" s="8">
        <v>1.88</v>
      </c>
      <c r="L292" s="8">
        <v>0.76</v>
      </c>
      <c r="M292" s="8">
        <v>0.4</v>
      </c>
      <c r="N292" s="8">
        <v>0.6</v>
      </c>
      <c r="O292" s="8">
        <f>(1-M292)</f>
        <v>0.6</v>
      </c>
      <c r="P292" s="6">
        <f>E292*((O292*(G292+H292)+N292*(I292+J292))*F292+(O292*H292+N292*J292)*F291)</f>
        <v>0.17795985964790681</v>
      </c>
      <c r="Q292" s="8">
        <f>C292+P292</f>
        <v>9.267959859647906</v>
      </c>
      <c r="R292" s="8">
        <f t="shared" si="200"/>
        <v>4.0164102095147873</v>
      </c>
      <c r="S292" s="8">
        <v>68.816774480541397</v>
      </c>
      <c r="T292" s="8">
        <f t="shared" si="171"/>
        <v>0.68816774480541398</v>
      </c>
      <c r="U292" s="8">
        <v>1.75</v>
      </c>
      <c r="V292" s="25">
        <v>-3.1880000000000002</v>
      </c>
      <c r="W292">
        <f t="shared" si="172"/>
        <v>-3.1879999999999999E-2</v>
      </c>
      <c r="X292" s="7">
        <v>77.356442157687709</v>
      </c>
      <c r="Y292" s="7">
        <f t="shared" si="173"/>
        <v>0.7735644215768771</v>
      </c>
      <c r="Z292" s="8">
        <v>1</v>
      </c>
      <c r="AA292" s="7">
        <v>8.2348748180093422E-3</v>
      </c>
      <c r="AB292" s="7">
        <v>0.14296947893442916</v>
      </c>
      <c r="AC292" s="7">
        <v>1.4732068673769062E-2</v>
      </c>
      <c r="AD292" s="7">
        <v>6.6444255652006984E-2</v>
      </c>
      <c r="AE292" s="7">
        <v>0.76761932192178539</v>
      </c>
      <c r="AF292" s="7">
        <v>-3.3290000000000002</v>
      </c>
      <c r="AG292" s="7">
        <v>-2.0070000000000001</v>
      </c>
      <c r="AH292" s="7">
        <v>0.84662960200765891</v>
      </c>
      <c r="AI292" s="7">
        <v>-3.4129999999999998</v>
      </c>
      <c r="AJ292" s="7">
        <v>-0.72799999999999998</v>
      </c>
      <c r="AK292" s="7">
        <f t="shared" si="199"/>
        <v>-1.0874821479518895</v>
      </c>
      <c r="AL292" s="7">
        <f t="shared" si="193"/>
        <v>-1.0874821479518895E-2</v>
      </c>
      <c r="AM292" s="7">
        <f t="shared" si="194"/>
        <v>-3.8392878482694043E-2</v>
      </c>
      <c r="AN292" s="7">
        <f t="shared" si="195"/>
        <v>-8.4123749875558325E-3</v>
      </c>
      <c r="AO292" s="7">
        <f t="shared" si="196"/>
        <v>-2.998050349513821E-2</v>
      </c>
      <c r="AP292" s="8">
        <f t="shared" si="197"/>
        <v>-2.9980503495138211</v>
      </c>
      <c r="AQ292" s="19">
        <f t="shared" si="198"/>
        <v>6.2699095101340845</v>
      </c>
      <c r="AR292" s="8">
        <f t="shared" si="182"/>
        <v>4.0164102095147873</v>
      </c>
      <c r="AS292" s="7">
        <f t="shared" si="183"/>
        <v>-3.1879999999999999E-2</v>
      </c>
      <c r="AT292" s="7">
        <f t="shared" si="184"/>
        <v>-1.0874821479518895E-2</v>
      </c>
    </row>
    <row r="293" spans="1:46" s="12" customFormat="1">
      <c r="A293" s="12" t="s">
        <v>8</v>
      </c>
      <c r="B293" s="27">
        <v>12</v>
      </c>
      <c r="C293" s="13">
        <v>10.795999999999999</v>
      </c>
      <c r="D293" s="14">
        <v>3.9405924779335253</v>
      </c>
      <c r="E293" s="8">
        <v>0.67810000000000004</v>
      </c>
      <c r="F293" s="13">
        <v>0.6061079149954065</v>
      </c>
      <c r="G293" s="8">
        <f>0.35*K293</f>
        <v>0.65799999999999992</v>
      </c>
      <c r="H293" s="8">
        <f>0.2*K293</f>
        <v>0.376</v>
      </c>
      <c r="I293" s="8">
        <f>0.35*L293</f>
        <v>0.26599999999999996</v>
      </c>
      <c r="J293" s="8">
        <f>0.2*L293</f>
        <v>0.15200000000000002</v>
      </c>
      <c r="K293" s="8">
        <v>1.88</v>
      </c>
      <c r="L293" s="8">
        <v>0.76</v>
      </c>
      <c r="M293" s="8">
        <v>0.4</v>
      </c>
      <c r="N293" s="8">
        <v>0.6</v>
      </c>
      <c r="O293" s="8">
        <f>(1-M293)</f>
        <v>0.6</v>
      </c>
      <c r="P293" s="6">
        <f>E293*((O293*(G293+H293)+N293*(I293+J293))*F293+(O293*H293+N293*J293)*F292)</f>
        <v>0.35562077475856624</v>
      </c>
      <c r="Q293" s="8">
        <f>C293+P293</f>
        <v>11.151620774758566</v>
      </c>
      <c r="R293" s="8">
        <f t="shared" si="200"/>
        <v>4.0164102095147873</v>
      </c>
      <c r="S293" s="8">
        <v>72.334631194548976</v>
      </c>
      <c r="T293" s="8">
        <f t="shared" si="171"/>
        <v>0.72334631194548971</v>
      </c>
      <c r="U293" s="8">
        <v>1.75</v>
      </c>
      <c r="V293" s="25">
        <v>-4.3879999999999999</v>
      </c>
      <c r="W293">
        <f t="shared" si="172"/>
        <v>-4.3880000000000002E-2</v>
      </c>
      <c r="X293" s="12">
        <v>81.93622086787235</v>
      </c>
      <c r="Y293" s="7">
        <f t="shared" si="173"/>
        <v>0.81936220867872356</v>
      </c>
      <c r="Z293" s="8">
        <v>1</v>
      </c>
      <c r="AA293" s="7">
        <v>8.2348748180093422E-3</v>
      </c>
      <c r="AB293" s="7">
        <v>0.14296947893442916</v>
      </c>
      <c r="AC293" s="7">
        <v>1.4732068673769062E-2</v>
      </c>
      <c r="AD293" s="7">
        <v>6.6444255652006984E-2</v>
      </c>
      <c r="AE293" s="7">
        <v>0.76761932192178539</v>
      </c>
      <c r="AF293" s="12">
        <v>-1.996</v>
      </c>
      <c r="AG293" s="12">
        <v>-2.2970000000000002</v>
      </c>
      <c r="AH293" s="12">
        <v>0.21976138211020313</v>
      </c>
      <c r="AI293" s="12">
        <v>-2.74</v>
      </c>
      <c r="AJ293" s="12">
        <v>-2.0409999999999999</v>
      </c>
      <c r="AK293" s="7">
        <f t="shared" si="199"/>
        <v>-2.0903684600049037</v>
      </c>
      <c r="AL293" s="7">
        <f t="shared" si="193"/>
        <v>-2.0903684600049037E-2</v>
      </c>
      <c r="AM293" s="7">
        <f t="shared" si="194"/>
        <v>-5.5545763294294163E-2</v>
      </c>
      <c r="AN293" s="7">
        <f t="shared" si="195"/>
        <v>-1.71276891834196E-2</v>
      </c>
      <c r="AO293" s="7">
        <f t="shared" si="196"/>
        <v>-3.8418074110874563E-2</v>
      </c>
      <c r="AP293" s="8">
        <f t="shared" si="197"/>
        <v>-3.8418074110874563</v>
      </c>
      <c r="AQ293" s="19">
        <f t="shared" si="198"/>
        <v>7.3098133636711093</v>
      </c>
      <c r="AR293" s="8">
        <f t="shared" si="182"/>
        <v>4.0164102095147873</v>
      </c>
      <c r="AS293" s="7">
        <f t="shared" si="183"/>
        <v>-4.3880000000000002E-2</v>
      </c>
      <c r="AT293" s="7">
        <f t="shared" si="184"/>
        <v>-2.0903684600049037E-2</v>
      </c>
    </row>
    <row r="294" spans="1:46" s="12" customFormat="1">
      <c r="A294" s="12" t="s">
        <v>8</v>
      </c>
      <c r="B294" s="27">
        <v>13</v>
      </c>
      <c r="C294" s="13">
        <v>10.978999999999999</v>
      </c>
      <c r="D294" s="14">
        <v>3.9405924779335253</v>
      </c>
      <c r="E294" s="8">
        <v>0.67810000000000004</v>
      </c>
      <c r="F294" s="13">
        <v>-0.74421711328495255</v>
      </c>
      <c r="G294" s="8">
        <f>0.35*K294</f>
        <v>0.65799999999999992</v>
      </c>
      <c r="H294" s="8">
        <f>0.2*K294</f>
        <v>0.376</v>
      </c>
      <c r="I294" s="8">
        <f>0.35*L294</f>
        <v>0.26599999999999996</v>
      </c>
      <c r="J294" s="8">
        <f>0.2*L294</f>
        <v>0.15200000000000002</v>
      </c>
      <c r="K294" s="8">
        <v>1.88</v>
      </c>
      <c r="L294" s="8">
        <v>0.76</v>
      </c>
      <c r="M294" s="8">
        <v>0.4</v>
      </c>
      <c r="N294" s="8">
        <v>0.6</v>
      </c>
      <c r="O294" s="8">
        <f>(1-M294)</f>
        <v>0.6</v>
      </c>
      <c r="P294" s="6">
        <f>E294*((O294*(G294+H294)+N294*(I294+J294))*F294+(O294*H294+N294*J294)*F293)</f>
        <v>-0.30944887467676357</v>
      </c>
      <c r="Q294" s="8">
        <f>C294+P294</f>
        <v>10.669551125323236</v>
      </c>
      <c r="R294" s="8">
        <f t="shared" si="200"/>
        <v>3.9405924779335253</v>
      </c>
      <c r="S294" s="8">
        <v>71.648150054466655</v>
      </c>
      <c r="T294" s="8">
        <f t="shared" si="171"/>
        <v>0.71648150054466653</v>
      </c>
      <c r="U294" s="8">
        <v>1.75</v>
      </c>
      <c r="V294" s="25">
        <v>-4.657</v>
      </c>
      <c r="W294">
        <f t="shared" si="172"/>
        <v>-4.657E-2</v>
      </c>
      <c r="X294" s="12">
        <v>82.626598469402651</v>
      </c>
      <c r="Y294" s="7">
        <f t="shared" si="173"/>
        <v>0.82626598469402657</v>
      </c>
      <c r="Z294" s="8">
        <v>1</v>
      </c>
      <c r="AA294" s="7">
        <v>8.2348748180093422E-3</v>
      </c>
      <c r="AB294" s="7">
        <v>0.14296947893442916</v>
      </c>
      <c r="AC294" s="7">
        <v>1.4732068673769062E-2</v>
      </c>
      <c r="AD294" s="7">
        <v>6.6444255652006984E-2</v>
      </c>
      <c r="AE294" s="7">
        <v>0.76761932192178539</v>
      </c>
      <c r="AF294" s="12">
        <v>-1.06</v>
      </c>
      <c r="AG294" s="12">
        <v>-1.698</v>
      </c>
      <c r="AH294" s="12">
        <v>0.1112880459828612</v>
      </c>
      <c r="AI294" s="12">
        <v>-2.883</v>
      </c>
      <c r="AJ294" s="12">
        <v>-2.7909999999999999</v>
      </c>
      <c r="AK294" s="7">
        <f t="shared" si="199"/>
        <v>-2.5838359559302009</v>
      </c>
      <c r="AL294" s="7">
        <f t="shared" si="193"/>
        <v>-2.5838359559302009E-2</v>
      </c>
      <c r="AM294" s="7">
        <f t="shared" si="194"/>
        <v>-5.8391451090638959E-2</v>
      </c>
      <c r="AN294" s="7">
        <f t="shared" si="195"/>
        <v>-2.134935760414499E-2</v>
      </c>
      <c r="AO294" s="7">
        <f t="shared" si="196"/>
        <v>-3.7042093486493968E-2</v>
      </c>
      <c r="AP294" s="8">
        <f t="shared" si="197"/>
        <v>-3.704209348649397</v>
      </c>
      <c r="AQ294" s="19">
        <f t="shared" si="198"/>
        <v>6.9653417766738395</v>
      </c>
      <c r="AR294" s="8">
        <f t="shared" si="182"/>
        <v>3.9405924779335253</v>
      </c>
      <c r="AS294" s="7">
        <f t="shared" si="183"/>
        <v>-4.657E-2</v>
      </c>
      <c r="AT294" s="7">
        <f t="shared" si="184"/>
        <v>-2.5838359559302009E-2</v>
      </c>
    </row>
    <row r="295" spans="1:46" s="12" customFormat="1">
      <c r="A295" s="12" t="s">
        <v>8</v>
      </c>
      <c r="B295" s="27">
        <v>14</v>
      </c>
      <c r="C295" s="13">
        <v>10.605</v>
      </c>
      <c r="D295" s="14">
        <v>3.9405924779335253</v>
      </c>
      <c r="E295" s="8">
        <v>0.67810000000000004</v>
      </c>
      <c r="F295" s="13">
        <v>0.33434950208607439</v>
      </c>
      <c r="G295" s="8">
        <f t="shared" ref="G295:G296" si="201">0.35*K295</f>
        <v>0.65799999999999992</v>
      </c>
      <c r="H295" s="8">
        <f t="shared" ref="H295:H296" si="202">0.2*K295</f>
        <v>0.376</v>
      </c>
      <c r="I295" s="8">
        <f t="shared" ref="I295:I296" si="203">0.35*L295</f>
        <v>0.26599999999999996</v>
      </c>
      <c r="J295" s="8">
        <f t="shared" ref="J295:J296" si="204">0.2*L295</f>
        <v>0.15200000000000002</v>
      </c>
      <c r="K295" s="8">
        <v>1.88</v>
      </c>
      <c r="L295" s="8">
        <v>0.76</v>
      </c>
      <c r="M295" s="8">
        <v>0.4</v>
      </c>
      <c r="N295" s="8">
        <v>0.6</v>
      </c>
      <c r="O295" s="8">
        <f t="shared" ref="O295:O296" si="205">(1-M295)</f>
        <v>0.6</v>
      </c>
      <c r="P295" s="6">
        <f t="shared" ref="P295:P296" si="206">E295*((O295*(G295+H295)+N295*(I295+J295))*F295+(O295*H295+N295*J295)*F294)</f>
        <v>3.7646284336541602E-2</v>
      </c>
      <c r="Q295" s="8">
        <f t="shared" ref="Q295:Q296" si="207">C295+P295</f>
        <v>10.642646284336543</v>
      </c>
      <c r="R295" s="8">
        <f t="shared" ref="R295:R296" si="208">D294</f>
        <v>3.9405924779335253</v>
      </c>
      <c r="S295" s="8">
        <v>71.491165864477864</v>
      </c>
      <c r="T295" s="8">
        <f t="shared" si="171"/>
        <v>0.71491165864477868</v>
      </c>
      <c r="U295" s="8">
        <v>1.75</v>
      </c>
      <c r="V295" s="25">
        <v>-4.2409999999999997</v>
      </c>
      <c r="W295">
        <f t="shared" si="172"/>
        <v>-4.2409999999999996E-2</v>
      </c>
      <c r="X295" s="12">
        <v>82.891199058496909</v>
      </c>
      <c r="Y295" s="7">
        <f t="shared" si="173"/>
        <v>0.82891199058496912</v>
      </c>
      <c r="Z295" s="8">
        <v>1</v>
      </c>
      <c r="AA295" s="7">
        <v>8.2348748180093422E-3</v>
      </c>
      <c r="AB295" s="7">
        <v>0.14296947893442916</v>
      </c>
      <c r="AC295" s="7">
        <v>1.4732068673769062E-2</v>
      </c>
      <c r="AD295" s="7">
        <v>6.6444255652006984E-2</v>
      </c>
      <c r="AE295" s="7">
        <v>0.76761932192178539</v>
      </c>
      <c r="AF295" s="12">
        <v>-1.5620000000000001</v>
      </c>
      <c r="AG295" s="12">
        <v>-0.66100000000000003</v>
      </c>
      <c r="AH295" s="12">
        <v>0.10653370177846029</v>
      </c>
      <c r="AI295" s="12">
        <v>-2.2240000000000002</v>
      </c>
      <c r="AJ295" s="12">
        <v>-2.641</v>
      </c>
      <c r="AK295" s="7">
        <f t="shared" si="199"/>
        <v>-2.280850891996216</v>
      </c>
      <c r="AL295" s="7">
        <f t="shared" si="193"/>
        <v>-2.280850891996216E-2</v>
      </c>
      <c r="AM295" s="7">
        <f t="shared" si="194"/>
        <v>-5.3058956025468861E-2</v>
      </c>
      <c r="AN295" s="7">
        <f t="shared" si="195"/>
        <v>-1.8906246531120857E-2</v>
      </c>
      <c r="AO295" s="7">
        <f t="shared" si="196"/>
        <v>-3.4152709494348003E-2</v>
      </c>
      <c r="AP295" s="8">
        <f t="shared" si="197"/>
        <v>-3.4152709494348001</v>
      </c>
      <c r="AQ295" s="19">
        <f t="shared" si="198"/>
        <v>7.2273753349017422</v>
      </c>
      <c r="AR295" s="8">
        <f t="shared" si="182"/>
        <v>3.9405924779335253</v>
      </c>
      <c r="AS295" s="7">
        <f t="shared" si="183"/>
        <v>-4.2409999999999996E-2</v>
      </c>
      <c r="AT295" s="7">
        <f t="shared" si="184"/>
        <v>-2.280850891996216E-2</v>
      </c>
    </row>
    <row r="296" spans="1:46" s="12" customFormat="1">
      <c r="A296" s="12" t="s">
        <v>8</v>
      </c>
      <c r="B296" s="27">
        <v>15</v>
      </c>
      <c r="C296" s="13">
        <v>10.968</v>
      </c>
      <c r="D296" s="14">
        <v>3.9405924779335253</v>
      </c>
      <c r="E296" s="8">
        <v>0.67810000000000004</v>
      </c>
      <c r="F296" s="13">
        <v>1.2287194129080081</v>
      </c>
      <c r="G296" s="8">
        <f t="shared" si="201"/>
        <v>0.65799999999999992</v>
      </c>
      <c r="H296" s="8">
        <f t="shared" si="202"/>
        <v>0.376</v>
      </c>
      <c r="I296" s="8">
        <f t="shared" si="203"/>
        <v>0.26599999999999996</v>
      </c>
      <c r="J296" s="8">
        <f t="shared" si="204"/>
        <v>0.15200000000000002</v>
      </c>
      <c r="K296" s="8">
        <v>1.88</v>
      </c>
      <c r="L296" s="8">
        <v>0.76</v>
      </c>
      <c r="M296" s="8">
        <v>0.4</v>
      </c>
      <c r="N296" s="8">
        <v>0.6</v>
      </c>
      <c r="O296" s="8">
        <f t="shared" si="205"/>
        <v>0.6</v>
      </c>
      <c r="P296" s="6">
        <f t="shared" si="206"/>
        <v>0.79770482053260672</v>
      </c>
      <c r="Q296" s="8">
        <f t="shared" si="207"/>
        <v>11.765704820532607</v>
      </c>
      <c r="R296" s="8">
        <f t="shared" si="208"/>
        <v>3.9405924779335253</v>
      </c>
      <c r="S296" s="8">
        <v>71.546423960906139</v>
      </c>
      <c r="T296" s="8">
        <f t="shared" si="171"/>
        <v>0.71546423960906136</v>
      </c>
      <c r="U296" s="8">
        <v>1.75</v>
      </c>
      <c r="V296" s="25">
        <v>-3.5539999999999998</v>
      </c>
      <c r="W296">
        <f t="shared" si="172"/>
        <v>-3.5539999999999995E-2</v>
      </c>
      <c r="X296" s="12">
        <v>82.763803988375585</v>
      </c>
      <c r="Y296" s="7">
        <f t="shared" si="173"/>
        <v>0.82763803988375584</v>
      </c>
      <c r="Z296" s="8">
        <v>1</v>
      </c>
      <c r="AA296" s="7">
        <v>8.2348748180093422E-3</v>
      </c>
      <c r="AB296" s="7">
        <v>0.14296947893442916</v>
      </c>
      <c r="AC296" s="7">
        <v>1.4732068673769062E-2</v>
      </c>
      <c r="AD296" s="7">
        <v>6.6444255652006984E-2</v>
      </c>
      <c r="AE296" s="7">
        <v>0.76761932192178539</v>
      </c>
      <c r="AF296" s="12">
        <v>-1.5920000000000001</v>
      </c>
      <c r="AG296" s="12">
        <v>-0.26900000000000002</v>
      </c>
      <c r="AH296" s="12">
        <v>0.1657342189163194</v>
      </c>
      <c r="AI296" s="12">
        <v>-1.623</v>
      </c>
      <c r="AJ296" s="12">
        <v>-2.008</v>
      </c>
      <c r="AK296" s="7">
        <f t="shared" si="199"/>
        <v>-1.698345727991116</v>
      </c>
      <c r="AL296" s="7">
        <f t="shared" si="193"/>
        <v>-1.6983457279911161E-2</v>
      </c>
      <c r="AM296" s="7">
        <f t="shared" si="194"/>
        <v>-4.4498298382485563E-2</v>
      </c>
      <c r="AN296" s="7">
        <f t="shared" si="195"/>
        <v>-1.4056155293595177E-2</v>
      </c>
      <c r="AO296" s="7">
        <f t="shared" si="196"/>
        <v>-3.0442143088890386E-2</v>
      </c>
      <c r="AP296" s="8">
        <f t="shared" si="197"/>
        <v>-3.0442143088890385</v>
      </c>
      <c r="AQ296" s="19">
        <f t="shared" si="198"/>
        <v>8.7214905116435677</v>
      </c>
      <c r="AR296" s="8">
        <f t="shared" si="182"/>
        <v>3.9405924779335253</v>
      </c>
      <c r="AS296" s="7">
        <f t="shared" si="183"/>
        <v>-3.5539999999999995E-2</v>
      </c>
      <c r="AT296" s="7">
        <f t="shared" si="184"/>
        <v>-1.6983457279911161E-2</v>
      </c>
    </row>
    <row r="297" spans="1:46" s="12" customFormat="1">
      <c r="A297" s="12" t="s">
        <v>8</v>
      </c>
      <c r="B297" s="27">
        <v>16</v>
      </c>
      <c r="C297" s="13">
        <v>10.6</v>
      </c>
      <c r="D297" s="14">
        <v>3.9405924779335253</v>
      </c>
      <c r="E297" s="8">
        <v>0.67810000000000004</v>
      </c>
      <c r="F297" s="13">
        <v>6.5570193107769917E-2</v>
      </c>
      <c r="G297" s="8">
        <f t="shared" ref="G297" si="209">0.35*K297</f>
        <v>0.65799999999999992</v>
      </c>
      <c r="H297" s="8">
        <f t="shared" ref="H297" si="210">0.2*K297</f>
        <v>0.376</v>
      </c>
      <c r="I297" s="8">
        <f t="shared" ref="I297" si="211">0.35*L297</f>
        <v>0.26599999999999996</v>
      </c>
      <c r="J297" s="8">
        <f t="shared" ref="J297" si="212">0.2*L297</f>
        <v>0.15200000000000002</v>
      </c>
      <c r="K297" s="8">
        <v>1.88</v>
      </c>
      <c r="L297" s="8">
        <v>0.76</v>
      </c>
      <c r="M297" s="8">
        <v>0.4</v>
      </c>
      <c r="N297" s="8">
        <v>0.6</v>
      </c>
      <c r="O297" s="8">
        <f t="shared" ref="O297" si="213">(1-M297)</f>
        <v>0.6</v>
      </c>
      <c r="P297" s="6">
        <f t="shared" ref="P297" si="214">E297*((O297*(G297+H297)+N297*(I297+J297))*F297+(O297*H297+N297*J297)*F296)</f>
        <v>0.30269235450816234</v>
      </c>
      <c r="Q297" s="8">
        <f t="shared" ref="Q297" si="215">C297+P297</f>
        <v>10.902692354508162</v>
      </c>
      <c r="R297" s="8">
        <f t="shared" ref="R297" si="216">D296</f>
        <v>3.9405924779335253</v>
      </c>
      <c r="S297" s="23">
        <v>71.546423960906139</v>
      </c>
      <c r="T297" s="8">
        <f t="shared" si="171"/>
        <v>0.71546423960906136</v>
      </c>
      <c r="U297" s="8">
        <v>1.75</v>
      </c>
      <c r="V297" s="25">
        <v>-2.8420000000000001</v>
      </c>
      <c r="W297">
        <f t="shared" si="172"/>
        <v>-2.8420000000000001E-2</v>
      </c>
      <c r="X297" s="22">
        <v>82.763803988375585</v>
      </c>
      <c r="Y297" s="7">
        <f t="shared" si="173"/>
        <v>0.82763803988375584</v>
      </c>
      <c r="Z297" s="8">
        <v>1</v>
      </c>
      <c r="AA297" s="7">
        <v>8.2348748180093422E-3</v>
      </c>
      <c r="AB297" s="7">
        <v>0.14296947893442916</v>
      </c>
      <c r="AC297" s="7">
        <v>1.4732068673769062E-2</v>
      </c>
      <c r="AD297" s="7">
        <v>6.6444255652006984E-2</v>
      </c>
      <c r="AE297" s="7">
        <v>0.76761932192178539</v>
      </c>
      <c r="AF297" s="12">
        <v>-1.5760000000000001</v>
      </c>
      <c r="AG297" s="12">
        <v>-0.216</v>
      </c>
      <c r="AH297" s="12">
        <v>0.24140120267458987</v>
      </c>
      <c r="AI297" s="12">
        <v>-1.1379999999999999</v>
      </c>
      <c r="AJ297" s="12">
        <v>-1.528</v>
      </c>
      <c r="AK297" s="7">
        <f t="shared" si="199"/>
        <v>-1.288839117895759</v>
      </c>
      <c r="AL297" s="7">
        <f t="shared" si="193"/>
        <v>-1.2888391178957591E-2</v>
      </c>
      <c r="AM297" s="7">
        <f t="shared" si="194"/>
        <v>-3.5583613956956667E-2</v>
      </c>
      <c r="AN297" s="7">
        <f t="shared" si="195"/>
        <v>-1.066692281260755E-2</v>
      </c>
      <c r="AO297" s="7">
        <f t="shared" si="196"/>
        <v>-2.4916691144349117E-2</v>
      </c>
      <c r="AP297" s="8">
        <f t="shared" si="197"/>
        <v>-2.4916691144349117</v>
      </c>
      <c r="AQ297" s="19">
        <f t="shared" si="198"/>
        <v>8.4110232400732503</v>
      </c>
      <c r="AR297" s="8">
        <f t="shared" si="182"/>
        <v>3.9405924779335253</v>
      </c>
      <c r="AS297" s="7">
        <f t="shared" si="183"/>
        <v>-2.8420000000000001E-2</v>
      </c>
      <c r="AT297" s="7">
        <f t="shared" si="184"/>
        <v>-1.2888391178957591E-2</v>
      </c>
    </row>
    <row r="298" spans="1:46" ht="15" hidden="1" customHeight="1">
      <c r="A298" s="7" t="s">
        <v>9</v>
      </c>
      <c r="B298" s="7">
        <v>1980</v>
      </c>
      <c r="C298" s="8">
        <v>-3.4119999999999999</v>
      </c>
      <c r="D298" s="1">
        <v>-5.9171594949999982</v>
      </c>
      <c r="E298" s="11"/>
      <c r="F298" s="11"/>
      <c r="G298" s="8">
        <f t="shared" si="185"/>
        <v>0.38500000000000001</v>
      </c>
      <c r="H298" s="8">
        <f t="shared" si="186"/>
        <v>0.22000000000000003</v>
      </c>
      <c r="I298" s="8">
        <f t="shared" si="187"/>
        <v>0.27999999999999997</v>
      </c>
      <c r="J298" s="8">
        <f t="shared" si="188"/>
        <v>0.16000000000000003</v>
      </c>
      <c r="K298" s="8">
        <v>1.1000000000000001</v>
      </c>
      <c r="L298" s="8">
        <v>0.8</v>
      </c>
      <c r="M298" s="8">
        <v>0.6</v>
      </c>
      <c r="N298" s="8">
        <v>0.8</v>
      </c>
      <c r="O298" s="8">
        <f t="shared" ref="O298:O327" si="217">(1-M298)</f>
        <v>0.4</v>
      </c>
      <c r="P298" s="10"/>
      <c r="Q298" s="9"/>
      <c r="R298" s="8"/>
      <c r="S298" s="8">
        <v>32.77676188732125</v>
      </c>
      <c r="T298" s="8">
        <f>S298/100</f>
        <v>0.32776761887321249</v>
      </c>
      <c r="U298" s="8">
        <v>1.85</v>
      </c>
      <c r="V298" s="7">
        <v>4.5659999999999998</v>
      </c>
      <c r="W298" s="7">
        <f>V298/100</f>
        <v>4.5659999999999999E-2</v>
      </c>
      <c r="X298" s="7">
        <v>21.451913634964932</v>
      </c>
      <c r="Y298" s="7">
        <f>X298/100</f>
        <v>0.21451913634964931</v>
      </c>
      <c r="Z298" s="7">
        <v>1</v>
      </c>
      <c r="AA298" s="7">
        <v>1.3865454725054925E-2</v>
      </c>
      <c r="AB298" s="7">
        <v>0.23186362060480431</v>
      </c>
      <c r="AC298" s="7">
        <v>1.0004226159490506E-3</v>
      </c>
      <c r="AD298" s="7">
        <v>7.6753120639473996E-2</v>
      </c>
      <c r="AE298" s="7">
        <v>0.67651738141471762</v>
      </c>
      <c r="AF298" s="7">
        <v>-6.8710000000000004</v>
      </c>
      <c r="AG298" s="7">
        <v>-0.69</v>
      </c>
      <c r="AH298" s="7">
        <v>8.6709877583439905</v>
      </c>
      <c r="AI298" s="7">
        <v>-2.2999999999999998</v>
      </c>
      <c r="AK298" s="7">
        <f>AA298*AF298+AB298*AG298+AC298*AH298+AD298*AI298+AE298*AJ298</f>
        <v>-0.42311296284789285</v>
      </c>
      <c r="AL298" s="7">
        <f>AK298/100</f>
        <v>-4.2311296284789288E-3</v>
      </c>
      <c r="AM298" s="7">
        <f>T298*U298*W298</f>
        <v>2.7686858533839134E-2</v>
      </c>
      <c r="AN298" s="7">
        <f>Y298*Z298*AL298</f>
        <v>-9.0765827368471236E-4</v>
      </c>
      <c r="AO298" s="7">
        <f>AM298-AN298</f>
        <v>2.8594516807523847E-2</v>
      </c>
      <c r="AP298" s="8">
        <f>AO298*100</f>
        <v>2.8594516807523847</v>
      </c>
      <c r="AQ298" s="19"/>
      <c r="AR298" s="8"/>
      <c r="AS298" s="7">
        <f t="shared" si="183"/>
        <v>4.5659999999999999E-2</v>
      </c>
      <c r="AT298" s="7">
        <f t="shared" si="184"/>
        <v>-4.2311296284789288E-3</v>
      </c>
    </row>
    <row r="299" spans="1:46" ht="15" hidden="1" customHeight="1">
      <c r="A299" s="7" t="s">
        <v>9</v>
      </c>
      <c r="B299" s="7">
        <v>1981</v>
      </c>
      <c r="C299" s="8">
        <v>-15.087</v>
      </c>
      <c r="D299" s="1">
        <v>-5.9171594949999982</v>
      </c>
      <c r="E299" s="8">
        <v>0.1346</v>
      </c>
      <c r="F299" s="8">
        <v>-2.9276511276909072</v>
      </c>
      <c r="G299" s="8">
        <f t="shared" si="185"/>
        <v>0.38500000000000001</v>
      </c>
      <c r="H299" s="8">
        <f t="shared" si="186"/>
        <v>0.22000000000000003</v>
      </c>
      <c r="I299" s="8">
        <f t="shared" si="187"/>
        <v>0.27999999999999997</v>
      </c>
      <c r="J299" s="8">
        <f t="shared" si="188"/>
        <v>0.16000000000000003</v>
      </c>
      <c r="K299" s="8">
        <v>1.1000000000000001</v>
      </c>
      <c r="L299" s="8">
        <v>0.8</v>
      </c>
      <c r="M299" s="8">
        <v>0.6</v>
      </c>
      <c r="N299" s="8">
        <v>0.8</v>
      </c>
      <c r="O299" s="8">
        <f t="shared" si="217"/>
        <v>0.4</v>
      </c>
      <c r="P299" s="6">
        <f t="shared" ref="P299:P327" si="218">E299*((O299*(G299+H299)+N299*(I299+J299))*F299+(O299*H299+N299*J299)*F298)</f>
        <v>-0.23407273402159451</v>
      </c>
      <c r="Q299" s="8">
        <f t="shared" ref="Q299:Q327" si="219">C299+P299</f>
        <v>-15.321072734021595</v>
      </c>
      <c r="R299" s="8"/>
      <c r="S299" s="8">
        <v>35.242021024670017</v>
      </c>
      <c r="T299" s="8">
        <f t="shared" ref="T299:T334" si="220">S299/100</f>
        <v>0.35242021024670017</v>
      </c>
      <c r="U299" s="8">
        <v>1.85</v>
      </c>
      <c r="V299" s="7">
        <v>4.0199999999999996</v>
      </c>
      <c r="W299" s="7">
        <f t="shared" ref="W299:W334" si="221">V299/100</f>
        <v>4.0199999999999993E-2</v>
      </c>
      <c r="X299" s="7">
        <v>20.327482509149021</v>
      </c>
      <c r="Y299" s="7">
        <f t="shared" ref="Y299:Y334" si="222">X299/100</f>
        <v>0.20327482509149022</v>
      </c>
      <c r="Z299" s="7">
        <v>1</v>
      </c>
      <c r="AA299" s="7">
        <v>1.2522009200636012E-2</v>
      </c>
      <c r="AB299" s="7">
        <v>0.23617420609093112</v>
      </c>
      <c r="AC299" s="7">
        <v>2.5771290207536619E-3</v>
      </c>
      <c r="AD299" s="7">
        <v>8.2022668080372105E-2</v>
      </c>
      <c r="AE299" s="7">
        <v>0.6667039876073072</v>
      </c>
      <c r="AF299" s="7">
        <v>-5.6840000000000002</v>
      </c>
      <c r="AG299" s="7">
        <v>-3.5129999999999999</v>
      </c>
      <c r="AH299" s="7">
        <v>0.21664738435800149</v>
      </c>
      <c r="AI299" s="7">
        <v>-1.5409999999999999</v>
      </c>
      <c r="AK299" s="7">
        <f t="shared" ref="AK299:AK308" si="223">AA299*AF299+AB299*AG299+AC299*AH299+AD299*AI299+AE299*AJ299</f>
        <v>-1.02669368954421</v>
      </c>
      <c r="AL299" s="7">
        <f t="shared" ref="AL299:AL334" si="224">AK299/100</f>
        <v>-1.02669368954421E-2</v>
      </c>
      <c r="AM299" s="7">
        <f t="shared" ref="AM299:AM334" si="225">T299*U299*W299</f>
        <v>2.6209491036047087E-2</v>
      </c>
      <c r="AN299" s="7">
        <f t="shared" ref="AN299:AN334" si="226">Y299*Z299*AL299</f>
        <v>-2.0870098016463603E-3</v>
      </c>
      <c r="AO299" s="7">
        <f t="shared" ref="AO299:AO334" si="227">AM299-AN299</f>
        <v>2.8296500837693448E-2</v>
      </c>
      <c r="AP299" s="8">
        <f t="shared" ref="AP299:AP334" si="228">AO299*100</f>
        <v>2.8296500837693448</v>
      </c>
      <c r="AQ299" s="19">
        <f t="shared" ref="AQ299:AQ334" si="229">Q299+AP299</f>
        <v>-12.49142265025225</v>
      </c>
      <c r="AR299" s="8"/>
      <c r="AS299" s="7">
        <f t="shared" si="183"/>
        <v>4.0199999999999993E-2</v>
      </c>
      <c r="AT299" s="7">
        <f t="shared" si="184"/>
        <v>-1.02669368954421E-2</v>
      </c>
    </row>
    <row r="300" spans="1:46" hidden="1">
      <c r="A300" s="7" t="s">
        <v>9</v>
      </c>
      <c r="B300" s="7">
        <v>1982</v>
      </c>
      <c r="C300" s="8">
        <v>-11.106</v>
      </c>
      <c r="D300" s="1">
        <v>-5.9171594949999982</v>
      </c>
      <c r="E300" s="8">
        <v>0.14219999999999999</v>
      </c>
      <c r="F300" s="8">
        <v>0.40744725237921442</v>
      </c>
      <c r="G300" s="8">
        <f t="shared" si="185"/>
        <v>0.38500000000000001</v>
      </c>
      <c r="H300" s="8">
        <f t="shared" si="186"/>
        <v>0.22000000000000003</v>
      </c>
      <c r="I300" s="8">
        <f t="shared" si="187"/>
        <v>0.27999999999999997</v>
      </c>
      <c r="J300" s="8">
        <f t="shared" si="188"/>
        <v>0.16000000000000003</v>
      </c>
      <c r="K300" s="8">
        <v>1.1000000000000001</v>
      </c>
      <c r="L300" s="8">
        <v>0.8</v>
      </c>
      <c r="M300" s="8">
        <v>0.6</v>
      </c>
      <c r="N300" s="8">
        <v>0.8</v>
      </c>
      <c r="O300" s="8">
        <f t="shared" si="217"/>
        <v>0.4</v>
      </c>
      <c r="P300" s="6">
        <f t="shared" si="218"/>
        <v>-5.5507624339987148E-2</v>
      </c>
      <c r="Q300" s="8">
        <f t="shared" si="219"/>
        <v>-11.161507624339986</v>
      </c>
      <c r="R300" s="8">
        <f t="shared" si="200"/>
        <v>-5.9171594949999982</v>
      </c>
      <c r="S300" s="8">
        <v>35.075103741879815</v>
      </c>
      <c r="T300" s="8">
        <f t="shared" si="220"/>
        <v>0.35075103741879815</v>
      </c>
      <c r="U300" s="8">
        <v>1.85</v>
      </c>
      <c r="V300" s="7">
        <v>2.7770000000000001</v>
      </c>
      <c r="W300" s="7">
        <f t="shared" si="221"/>
        <v>2.7770000000000003E-2</v>
      </c>
      <c r="X300" s="7">
        <v>20.680417500902507</v>
      </c>
      <c r="Y300" s="7">
        <f t="shared" si="222"/>
        <v>0.20680417500902507</v>
      </c>
      <c r="Z300" s="7">
        <v>1</v>
      </c>
      <c r="AA300" s="7">
        <v>1.2796151118613541E-2</v>
      </c>
      <c r="AB300" s="7">
        <v>0.21564202821270056</v>
      </c>
      <c r="AC300" s="7">
        <v>2.2770397033216594E-3</v>
      </c>
      <c r="AD300" s="7">
        <v>9.0005045502844702E-2</v>
      </c>
      <c r="AE300" s="7">
        <v>0.67927973546251963</v>
      </c>
      <c r="AF300" s="7">
        <v>-5.1289999999999996</v>
      </c>
      <c r="AG300" s="7">
        <v>-3.633</v>
      </c>
      <c r="AH300" s="7">
        <v>-2.9521732944217964</v>
      </c>
      <c r="AI300" s="7">
        <v>-6.17</v>
      </c>
      <c r="AK300" s="7">
        <f t="shared" si="223"/>
        <v>-1.4111122941391461</v>
      </c>
      <c r="AL300" s="7">
        <f t="shared" si="224"/>
        <v>-1.4111122941391462E-2</v>
      </c>
      <c r="AM300" s="7">
        <f t="shared" si="225"/>
        <v>1.8019659171872048E-2</v>
      </c>
      <c r="AN300" s="7">
        <f t="shared" si="226"/>
        <v>-2.9182391383453885E-3</v>
      </c>
      <c r="AO300" s="7">
        <f t="shared" si="227"/>
        <v>2.0937898310217438E-2</v>
      </c>
      <c r="AP300" s="8">
        <f t="shared" si="228"/>
        <v>2.093789831021744</v>
      </c>
      <c r="AQ300" s="19">
        <f t="shared" si="229"/>
        <v>-9.0677177933182413</v>
      </c>
      <c r="AR300" s="8">
        <f t="shared" si="182"/>
        <v>-5.9171594949999982</v>
      </c>
      <c r="AS300" s="7">
        <f t="shared" si="183"/>
        <v>2.7770000000000003E-2</v>
      </c>
      <c r="AT300" s="7">
        <f t="shared" si="184"/>
        <v>-1.4111122941391462E-2</v>
      </c>
    </row>
    <row r="301" spans="1:46" hidden="1">
      <c r="A301" s="7" t="s">
        <v>9</v>
      </c>
      <c r="B301" s="7">
        <v>1983</v>
      </c>
      <c r="C301" s="8">
        <v>-6.0389999999999997</v>
      </c>
      <c r="D301" s="1">
        <v>-5.9171594949999982</v>
      </c>
      <c r="E301" s="8">
        <v>0.17019999999999999</v>
      </c>
      <c r="F301" s="8">
        <v>2.9001621214476234</v>
      </c>
      <c r="G301" s="8">
        <f t="shared" si="185"/>
        <v>0.38500000000000001</v>
      </c>
      <c r="H301" s="8">
        <f t="shared" si="186"/>
        <v>0.22000000000000003</v>
      </c>
      <c r="I301" s="8">
        <f t="shared" si="187"/>
        <v>0.27999999999999997</v>
      </c>
      <c r="J301" s="8">
        <f t="shared" si="188"/>
        <v>0.16000000000000003</v>
      </c>
      <c r="K301" s="8">
        <v>1.1000000000000001</v>
      </c>
      <c r="L301" s="8">
        <v>0.8</v>
      </c>
      <c r="M301" s="8">
        <v>0.6</v>
      </c>
      <c r="N301" s="8">
        <v>0.8</v>
      </c>
      <c r="O301" s="8">
        <f t="shared" si="217"/>
        <v>0.4</v>
      </c>
      <c r="P301" s="6">
        <f t="shared" si="218"/>
        <v>0.30818197511247652</v>
      </c>
      <c r="Q301" s="8">
        <f t="shared" si="219"/>
        <v>-5.7308180248875233</v>
      </c>
      <c r="R301" s="8">
        <f t="shared" si="200"/>
        <v>-5.9171594949999982</v>
      </c>
      <c r="S301" s="8">
        <v>34.372860343823916</v>
      </c>
      <c r="T301" s="8">
        <f t="shared" si="220"/>
        <v>0.34372860343823919</v>
      </c>
      <c r="U301" s="8">
        <v>1.85</v>
      </c>
      <c r="V301" s="7">
        <v>0.38600000000000001</v>
      </c>
      <c r="W301" s="7">
        <f t="shared" si="221"/>
        <v>3.8600000000000001E-3</v>
      </c>
      <c r="X301" s="7">
        <v>24.547565825965723</v>
      </c>
      <c r="Y301" s="7">
        <f t="shared" si="222"/>
        <v>0.24547565825965723</v>
      </c>
      <c r="Z301" s="7">
        <v>1</v>
      </c>
      <c r="AA301" s="7">
        <v>1.4116950565724474E-2</v>
      </c>
      <c r="AB301" s="7">
        <v>0.20667577020109973</v>
      </c>
      <c r="AC301" s="7">
        <v>5.1394726693969476E-3</v>
      </c>
      <c r="AD301" s="7">
        <v>8.3654064638198203E-2</v>
      </c>
      <c r="AE301" s="7">
        <v>0.69041374192558047</v>
      </c>
      <c r="AF301" s="7">
        <v>-4.8239999999999998</v>
      </c>
      <c r="AG301" s="7">
        <v>-1.907</v>
      </c>
      <c r="AH301" s="7">
        <v>-3.7394828710898262</v>
      </c>
      <c r="AI301" s="7">
        <v>-4.7320000000000002</v>
      </c>
      <c r="AK301" s="7">
        <f t="shared" si="223"/>
        <v>-0.87730086718415012</v>
      </c>
      <c r="AL301" s="7">
        <f t="shared" si="224"/>
        <v>-8.7730086718415014E-3</v>
      </c>
      <c r="AM301" s="7">
        <f t="shared" si="225"/>
        <v>2.4545659571524664E-3</v>
      </c>
      <c r="AN301" s="7">
        <f t="shared" si="226"/>
        <v>-2.1535600786379738E-3</v>
      </c>
      <c r="AO301" s="7">
        <f t="shared" si="227"/>
        <v>4.6081260357904406E-3</v>
      </c>
      <c r="AP301" s="8">
        <f t="shared" si="228"/>
        <v>0.46081260357904408</v>
      </c>
      <c r="AQ301" s="19">
        <f t="shared" si="229"/>
        <v>-5.270005421308479</v>
      </c>
      <c r="AR301" s="8">
        <f t="shared" si="182"/>
        <v>-5.9171594949999982</v>
      </c>
      <c r="AS301" s="7">
        <f t="shared" si="183"/>
        <v>3.8600000000000001E-3</v>
      </c>
      <c r="AT301" s="7">
        <f t="shared" si="184"/>
        <v>-8.7730086718415014E-3</v>
      </c>
    </row>
    <row r="302" spans="1:46" hidden="1">
      <c r="A302" s="7" t="s">
        <v>9</v>
      </c>
      <c r="B302" s="7">
        <v>1984</v>
      </c>
      <c r="C302" s="8">
        <v>-2.5110000000000001</v>
      </c>
      <c r="D302" s="1">
        <v>-6.2760803499999991</v>
      </c>
      <c r="E302" s="8">
        <v>0.20979999999999999</v>
      </c>
      <c r="F302" s="8">
        <v>-0.85921964493793912</v>
      </c>
      <c r="G302" s="8">
        <f t="shared" si="185"/>
        <v>0.38500000000000001</v>
      </c>
      <c r="H302" s="8">
        <f t="shared" si="186"/>
        <v>0.22000000000000003</v>
      </c>
      <c r="I302" s="8">
        <f t="shared" si="187"/>
        <v>0.27999999999999997</v>
      </c>
      <c r="J302" s="8">
        <f t="shared" si="188"/>
        <v>0.16000000000000003</v>
      </c>
      <c r="K302" s="8">
        <v>1.1000000000000001</v>
      </c>
      <c r="L302" s="8">
        <v>0.8</v>
      </c>
      <c r="M302" s="8">
        <v>0.6</v>
      </c>
      <c r="N302" s="8">
        <v>0.8</v>
      </c>
      <c r="O302" s="8">
        <f t="shared" si="217"/>
        <v>0.4</v>
      </c>
      <c r="P302" s="6">
        <f t="shared" si="218"/>
        <v>2.434908360947776E-2</v>
      </c>
      <c r="Q302" s="8">
        <f t="shared" si="219"/>
        <v>-2.4866509163905222</v>
      </c>
      <c r="R302" s="8">
        <f t="shared" si="200"/>
        <v>-5.9171594949999982</v>
      </c>
      <c r="S302" s="8">
        <v>35.229074689338042</v>
      </c>
      <c r="T302" s="8">
        <f t="shared" si="220"/>
        <v>0.35229074689338041</v>
      </c>
      <c r="U302" s="8">
        <v>1.85</v>
      </c>
      <c r="V302" s="7">
        <v>-3.9750000000000001</v>
      </c>
      <c r="W302" s="7">
        <f t="shared" si="221"/>
        <v>-3.9750000000000001E-2</v>
      </c>
      <c r="X302" s="7">
        <v>29.174996821645149</v>
      </c>
      <c r="Y302" s="7">
        <f t="shared" si="222"/>
        <v>0.29174996821645149</v>
      </c>
      <c r="Z302" s="7">
        <v>1</v>
      </c>
      <c r="AA302" s="7">
        <v>1.3432774179747586E-2</v>
      </c>
      <c r="AB302" s="7">
        <v>0.21327237864378126</v>
      </c>
      <c r="AC302" s="7">
        <v>3.9066331780900814E-3</v>
      </c>
      <c r="AD302" s="7">
        <v>0.11312566303387486</v>
      </c>
      <c r="AE302" s="7">
        <v>0.65626255096450625</v>
      </c>
      <c r="AF302" s="7">
        <v>-3.4670000000000001</v>
      </c>
      <c r="AG302" s="7">
        <v>-2.2650000000000001</v>
      </c>
      <c r="AH302" s="7">
        <v>-0.19943558429470037</v>
      </c>
      <c r="AI302" s="7">
        <v>-0.995</v>
      </c>
      <c r="AK302" s="7">
        <f t="shared" si="223"/>
        <v>-0.64297252209855238</v>
      </c>
      <c r="AL302" s="7">
        <f t="shared" si="224"/>
        <v>-6.429725220985524E-3</v>
      </c>
      <c r="AM302" s="7">
        <f t="shared" si="225"/>
        <v>-2.5906580799671966E-2</v>
      </c>
      <c r="AN302" s="7">
        <f t="shared" si="226"/>
        <v>-1.8758721288630433E-3</v>
      </c>
      <c r="AO302" s="7">
        <f t="shared" si="227"/>
        <v>-2.4030708670808924E-2</v>
      </c>
      <c r="AP302" s="8">
        <f t="shared" si="228"/>
        <v>-2.4030708670808925</v>
      </c>
      <c r="AQ302" s="19">
        <f t="shared" si="229"/>
        <v>-4.8897217834714146</v>
      </c>
      <c r="AR302" s="8">
        <f t="shared" si="182"/>
        <v>-5.9171594949999982</v>
      </c>
      <c r="AS302" s="7">
        <f t="shared" si="183"/>
        <v>-3.9750000000000001E-2</v>
      </c>
      <c r="AT302" s="7">
        <f t="shared" si="184"/>
        <v>-6.429725220985524E-3</v>
      </c>
    </row>
    <row r="303" spans="1:46" hidden="1">
      <c r="A303" s="7" t="s">
        <v>9</v>
      </c>
      <c r="B303" s="7">
        <v>1985</v>
      </c>
      <c r="C303" s="8">
        <v>1.4590000000000001</v>
      </c>
      <c r="D303" s="1">
        <v>-6.2760803499999991</v>
      </c>
      <c r="E303" s="8">
        <v>0.21829999999999999</v>
      </c>
      <c r="F303" s="8">
        <v>-0.56834047509047991</v>
      </c>
      <c r="G303" s="8">
        <f t="shared" si="185"/>
        <v>0.38500000000000001</v>
      </c>
      <c r="H303" s="8">
        <f t="shared" si="186"/>
        <v>0.22000000000000003</v>
      </c>
      <c r="I303" s="8">
        <f t="shared" si="187"/>
        <v>0.27999999999999997</v>
      </c>
      <c r="J303" s="8">
        <f t="shared" si="188"/>
        <v>0.16000000000000003</v>
      </c>
      <c r="K303" s="8">
        <v>1.1000000000000001</v>
      </c>
      <c r="L303" s="8">
        <v>0.8</v>
      </c>
      <c r="M303" s="8">
        <v>0.6</v>
      </c>
      <c r="N303" s="8">
        <v>0.8</v>
      </c>
      <c r="O303" s="8">
        <f t="shared" si="217"/>
        <v>0.4</v>
      </c>
      <c r="P303" s="6">
        <f t="shared" si="218"/>
        <v>-0.11421143514690724</v>
      </c>
      <c r="Q303" s="8">
        <f t="shared" si="219"/>
        <v>1.3447885648530928</v>
      </c>
      <c r="R303" s="8">
        <f t="shared" si="200"/>
        <v>-6.2760803499999991</v>
      </c>
      <c r="S303" s="8">
        <v>32.270909802302135</v>
      </c>
      <c r="T303" s="8">
        <f t="shared" si="220"/>
        <v>0.32270909802302133</v>
      </c>
      <c r="U303" s="8">
        <v>1.85</v>
      </c>
      <c r="V303" s="7">
        <v>-5.8109999999999999</v>
      </c>
      <c r="W303" s="7">
        <f t="shared" si="221"/>
        <v>-5.8110000000000002E-2</v>
      </c>
      <c r="X303" s="7">
        <v>29.237751977960734</v>
      </c>
      <c r="Y303" s="7">
        <f t="shared" si="222"/>
        <v>0.29237751977960735</v>
      </c>
      <c r="Z303" s="7">
        <v>1</v>
      </c>
      <c r="AA303" s="7">
        <v>1.0003990536588079E-2</v>
      </c>
      <c r="AB303" s="7">
        <v>0.19844963391885143</v>
      </c>
      <c r="AC303" s="7">
        <v>2.9816973681015004E-3</v>
      </c>
      <c r="AD303" s="7">
        <v>0.12467878438041169</v>
      </c>
      <c r="AE303" s="7">
        <v>0.66388589379604723</v>
      </c>
      <c r="AF303" s="7">
        <v>-0.92300000000000004</v>
      </c>
      <c r="AG303" s="7">
        <v>-0.98199999999999998</v>
      </c>
      <c r="AH303" s="7">
        <v>2.4478269643289572</v>
      </c>
      <c r="AI303" s="7">
        <v>-0.28399999999999997</v>
      </c>
      <c r="AK303" s="7">
        <f t="shared" si="223"/>
        <v>-0.23222131932051229</v>
      </c>
      <c r="AL303" s="7">
        <f t="shared" si="224"/>
        <v>-2.322213193205123E-3</v>
      </c>
      <c r="AM303" s="7">
        <f t="shared" si="225"/>
        <v>-3.469235751931788E-2</v>
      </c>
      <c r="AN303" s="7">
        <f t="shared" si="226"/>
        <v>-6.7896293382879594E-4</v>
      </c>
      <c r="AO303" s="7">
        <f t="shared" si="227"/>
        <v>-3.4013394585489083E-2</v>
      </c>
      <c r="AP303" s="8">
        <f t="shared" si="228"/>
        <v>-3.4013394585489083</v>
      </c>
      <c r="AQ303" s="19">
        <f t="shared" si="229"/>
        <v>-2.0565508936958157</v>
      </c>
      <c r="AR303" s="8">
        <f t="shared" si="182"/>
        <v>-6.2760803499999991</v>
      </c>
      <c r="AS303" s="7">
        <f t="shared" si="183"/>
        <v>-5.8110000000000002E-2</v>
      </c>
      <c r="AT303" s="7">
        <f t="shared" si="184"/>
        <v>-2.322213193205123E-3</v>
      </c>
    </row>
    <row r="304" spans="1:46" hidden="1">
      <c r="A304" s="7" t="s">
        <v>9</v>
      </c>
      <c r="B304" s="7">
        <v>1986</v>
      </c>
      <c r="C304" s="8">
        <v>3.218</v>
      </c>
      <c r="D304" s="1">
        <v>-6.2760803499999991</v>
      </c>
      <c r="E304" s="8">
        <v>0.19769999999999999</v>
      </c>
      <c r="F304" s="8">
        <v>-0.93580855652234674</v>
      </c>
      <c r="G304" s="8">
        <f t="shared" si="185"/>
        <v>0.38500000000000001</v>
      </c>
      <c r="H304" s="8">
        <f t="shared" si="186"/>
        <v>0.22000000000000003</v>
      </c>
      <c r="I304" s="8">
        <f t="shared" si="187"/>
        <v>0.27999999999999997</v>
      </c>
      <c r="J304" s="8">
        <f t="shared" si="188"/>
        <v>0.16000000000000003</v>
      </c>
      <c r="K304" s="8">
        <v>1.1000000000000001</v>
      </c>
      <c r="L304" s="8">
        <v>0.8</v>
      </c>
      <c r="M304" s="8">
        <v>0.6</v>
      </c>
      <c r="N304" s="8">
        <v>0.8</v>
      </c>
      <c r="O304" s="8">
        <f t="shared" si="217"/>
        <v>0.4</v>
      </c>
      <c r="P304" s="6">
        <f t="shared" si="218"/>
        <v>-0.13416551184081776</v>
      </c>
      <c r="Q304" s="8">
        <f t="shared" si="219"/>
        <v>3.0838344881591824</v>
      </c>
      <c r="R304" s="8">
        <f t="shared" si="200"/>
        <v>-6.2760803499999991</v>
      </c>
      <c r="S304" s="8">
        <v>28.022423477126889</v>
      </c>
      <c r="T304" s="8">
        <f t="shared" si="220"/>
        <v>0.2802242347712689</v>
      </c>
      <c r="U304" s="8">
        <v>1.85</v>
      </c>
      <c r="V304" s="7">
        <v>-6.2670000000000003</v>
      </c>
      <c r="W304" s="7">
        <f t="shared" si="221"/>
        <v>-6.2670000000000003E-2</v>
      </c>
      <c r="X304" s="7">
        <v>25.990827577537534</v>
      </c>
      <c r="Y304" s="7">
        <f t="shared" si="222"/>
        <v>0.25990827577537534</v>
      </c>
      <c r="Z304" s="7">
        <v>1</v>
      </c>
      <c r="AA304" s="7">
        <v>1.0839290027685217E-2</v>
      </c>
      <c r="AB304" s="7">
        <v>0.18664418472466462</v>
      </c>
      <c r="AC304" s="7">
        <v>4.1981020536390199E-3</v>
      </c>
      <c r="AD304" s="7">
        <v>9.2214558501499636E-2</v>
      </c>
      <c r="AE304" s="7">
        <v>0.70610386469251152</v>
      </c>
      <c r="AF304" s="7">
        <v>-1.97</v>
      </c>
      <c r="AG304" s="7">
        <v>-0.7</v>
      </c>
      <c r="AH304" s="7">
        <v>1.3718801184560057</v>
      </c>
      <c r="AI304" s="7">
        <v>-0.41699999999999998</v>
      </c>
      <c r="AK304" s="7">
        <f t="shared" si="223"/>
        <v>-0.18469850881429378</v>
      </c>
      <c r="AL304" s="7">
        <f t="shared" si="224"/>
        <v>-1.8469850881429378E-3</v>
      </c>
      <c r="AM304" s="7">
        <f t="shared" si="225"/>
        <v>-3.2489057667263538E-2</v>
      </c>
      <c r="AN304" s="7">
        <f t="shared" si="226"/>
        <v>-4.8004670964206064E-4</v>
      </c>
      <c r="AO304" s="7">
        <f t="shared" si="227"/>
        <v>-3.200901095762148E-2</v>
      </c>
      <c r="AP304" s="8">
        <f t="shared" si="228"/>
        <v>-3.200901095762148</v>
      </c>
      <c r="AQ304" s="19">
        <f t="shared" si="229"/>
        <v>-0.11706660760296561</v>
      </c>
      <c r="AR304" s="8">
        <f t="shared" si="182"/>
        <v>-6.2760803499999991</v>
      </c>
      <c r="AS304" s="7">
        <f t="shared" si="183"/>
        <v>-6.2670000000000003E-2</v>
      </c>
      <c r="AT304" s="7">
        <f t="shared" si="184"/>
        <v>-1.8469850881429378E-3</v>
      </c>
    </row>
    <row r="305" spans="1:46" hidden="1">
      <c r="A305" s="7" t="s">
        <v>9</v>
      </c>
      <c r="B305" s="7">
        <v>1987</v>
      </c>
      <c r="C305" s="8">
        <v>0.96</v>
      </c>
      <c r="D305" s="1">
        <v>-6.2760803499999991</v>
      </c>
      <c r="E305" s="8">
        <v>0.20230000000000001</v>
      </c>
      <c r="F305" s="8">
        <v>0.82553960060112863</v>
      </c>
      <c r="G305" s="8">
        <f t="shared" si="185"/>
        <v>0.38500000000000001</v>
      </c>
      <c r="H305" s="8">
        <f t="shared" si="186"/>
        <v>0.22000000000000003</v>
      </c>
      <c r="I305" s="8">
        <f t="shared" si="187"/>
        <v>0.27999999999999997</v>
      </c>
      <c r="J305" s="8">
        <f t="shared" si="188"/>
        <v>0.16000000000000003</v>
      </c>
      <c r="K305" s="8">
        <v>1.1000000000000001</v>
      </c>
      <c r="L305" s="8">
        <v>0.8</v>
      </c>
      <c r="M305" s="8">
        <v>0.6</v>
      </c>
      <c r="N305" s="8">
        <v>0.8</v>
      </c>
      <c r="O305" s="8">
        <f t="shared" si="217"/>
        <v>0.4</v>
      </c>
      <c r="P305" s="6">
        <f t="shared" si="218"/>
        <v>5.8310117421109663E-2</v>
      </c>
      <c r="Q305" s="8">
        <f t="shared" si="219"/>
        <v>1.0183101174211096</v>
      </c>
      <c r="R305" s="8">
        <f t="shared" si="200"/>
        <v>-6.2760803499999991</v>
      </c>
      <c r="S305" s="8">
        <v>32.23411696588213</v>
      </c>
      <c r="T305" s="8">
        <f t="shared" si="220"/>
        <v>0.32234116965882131</v>
      </c>
      <c r="U305" s="8">
        <v>1.85</v>
      </c>
      <c r="V305" s="7">
        <v>-2.9969999999999999</v>
      </c>
      <c r="W305" s="7">
        <f t="shared" si="221"/>
        <v>-2.997E-2</v>
      </c>
      <c r="X305" s="7">
        <v>27.33429869394169</v>
      </c>
      <c r="Y305" s="7">
        <f t="shared" si="222"/>
        <v>0.27334298693941689</v>
      </c>
      <c r="Z305" s="7">
        <v>1</v>
      </c>
      <c r="AA305" s="7">
        <v>8.9576377821075186E-3</v>
      </c>
      <c r="AB305" s="7">
        <v>0.17516970216034361</v>
      </c>
      <c r="AC305" s="7">
        <v>3.0184671687180282E-3</v>
      </c>
      <c r="AD305" s="7">
        <v>8.0813891439589877E-2</v>
      </c>
      <c r="AE305" s="7">
        <v>0.73204030144924093</v>
      </c>
      <c r="AF305" s="7">
        <v>-1.9490000000000001</v>
      </c>
      <c r="AG305" s="7">
        <v>1.86</v>
      </c>
      <c r="AH305" s="7">
        <v>3.250277158710444</v>
      </c>
      <c r="AI305" s="7">
        <v>-0.316</v>
      </c>
      <c r="AK305" s="7">
        <f t="shared" si="223"/>
        <v>0.29263087517880276</v>
      </c>
      <c r="AL305" s="7">
        <f t="shared" si="224"/>
        <v>2.9263087517880275E-3</v>
      </c>
      <c r="AM305" s="7">
        <f t="shared" si="225"/>
        <v>-1.787204498114852E-2</v>
      </c>
      <c r="AN305" s="7">
        <f t="shared" si="226"/>
        <v>7.9988597492069611E-4</v>
      </c>
      <c r="AO305" s="7">
        <f t="shared" si="227"/>
        <v>-1.8671930956069217E-2</v>
      </c>
      <c r="AP305" s="8">
        <f t="shared" si="228"/>
        <v>-1.8671930956069216</v>
      </c>
      <c r="AQ305" s="19">
        <f t="shared" si="229"/>
        <v>-0.84888297818581204</v>
      </c>
      <c r="AR305" s="8">
        <f t="shared" si="182"/>
        <v>-6.2760803499999991</v>
      </c>
      <c r="AS305" s="7">
        <f t="shared" si="183"/>
        <v>-2.997E-2</v>
      </c>
      <c r="AT305" s="7">
        <f t="shared" si="184"/>
        <v>2.9263087517880275E-3</v>
      </c>
    </row>
    <row r="306" spans="1:46" hidden="1">
      <c r="A306" s="7" t="s">
        <v>9</v>
      </c>
      <c r="B306" s="7">
        <v>1988</v>
      </c>
      <c r="C306" s="8">
        <v>-2.0099999999999998</v>
      </c>
      <c r="D306" s="1">
        <v>-4.519423465</v>
      </c>
      <c r="E306" s="8">
        <v>0.20749999999999999</v>
      </c>
      <c r="F306" s="8">
        <v>-0.34255634857956463</v>
      </c>
      <c r="G306" s="8">
        <f t="shared" si="185"/>
        <v>0.38500000000000001</v>
      </c>
      <c r="H306" s="8">
        <f t="shared" si="186"/>
        <v>0.22000000000000003</v>
      </c>
      <c r="I306" s="8">
        <f t="shared" si="187"/>
        <v>0.27999999999999997</v>
      </c>
      <c r="J306" s="8">
        <f t="shared" si="188"/>
        <v>0.16000000000000003</v>
      </c>
      <c r="K306" s="8">
        <v>1.1000000000000001</v>
      </c>
      <c r="L306" s="8">
        <v>0.8</v>
      </c>
      <c r="M306" s="8">
        <v>0.6</v>
      </c>
      <c r="N306" s="8">
        <v>0.8</v>
      </c>
      <c r="O306" s="8">
        <f t="shared" si="217"/>
        <v>0.4</v>
      </c>
      <c r="P306" s="6">
        <f t="shared" si="218"/>
        <v>-5.2210978452316443E-3</v>
      </c>
      <c r="Q306" s="8">
        <f t="shared" si="219"/>
        <v>-2.0152210978452314</v>
      </c>
      <c r="R306" s="8">
        <f t="shared" si="200"/>
        <v>-6.2760803499999991</v>
      </c>
      <c r="S306" s="8">
        <v>35.559210844602319</v>
      </c>
      <c r="T306" s="8">
        <f t="shared" si="220"/>
        <v>0.35559210844602318</v>
      </c>
      <c r="U306" s="8">
        <v>1.85</v>
      </c>
      <c r="V306" s="7">
        <v>-1.8440000000000001</v>
      </c>
      <c r="W306" s="7">
        <f t="shared" si="221"/>
        <v>-1.8440000000000002E-2</v>
      </c>
      <c r="X306" s="7">
        <v>27.63235771280111</v>
      </c>
      <c r="Y306" s="7">
        <f t="shared" si="222"/>
        <v>0.27632357712801109</v>
      </c>
      <c r="Z306" s="7">
        <v>1</v>
      </c>
      <c r="AA306" s="7">
        <v>9.2680128064518731E-3</v>
      </c>
      <c r="AB306" s="7">
        <v>0.17888792773781836</v>
      </c>
      <c r="AC306" s="7">
        <v>3.8012698182877348E-3</v>
      </c>
      <c r="AD306" s="7">
        <v>7.2317797154478697E-2</v>
      </c>
      <c r="AE306" s="7">
        <v>0.73572499248296341</v>
      </c>
      <c r="AF306" s="7">
        <v>0.66500000000000004</v>
      </c>
      <c r="AG306" s="7">
        <v>4.8570000000000002</v>
      </c>
      <c r="AH306" s="7">
        <v>5.0237895280881091</v>
      </c>
      <c r="AI306" s="7">
        <v>0.68600000000000005</v>
      </c>
      <c r="AK306" s="7">
        <f t="shared" si="223"/>
        <v>0.94372868189339798</v>
      </c>
      <c r="AL306" s="7">
        <f t="shared" si="224"/>
        <v>9.4372868189339792E-3</v>
      </c>
      <c r="AM306" s="7">
        <f t="shared" si="225"/>
        <v>-1.2130669187527638E-2</v>
      </c>
      <c r="AN306" s="7">
        <f t="shared" si="226"/>
        <v>2.607744852190866E-3</v>
      </c>
      <c r="AO306" s="7">
        <f t="shared" si="227"/>
        <v>-1.4738414039718505E-2</v>
      </c>
      <c r="AP306" s="8">
        <f t="shared" si="228"/>
        <v>-1.4738414039718504</v>
      </c>
      <c r="AQ306" s="19">
        <f t="shared" si="229"/>
        <v>-3.4890625018170818</v>
      </c>
      <c r="AR306" s="8">
        <f t="shared" si="182"/>
        <v>-6.2760803499999991</v>
      </c>
      <c r="AS306" s="7">
        <f t="shared" si="183"/>
        <v>-1.8440000000000002E-2</v>
      </c>
      <c r="AT306" s="7">
        <f t="shared" si="184"/>
        <v>9.4372868189339792E-3</v>
      </c>
    </row>
    <row r="307" spans="1:46" hidden="1">
      <c r="A307" s="7" t="s">
        <v>9</v>
      </c>
      <c r="B307" s="7">
        <v>1989</v>
      </c>
      <c r="C307" s="8">
        <v>0.26700000000000002</v>
      </c>
      <c r="D307" s="1">
        <v>-4.519423465</v>
      </c>
      <c r="E307" s="8">
        <v>0.2238</v>
      </c>
      <c r="F307" s="8">
        <v>-2.1861506967542534</v>
      </c>
      <c r="G307" s="8">
        <f t="shared" si="185"/>
        <v>0.38500000000000001</v>
      </c>
      <c r="H307" s="8">
        <f t="shared" si="186"/>
        <v>0.22000000000000003</v>
      </c>
      <c r="I307" s="8">
        <f t="shared" si="187"/>
        <v>0.27999999999999997</v>
      </c>
      <c r="J307" s="8">
        <f t="shared" si="188"/>
        <v>0.16000000000000003</v>
      </c>
      <c r="K307" s="8">
        <v>1.1000000000000001</v>
      </c>
      <c r="L307" s="8">
        <v>0.8</v>
      </c>
      <c r="M307" s="8">
        <v>0.6</v>
      </c>
      <c r="N307" s="8">
        <v>0.8</v>
      </c>
      <c r="O307" s="8">
        <f t="shared" si="217"/>
        <v>0.4</v>
      </c>
      <c r="P307" s="6">
        <f t="shared" si="218"/>
        <v>-0.30718020033997456</v>
      </c>
      <c r="Q307" s="8">
        <f t="shared" si="219"/>
        <v>-4.0180200339974548E-2</v>
      </c>
      <c r="R307" s="8">
        <f t="shared" si="200"/>
        <v>-4.519423465</v>
      </c>
      <c r="S307" s="8">
        <v>35.40022226361522</v>
      </c>
      <c r="T307" s="8">
        <f t="shared" si="220"/>
        <v>0.35400222263615222</v>
      </c>
      <c r="U307" s="8">
        <v>1.85</v>
      </c>
      <c r="V307" s="7">
        <v>0.55500000000000005</v>
      </c>
      <c r="W307" s="7">
        <f t="shared" si="221"/>
        <v>5.5500000000000002E-3</v>
      </c>
      <c r="X307" s="7">
        <v>29.460591836571542</v>
      </c>
      <c r="Y307" s="7">
        <f t="shared" si="222"/>
        <v>0.29460591836571542</v>
      </c>
      <c r="Z307" s="7">
        <v>1</v>
      </c>
      <c r="AA307" s="7">
        <v>1.4761167552639115E-2</v>
      </c>
      <c r="AB307" s="7">
        <v>0.15570858932162718</v>
      </c>
      <c r="AC307" s="7">
        <v>2.127796363253249E-3</v>
      </c>
      <c r="AD307" s="7">
        <v>7.4643368919980274E-2</v>
      </c>
      <c r="AE307" s="7">
        <v>0.75275907784250018</v>
      </c>
      <c r="AF307" s="7">
        <v>1.534</v>
      </c>
      <c r="AG307" s="7">
        <v>4.7290000000000001</v>
      </c>
      <c r="AH307" s="7">
        <v>3.9496598446830407E-2</v>
      </c>
      <c r="AI307" s="7">
        <v>1.3120000000000001</v>
      </c>
      <c r="AK307" s="7">
        <f t="shared" si="223"/>
        <v>0.85700569066927357</v>
      </c>
      <c r="AL307" s="7">
        <f t="shared" si="224"/>
        <v>8.570056906692736E-3</v>
      </c>
      <c r="AM307" s="7">
        <f t="shared" si="225"/>
        <v>3.6347178209166935E-3</v>
      </c>
      <c r="AN307" s="7">
        <f t="shared" si="226"/>
        <v>2.5247894854426556E-3</v>
      </c>
      <c r="AO307" s="7">
        <f t="shared" si="227"/>
        <v>1.1099283354740379E-3</v>
      </c>
      <c r="AP307" s="8">
        <f t="shared" si="228"/>
        <v>0.11099283354740379</v>
      </c>
      <c r="AQ307" s="19">
        <f t="shared" si="229"/>
        <v>7.081263320742924E-2</v>
      </c>
      <c r="AR307" s="8">
        <f t="shared" si="182"/>
        <v>-4.519423465</v>
      </c>
      <c r="AS307" s="7">
        <f t="shared" si="183"/>
        <v>5.5500000000000002E-3</v>
      </c>
      <c r="AT307" s="7">
        <f t="shared" si="184"/>
        <v>8.570056906692736E-3</v>
      </c>
    </row>
    <row r="308" spans="1:46" hidden="1">
      <c r="A308" s="7" t="s">
        <v>9</v>
      </c>
      <c r="B308" s="7">
        <v>1990</v>
      </c>
      <c r="C308" s="8">
        <v>-0.23899999999999999</v>
      </c>
      <c r="D308" s="1">
        <v>-4.519423465</v>
      </c>
      <c r="E308" s="8">
        <v>0.2162</v>
      </c>
      <c r="F308" s="8">
        <v>-2.3983335973357827</v>
      </c>
      <c r="G308" s="8">
        <f t="shared" si="185"/>
        <v>0.38500000000000001</v>
      </c>
      <c r="H308" s="8">
        <f t="shared" si="186"/>
        <v>0.22000000000000003</v>
      </c>
      <c r="I308" s="8">
        <f t="shared" si="187"/>
        <v>0.27999999999999997</v>
      </c>
      <c r="J308" s="8">
        <f t="shared" si="188"/>
        <v>0.16000000000000003</v>
      </c>
      <c r="K308" s="8">
        <v>1.1000000000000001</v>
      </c>
      <c r="L308" s="8">
        <v>0.8</v>
      </c>
      <c r="M308" s="8">
        <v>0.6</v>
      </c>
      <c r="N308" s="8">
        <v>0.8</v>
      </c>
      <c r="O308" s="8">
        <f t="shared" si="217"/>
        <v>0.4</v>
      </c>
      <c r="P308" s="6">
        <f t="shared" si="218"/>
        <v>-0.41009220452180006</v>
      </c>
      <c r="Q308" s="8">
        <f t="shared" si="219"/>
        <v>-0.64909220452180005</v>
      </c>
      <c r="R308" s="8">
        <f t="shared" si="200"/>
        <v>-4.519423465</v>
      </c>
      <c r="S308" s="8">
        <v>35.882882666697959</v>
      </c>
      <c r="T308" s="8">
        <f t="shared" si="220"/>
        <v>0.35882882666697957</v>
      </c>
      <c r="U308" s="8">
        <v>1.85</v>
      </c>
      <c r="V308" s="7">
        <v>4.2839999999999998</v>
      </c>
      <c r="W308" s="7">
        <f t="shared" si="221"/>
        <v>4.2839999999999996E-2</v>
      </c>
      <c r="X308" s="7">
        <v>29.164625891570417</v>
      </c>
      <c r="Y308" s="7">
        <f t="shared" si="222"/>
        <v>0.29164625891570417</v>
      </c>
      <c r="Z308" s="7">
        <v>1</v>
      </c>
      <c r="AA308" s="7">
        <v>1.4088513483243685E-2</v>
      </c>
      <c r="AB308" s="7">
        <v>0.14737318707291319</v>
      </c>
      <c r="AC308" s="7">
        <v>2.7525682725770342E-3</v>
      </c>
      <c r="AD308" s="7">
        <v>6.0407886284002385E-2</v>
      </c>
      <c r="AE308" s="7">
        <v>0.77537784488726369</v>
      </c>
      <c r="AF308" s="7">
        <v>2.9460000000000002</v>
      </c>
      <c r="AG308" s="7">
        <v>0.70899999999999996</v>
      </c>
      <c r="AH308" s="7">
        <v>-5.244220179214266</v>
      </c>
      <c r="AI308" s="7">
        <v>-2.1999999999999999E-2</v>
      </c>
      <c r="AK308" s="7">
        <f t="shared" si="223"/>
        <v>0.13022830277836983</v>
      </c>
      <c r="AL308" s="7">
        <f t="shared" si="224"/>
        <v>1.3022830277836983E-3</v>
      </c>
      <c r="AM308" s="7">
        <f t="shared" si="225"/>
        <v>2.8438619828664798E-2</v>
      </c>
      <c r="AN308" s="7">
        <f t="shared" si="226"/>
        <v>3.7980597310253165E-4</v>
      </c>
      <c r="AO308" s="7">
        <f t="shared" si="227"/>
        <v>2.8058813855562265E-2</v>
      </c>
      <c r="AP308" s="8">
        <f t="shared" si="228"/>
        <v>2.8058813855562263</v>
      </c>
      <c r="AQ308" s="19">
        <f t="shared" si="229"/>
        <v>2.1567891810344264</v>
      </c>
      <c r="AR308" s="8">
        <f t="shared" si="182"/>
        <v>-4.519423465</v>
      </c>
      <c r="AS308" s="7">
        <f t="shared" si="183"/>
        <v>4.2839999999999996E-2</v>
      </c>
      <c r="AT308" s="7">
        <f t="shared" si="184"/>
        <v>1.3022830277836983E-3</v>
      </c>
    </row>
    <row r="309" spans="1:46" hidden="1">
      <c r="A309" s="7" t="s">
        <v>9</v>
      </c>
      <c r="B309" s="7">
        <v>1991</v>
      </c>
      <c r="C309" s="8">
        <v>-0.83299999999999996</v>
      </c>
      <c r="D309" s="1">
        <v>-4.519423465</v>
      </c>
      <c r="E309" s="8">
        <v>0.19009999999999999</v>
      </c>
      <c r="F309" s="8">
        <v>-3.9295900632669509</v>
      </c>
      <c r="G309" s="8">
        <f t="shared" si="185"/>
        <v>0.38500000000000001</v>
      </c>
      <c r="H309" s="8">
        <f t="shared" si="186"/>
        <v>0.22000000000000003</v>
      </c>
      <c r="I309" s="8">
        <f t="shared" si="187"/>
        <v>0.27999999999999997</v>
      </c>
      <c r="J309" s="8">
        <f t="shared" si="188"/>
        <v>0.16000000000000003</v>
      </c>
      <c r="K309" s="8">
        <v>1.1000000000000001</v>
      </c>
      <c r="L309" s="8">
        <v>0.8</v>
      </c>
      <c r="M309" s="8">
        <v>0.6</v>
      </c>
      <c r="N309" s="8">
        <v>0.8</v>
      </c>
      <c r="O309" s="8">
        <f t="shared" si="217"/>
        <v>0.4</v>
      </c>
      <c r="P309" s="6">
        <f t="shared" si="218"/>
        <v>-0.54220636703042913</v>
      </c>
      <c r="Q309" s="8">
        <f t="shared" si="219"/>
        <v>-1.3752063670304291</v>
      </c>
      <c r="R309" s="8">
        <f t="shared" si="200"/>
        <v>-4.519423465</v>
      </c>
      <c r="S309" s="8">
        <v>33.815712544263619</v>
      </c>
      <c r="T309" s="8">
        <f t="shared" si="220"/>
        <v>0.33815712544263621</v>
      </c>
      <c r="U309" s="8">
        <v>1.85</v>
      </c>
      <c r="V309" s="7">
        <v>3.8290000000000002</v>
      </c>
      <c r="W309" s="7">
        <f t="shared" si="221"/>
        <v>3.8290000000000005E-2</v>
      </c>
      <c r="X309" s="7">
        <v>26.543416165770729</v>
      </c>
      <c r="Y309" s="7">
        <f t="shared" si="222"/>
        <v>0.26543416165770728</v>
      </c>
      <c r="Z309" s="7">
        <v>1</v>
      </c>
      <c r="AA309" s="7">
        <v>1.0976421147437038E-2</v>
      </c>
      <c r="AB309" s="7">
        <v>0.12633754338068345</v>
      </c>
      <c r="AC309" s="7">
        <v>2.2533711830624212E-3</v>
      </c>
      <c r="AD309" s="7">
        <v>4.8752963166831871E-2</v>
      </c>
      <c r="AE309" s="7">
        <v>0.81167970112198518</v>
      </c>
      <c r="AF309" s="7">
        <v>2.6720000000000002</v>
      </c>
      <c r="AG309" s="7">
        <v>-2.0099999999999998</v>
      </c>
      <c r="AH309" s="7">
        <v>-6.1103345245730649</v>
      </c>
      <c r="AI309" s="7">
        <v>-2.85</v>
      </c>
      <c r="AJ309" s="7">
        <v>1.5449999999999999</v>
      </c>
      <c r="AK309" s="7">
        <f>AA309*AF309+AB309*AG309+AC309*AH309+AD309*AI309+AE309*AJ309</f>
        <v>0.87672087658222986</v>
      </c>
      <c r="AL309" s="7">
        <f t="shared" si="224"/>
        <v>8.7672087658222982E-3</v>
      </c>
      <c r="AM309" s="7">
        <f t="shared" si="225"/>
        <v>2.3953867216417304E-2</v>
      </c>
      <c r="AN309" s="7">
        <f t="shared" si="226"/>
        <v>2.3271167088341443E-3</v>
      </c>
      <c r="AO309" s="7">
        <f t="shared" si="227"/>
        <v>2.162675050758316E-2</v>
      </c>
      <c r="AP309" s="8">
        <f t="shared" si="228"/>
        <v>2.1626750507583159</v>
      </c>
      <c r="AQ309" s="19">
        <f t="shared" si="229"/>
        <v>0.78746868372788681</v>
      </c>
      <c r="AR309" s="8">
        <f t="shared" si="182"/>
        <v>-4.519423465</v>
      </c>
      <c r="AS309" s="7">
        <f t="shared" si="183"/>
        <v>3.8290000000000005E-2</v>
      </c>
      <c r="AT309" s="7">
        <f t="shared" si="184"/>
        <v>8.7672087658222982E-3</v>
      </c>
    </row>
    <row r="310" spans="1:46" hidden="1">
      <c r="A310" s="7" t="s">
        <v>9</v>
      </c>
      <c r="B310" s="7">
        <v>1992</v>
      </c>
      <c r="C310" s="8">
        <v>-0.17799999999999999</v>
      </c>
      <c r="D310" s="1">
        <v>-3.4479559199999992</v>
      </c>
      <c r="E310" s="8">
        <v>0.17960000000000001</v>
      </c>
      <c r="F310" s="8">
        <v>-3.4472694491276807</v>
      </c>
      <c r="G310" s="8">
        <f t="shared" si="185"/>
        <v>0.38500000000000001</v>
      </c>
      <c r="H310" s="8">
        <f t="shared" si="186"/>
        <v>0.22000000000000003</v>
      </c>
      <c r="I310" s="8">
        <f t="shared" si="187"/>
        <v>0.27999999999999997</v>
      </c>
      <c r="J310" s="8">
        <f t="shared" si="188"/>
        <v>0.16000000000000003</v>
      </c>
      <c r="K310" s="8">
        <v>1.1000000000000001</v>
      </c>
      <c r="L310" s="8">
        <v>0.8</v>
      </c>
      <c r="M310" s="8">
        <v>0.6</v>
      </c>
      <c r="N310" s="8">
        <v>0.8</v>
      </c>
      <c r="O310" s="8">
        <f t="shared" si="217"/>
        <v>0.4</v>
      </c>
      <c r="P310" s="6">
        <f t="shared" si="218"/>
        <v>-0.52020592335797178</v>
      </c>
      <c r="Q310" s="8">
        <f t="shared" si="219"/>
        <v>-0.69820592335797182</v>
      </c>
      <c r="R310" s="8">
        <f t="shared" si="200"/>
        <v>-4.519423465</v>
      </c>
      <c r="S310" s="8">
        <v>31.845472956654103</v>
      </c>
      <c r="T310" s="8">
        <f t="shared" si="220"/>
        <v>0.31845472956654103</v>
      </c>
      <c r="U310" s="8">
        <v>1.85</v>
      </c>
      <c r="V310" s="7">
        <v>3.3380000000000001</v>
      </c>
      <c r="W310" s="7">
        <f t="shared" si="221"/>
        <v>3.338E-2</v>
      </c>
      <c r="X310" s="7">
        <v>24.454853569346763</v>
      </c>
      <c r="Y310" s="7">
        <f t="shared" si="222"/>
        <v>0.24454853569346763</v>
      </c>
      <c r="Z310" s="7">
        <v>1</v>
      </c>
      <c r="AA310" s="7">
        <v>1.0239260770145323E-2</v>
      </c>
      <c r="AB310" s="7">
        <v>0.13126695450505368</v>
      </c>
      <c r="AC310" s="7">
        <v>1.2694924012513773E-3</v>
      </c>
      <c r="AD310" s="7">
        <v>4.4731841131904058E-2</v>
      </c>
      <c r="AE310" s="7">
        <v>0.81249245119164559</v>
      </c>
      <c r="AF310" s="7">
        <v>0.78200000000000003</v>
      </c>
      <c r="AG310" s="7">
        <v>-3.177</v>
      </c>
      <c r="AH310" s="7">
        <v>-3.0059381783789982</v>
      </c>
      <c r="AI310" s="7">
        <v>-2.137</v>
      </c>
      <c r="AJ310" s="7">
        <v>0.68500000000000005</v>
      </c>
      <c r="AK310" s="7">
        <f t="shared" ref="AK310:AK334" si="230">AA310*AF310+AB310*AG310+AC310*AH310+AD310*AI310+AE310*AJ310</f>
        <v>4.8121356351012778E-2</v>
      </c>
      <c r="AL310" s="7">
        <f t="shared" si="224"/>
        <v>4.812135635101278E-4</v>
      </c>
      <c r="AM310" s="7">
        <f t="shared" si="225"/>
        <v>1.9665534914922608E-2</v>
      </c>
      <c r="AN310" s="7">
        <f t="shared" si="226"/>
        <v>1.1768007231223724E-4</v>
      </c>
      <c r="AO310" s="7">
        <f t="shared" si="227"/>
        <v>1.954785484261037E-2</v>
      </c>
      <c r="AP310" s="8">
        <f t="shared" si="228"/>
        <v>1.954785484261037</v>
      </c>
      <c r="AQ310" s="19">
        <f t="shared" si="229"/>
        <v>1.2565795609030652</v>
      </c>
      <c r="AR310" s="8">
        <f t="shared" si="182"/>
        <v>-4.519423465</v>
      </c>
      <c r="AS310" s="7">
        <f t="shared" si="183"/>
        <v>3.338E-2</v>
      </c>
      <c r="AT310" s="7">
        <f t="shared" si="184"/>
        <v>4.812135635101278E-4</v>
      </c>
    </row>
    <row r="311" spans="1:46" hidden="1">
      <c r="A311" s="7" t="s">
        <v>9</v>
      </c>
      <c r="B311" s="7">
        <v>1993</v>
      </c>
      <c r="C311" s="8">
        <v>0.25600000000000001</v>
      </c>
      <c r="D311" s="1">
        <v>-3.4479559199999992</v>
      </c>
      <c r="E311" s="8">
        <v>0.16950000000000001</v>
      </c>
      <c r="F311" s="8">
        <v>2.3604623017255388</v>
      </c>
      <c r="G311" s="8">
        <f t="shared" si="185"/>
        <v>0.38500000000000001</v>
      </c>
      <c r="H311" s="8">
        <f t="shared" si="186"/>
        <v>0.22000000000000003</v>
      </c>
      <c r="I311" s="8">
        <f t="shared" si="187"/>
        <v>0.27999999999999997</v>
      </c>
      <c r="J311" s="8">
        <f t="shared" si="188"/>
        <v>0.16000000000000003</v>
      </c>
      <c r="K311" s="8">
        <v>1.1000000000000001</v>
      </c>
      <c r="L311" s="8">
        <v>0.8</v>
      </c>
      <c r="M311" s="8">
        <v>0.6</v>
      </c>
      <c r="N311" s="8">
        <v>0.8</v>
      </c>
      <c r="O311" s="8">
        <f t="shared" si="217"/>
        <v>0.4</v>
      </c>
      <c r="P311" s="6">
        <f t="shared" si="218"/>
        <v>0.11144699685316976</v>
      </c>
      <c r="Q311" s="8">
        <f t="shared" si="219"/>
        <v>0.36744699685316978</v>
      </c>
      <c r="R311" s="8">
        <f t="shared" si="200"/>
        <v>-3.4479559199999992</v>
      </c>
      <c r="S311" s="8">
        <v>30.572075723379953</v>
      </c>
      <c r="T311" s="8">
        <f t="shared" si="220"/>
        <v>0.30572075723379954</v>
      </c>
      <c r="U311" s="8">
        <v>1.85</v>
      </c>
      <c r="V311" s="7">
        <v>-0.77800000000000002</v>
      </c>
      <c r="W311" s="7">
        <f t="shared" si="221"/>
        <v>-7.7800000000000005E-3</v>
      </c>
      <c r="X311" s="7">
        <v>23.596464430547847</v>
      </c>
      <c r="Y311" s="7">
        <f t="shared" si="222"/>
        <v>0.23596464430547848</v>
      </c>
      <c r="Z311" s="7">
        <v>1</v>
      </c>
      <c r="AA311" s="7">
        <v>9.9138926788966755E-3</v>
      </c>
      <c r="AB311" s="7">
        <v>0.20365975476499193</v>
      </c>
      <c r="AC311" s="7">
        <v>2.407300325619025E-3</v>
      </c>
      <c r="AD311" s="7">
        <v>5.5459761548082173E-2</v>
      </c>
      <c r="AE311" s="7">
        <v>0.72855929068241032</v>
      </c>
      <c r="AF311" s="7">
        <v>-1.095</v>
      </c>
      <c r="AG311" s="7">
        <v>-2.5920000000000001</v>
      </c>
      <c r="AH311" s="7">
        <v>-0.26298194919710405</v>
      </c>
      <c r="AI311" s="7">
        <v>-1.98</v>
      </c>
      <c r="AJ311" s="7">
        <v>-2.59</v>
      </c>
      <c r="AK311" s="7">
        <f t="shared" si="230"/>
        <v>-2.5361537640988305</v>
      </c>
      <c r="AL311" s="7">
        <f t="shared" si="224"/>
        <v>-2.5361537640988304E-2</v>
      </c>
      <c r="AM311" s="7">
        <f t="shared" si="225"/>
        <v>-4.400238858866078E-3</v>
      </c>
      <c r="AN311" s="7">
        <f t="shared" si="226"/>
        <v>-5.9844262084958084E-3</v>
      </c>
      <c r="AO311" s="7">
        <f t="shared" si="227"/>
        <v>1.5841873496297305E-3</v>
      </c>
      <c r="AP311" s="8">
        <f t="shared" si="228"/>
        <v>0.15841873496297304</v>
      </c>
      <c r="AQ311" s="19">
        <f t="shared" si="229"/>
        <v>0.52586573181614282</v>
      </c>
      <c r="AR311" s="8">
        <f t="shared" si="182"/>
        <v>-3.4479559199999992</v>
      </c>
      <c r="AS311" s="7">
        <f t="shared" si="183"/>
        <v>-7.7800000000000005E-3</v>
      </c>
      <c r="AT311" s="7">
        <f t="shared" si="184"/>
        <v>-2.5361537640988304E-2</v>
      </c>
    </row>
    <row r="312" spans="1:46">
      <c r="A312" s="7" t="s">
        <v>9</v>
      </c>
      <c r="B312" s="26">
        <v>94</v>
      </c>
      <c r="C312" s="8">
        <v>-2.3029999999999999</v>
      </c>
      <c r="D312" s="1">
        <v>-3.4479559199999992</v>
      </c>
      <c r="E312" s="8">
        <v>0.18859999999999999</v>
      </c>
      <c r="F312" s="8">
        <v>0.82961407204488091</v>
      </c>
      <c r="G312" s="8">
        <f t="shared" si="185"/>
        <v>0.38500000000000001</v>
      </c>
      <c r="H312" s="8">
        <f t="shared" si="186"/>
        <v>0.22000000000000003</v>
      </c>
      <c r="I312" s="8">
        <f t="shared" si="187"/>
        <v>0.27999999999999997</v>
      </c>
      <c r="J312" s="8">
        <f t="shared" si="188"/>
        <v>0.16000000000000003</v>
      </c>
      <c r="K312" s="8">
        <v>1.1000000000000001</v>
      </c>
      <c r="L312" s="8">
        <v>0.8</v>
      </c>
      <c r="M312" s="8">
        <v>0.6</v>
      </c>
      <c r="N312" s="8">
        <v>0.8</v>
      </c>
      <c r="O312" s="8">
        <f t="shared" si="217"/>
        <v>0.4</v>
      </c>
      <c r="P312" s="6">
        <f t="shared" si="218"/>
        <v>0.18909990617144706</v>
      </c>
      <c r="Q312" s="8">
        <f t="shared" si="219"/>
        <v>-2.113900093828553</v>
      </c>
      <c r="R312" s="8">
        <f t="shared" si="200"/>
        <v>-3.4479559199999992</v>
      </c>
      <c r="S312" s="8">
        <v>32.040640332205236</v>
      </c>
      <c r="T312" s="8">
        <f t="shared" si="220"/>
        <v>0.32040640332205234</v>
      </c>
      <c r="U312" s="8">
        <v>1.85</v>
      </c>
      <c r="V312" s="7">
        <v>-2.5129999999999999</v>
      </c>
      <c r="W312" s="7">
        <f t="shared" si="221"/>
        <v>-2.513E-2</v>
      </c>
      <c r="X312" s="7">
        <v>25.129643320471079</v>
      </c>
      <c r="Y312" s="7">
        <f t="shared" si="222"/>
        <v>0.25129643320471079</v>
      </c>
      <c r="Z312" s="7">
        <v>1</v>
      </c>
      <c r="AA312" s="7">
        <v>1.0132101918616642E-2</v>
      </c>
      <c r="AB312" s="7">
        <v>0.13364988163168878</v>
      </c>
      <c r="AC312" s="7">
        <v>1.2141073328311035E-3</v>
      </c>
      <c r="AD312" s="7">
        <v>6.2519959025210306E-2</v>
      </c>
      <c r="AE312" s="7">
        <v>0.79248395009165318</v>
      </c>
      <c r="AF312" s="7">
        <v>-1.589</v>
      </c>
      <c r="AG312" s="7">
        <v>-1.29</v>
      </c>
      <c r="AH312" s="7">
        <v>2.0267821493700282</v>
      </c>
      <c r="AI312" s="7">
        <v>-0.73299999999999998</v>
      </c>
      <c r="AJ312" s="7">
        <v>-1.998</v>
      </c>
      <c r="AK312" s="7">
        <f t="shared" si="230"/>
        <v>-1.8152575884325612</v>
      </c>
      <c r="AL312" s="7">
        <f t="shared" si="224"/>
        <v>-1.8152575884325613E-2</v>
      </c>
      <c r="AM312" s="7">
        <f t="shared" si="225"/>
        <v>-1.4895853893643876E-2</v>
      </c>
      <c r="AN312" s="7">
        <f t="shared" si="226"/>
        <v>-4.5616775732088754E-3</v>
      </c>
      <c r="AO312" s="7">
        <f t="shared" si="227"/>
        <v>-1.0334176320435002E-2</v>
      </c>
      <c r="AP312" s="8">
        <f t="shared" si="228"/>
        <v>-1.0334176320435002</v>
      </c>
      <c r="AQ312" s="19">
        <f t="shared" si="229"/>
        <v>-3.1473177258720533</v>
      </c>
      <c r="AR312" s="8">
        <f t="shared" si="182"/>
        <v>-3.4479559199999992</v>
      </c>
      <c r="AS312" s="7">
        <f t="shared" si="183"/>
        <v>-2.513E-2</v>
      </c>
      <c r="AT312" s="7">
        <f t="shared" si="184"/>
        <v>-1.8152575884325613E-2</v>
      </c>
    </row>
    <row r="313" spans="1:46">
      <c r="A313" s="7" t="s">
        <v>9</v>
      </c>
      <c r="B313" s="26">
        <v>95</v>
      </c>
      <c r="C313" s="8">
        <v>-0.11700000000000001</v>
      </c>
      <c r="D313" s="1">
        <v>-3.4479559199999992</v>
      </c>
      <c r="E313" s="8">
        <v>0.20680000000000001</v>
      </c>
      <c r="F313" s="8">
        <v>-1.4910000585225947</v>
      </c>
      <c r="G313" s="8">
        <f t="shared" si="185"/>
        <v>0.38500000000000001</v>
      </c>
      <c r="H313" s="8">
        <f t="shared" si="186"/>
        <v>0.22000000000000003</v>
      </c>
      <c r="I313" s="8">
        <f t="shared" si="187"/>
        <v>0.27999999999999997</v>
      </c>
      <c r="J313" s="8">
        <f t="shared" si="188"/>
        <v>0.16000000000000003</v>
      </c>
      <c r="K313" s="8">
        <v>1.1000000000000001</v>
      </c>
      <c r="L313" s="8">
        <v>0.8</v>
      </c>
      <c r="M313" s="8">
        <v>0.6</v>
      </c>
      <c r="N313" s="8">
        <v>0.8</v>
      </c>
      <c r="O313" s="8">
        <f t="shared" si="217"/>
        <v>0.4</v>
      </c>
      <c r="P313" s="6">
        <f t="shared" si="218"/>
        <v>-0.14609538932751037</v>
      </c>
      <c r="Q313" s="8">
        <f t="shared" si="219"/>
        <v>-0.26309538932751036</v>
      </c>
      <c r="R313" s="8">
        <f t="shared" si="200"/>
        <v>-3.4479559199999992</v>
      </c>
      <c r="S313" s="8">
        <v>33.141478202623347</v>
      </c>
      <c r="T313" s="8">
        <f t="shared" si="220"/>
        <v>0.33141478202623348</v>
      </c>
      <c r="U313" s="8">
        <v>1.85</v>
      </c>
      <c r="V313" s="7">
        <v>-3.351</v>
      </c>
      <c r="W313" s="7">
        <f t="shared" si="221"/>
        <v>-3.3509999999999998E-2</v>
      </c>
      <c r="X313" s="7">
        <v>26.765554039586998</v>
      </c>
      <c r="Y313" s="7">
        <f t="shared" si="222"/>
        <v>0.26765554039586997</v>
      </c>
      <c r="Z313" s="7">
        <v>1</v>
      </c>
      <c r="AA313" s="7">
        <v>9.5496102635838371E-3</v>
      </c>
      <c r="AB313" s="7">
        <v>0.12759419548681009</v>
      </c>
      <c r="AC313" s="7">
        <v>1.7578992129461284E-3</v>
      </c>
      <c r="AD313" s="7">
        <v>5.7950829981161057E-2</v>
      </c>
      <c r="AE313" s="7">
        <v>0.80314746505549883</v>
      </c>
      <c r="AF313" s="7">
        <v>-0.47699999999999998</v>
      </c>
      <c r="AG313" s="7">
        <v>-1.167</v>
      </c>
      <c r="AH313" s="7">
        <v>2.8366239068731764</v>
      </c>
      <c r="AI313" s="7">
        <v>-0.89</v>
      </c>
      <c r="AJ313" s="7">
        <v>-1.486</v>
      </c>
      <c r="AK313" s="7">
        <f t="shared" si="230"/>
        <v>-1.3935244630512247</v>
      </c>
      <c r="AL313" s="7">
        <f t="shared" si="224"/>
        <v>-1.3935244630512246E-2</v>
      </c>
      <c r="AM313" s="7">
        <f t="shared" si="225"/>
        <v>-2.0545562289543302E-2</v>
      </c>
      <c r="AN313" s="7">
        <f t="shared" si="226"/>
        <v>-3.7298454321284006E-3</v>
      </c>
      <c r="AO313" s="7">
        <f t="shared" si="227"/>
        <v>-1.6815716857414901E-2</v>
      </c>
      <c r="AP313" s="8">
        <f t="shared" si="228"/>
        <v>-1.6815716857414902</v>
      </c>
      <c r="AQ313" s="19">
        <f t="shared" si="229"/>
        <v>-1.9446670750690005</v>
      </c>
      <c r="AR313" s="8">
        <f t="shared" si="182"/>
        <v>-3.4479559199999992</v>
      </c>
      <c r="AS313" s="7">
        <f t="shared" si="183"/>
        <v>-3.3509999999999998E-2</v>
      </c>
      <c r="AT313" s="7">
        <f t="shared" si="184"/>
        <v>-1.3935244630512246E-2</v>
      </c>
    </row>
    <row r="314" spans="1:46">
      <c r="A314" s="7" t="s">
        <v>9</v>
      </c>
      <c r="B314" s="26">
        <v>96</v>
      </c>
      <c r="C314" s="8">
        <v>-3.476</v>
      </c>
      <c r="D314" s="1">
        <v>-2.9757296000000002</v>
      </c>
      <c r="E314" s="8">
        <v>0.19700000000000001</v>
      </c>
      <c r="F314" s="8">
        <v>-0.40962931138752262</v>
      </c>
      <c r="G314" s="8">
        <f t="shared" si="185"/>
        <v>0.38500000000000001</v>
      </c>
      <c r="H314" s="8">
        <f t="shared" si="186"/>
        <v>0.22000000000000003</v>
      </c>
      <c r="I314" s="8">
        <f t="shared" si="187"/>
        <v>0.27999999999999997</v>
      </c>
      <c r="J314" s="8">
        <f t="shared" si="188"/>
        <v>0.16000000000000003</v>
      </c>
      <c r="K314" s="8">
        <v>1.1000000000000001</v>
      </c>
      <c r="L314" s="8">
        <v>0.8</v>
      </c>
      <c r="M314" s="8">
        <v>0.6</v>
      </c>
      <c r="N314" s="8">
        <v>0.8</v>
      </c>
      <c r="O314" s="8">
        <f t="shared" si="217"/>
        <v>0.4</v>
      </c>
      <c r="P314" s="6">
        <f t="shared" si="218"/>
        <v>-0.1113790372501986</v>
      </c>
      <c r="Q314" s="8">
        <f t="shared" si="219"/>
        <v>-3.5873790372501988</v>
      </c>
      <c r="R314" s="8">
        <f t="shared" si="200"/>
        <v>-3.4479559199999992</v>
      </c>
      <c r="S314" s="8">
        <v>33.661416158649004</v>
      </c>
      <c r="T314" s="8">
        <f t="shared" si="220"/>
        <v>0.33661416158649005</v>
      </c>
      <c r="U314" s="8">
        <v>1.85</v>
      </c>
      <c r="V314" s="7">
        <v>-2.5910000000000002</v>
      </c>
      <c r="W314" s="7">
        <f t="shared" si="221"/>
        <v>-2.5910000000000002E-2</v>
      </c>
      <c r="X314" s="7">
        <v>26.546808887094368</v>
      </c>
      <c r="Y314" s="7">
        <f t="shared" si="222"/>
        <v>0.2654680888709437</v>
      </c>
      <c r="Z314" s="7">
        <v>1</v>
      </c>
      <c r="AA314" s="7">
        <v>8.6488525480704539E-3</v>
      </c>
      <c r="AB314" s="7">
        <v>0.13021689307745843</v>
      </c>
      <c r="AC314" s="7">
        <v>1.7091388451300935E-3</v>
      </c>
      <c r="AD314" s="7">
        <v>5.6405444058190798E-2</v>
      </c>
      <c r="AE314" s="7">
        <v>0.80301967147115028</v>
      </c>
      <c r="AF314" s="7">
        <v>1.0289999999999999</v>
      </c>
      <c r="AG314" s="7">
        <v>-1.0069999999999999</v>
      </c>
      <c r="AH314" s="7">
        <v>3.100622104208083</v>
      </c>
      <c r="AI314" s="7">
        <v>-0.30199999999999999</v>
      </c>
      <c r="AJ314" s="7">
        <v>-2.0190000000000001</v>
      </c>
      <c r="AK314" s="7">
        <f t="shared" si="230"/>
        <v>-1.7552605091804914</v>
      </c>
      <c r="AL314" s="7">
        <f t="shared" si="224"/>
        <v>-1.7552605091804913E-2</v>
      </c>
      <c r="AM314" s="7">
        <f t="shared" si="225"/>
        <v>-1.6135094914406022E-2</v>
      </c>
      <c r="AN314" s="7">
        <f t="shared" si="226"/>
        <v>-4.6596565284278456E-3</v>
      </c>
      <c r="AO314" s="7">
        <f t="shared" si="227"/>
        <v>-1.1475438385978178E-2</v>
      </c>
      <c r="AP314" s="8">
        <f t="shared" si="228"/>
        <v>-1.1475438385978178</v>
      </c>
      <c r="AQ314" s="19">
        <f t="shared" si="229"/>
        <v>-4.7349228758480164</v>
      </c>
      <c r="AR314" s="8">
        <f t="shared" si="182"/>
        <v>-3.4479559199999992</v>
      </c>
      <c r="AS314" s="7">
        <f t="shared" si="183"/>
        <v>-2.5910000000000002E-2</v>
      </c>
      <c r="AT314" s="7">
        <f t="shared" si="184"/>
        <v>-1.7552605091804913E-2</v>
      </c>
    </row>
    <row r="315" spans="1:46">
      <c r="A315" s="7" t="s">
        <v>9</v>
      </c>
      <c r="B315" s="26">
        <v>97</v>
      </c>
      <c r="C315" s="8">
        <v>-5.8330000000000002</v>
      </c>
      <c r="D315" s="1">
        <v>-2.9757296000000002</v>
      </c>
      <c r="E315" s="8">
        <v>0.20979999999999999</v>
      </c>
      <c r="F315" s="8">
        <v>1.9006361401577985</v>
      </c>
      <c r="G315" s="8">
        <f t="shared" si="185"/>
        <v>0.38500000000000001</v>
      </c>
      <c r="H315" s="8">
        <f t="shared" si="186"/>
        <v>0.22000000000000003</v>
      </c>
      <c r="I315" s="8">
        <f t="shared" si="187"/>
        <v>0.27999999999999997</v>
      </c>
      <c r="J315" s="8">
        <f t="shared" si="188"/>
        <v>0.16000000000000003</v>
      </c>
      <c r="K315" s="8">
        <v>1.1000000000000001</v>
      </c>
      <c r="L315" s="8">
        <v>0.8</v>
      </c>
      <c r="M315" s="8">
        <v>0.6</v>
      </c>
      <c r="N315" s="8">
        <v>0.8</v>
      </c>
      <c r="O315" s="8">
        <f t="shared" si="217"/>
        <v>0.4</v>
      </c>
      <c r="P315" s="6">
        <f t="shared" si="218"/>
        <v>0.21829646697154698</v>
      </c>
      <c r="Q315" s="8">
        <f t="shared" si="219"/>
        <v>-5.6147035330284529</v>
      </c>
      <c r="R315" s="8">
        <f t="shared" si="200"/>
        <v>-2.9757296000000002</v>
      </c>
      <c r="S315" s="8">
        <v>35.141898248756085</v>
      </c>
      <c r="T315" s="8">
        <f t="shared" si="220"/>
        <v>0.35141898248756087</v>
      </c>
      <c r="U315" s="8">
        <v>1.85</v>
      </c>
      <c r="V315" s="7">
        <v>-1.3360000000000001</v>
      </c>
      <c r="W315" s="7">
        <f t="shared" si="221"/>
        <v>-1.336E-2</v>
      </c>
      <c r="X315" s="7">
        <v>27.145416409197459</v>
      </c>
      <c r="Y315" s="7">
        <f t="shared" si="222"/>
        <v>0.27145416409197459</v>
      </c>
      <c r="Z315" s="7">
        <v>1</v>
      </c>
      <c r="AA315" s="7">
        <v>7.4996277618323724E-3</v>
      </c>
      <c r="AB315" s="7">
        <v>0.14533556180685034</v>
      </c>
      <c r="AC315" s="7">
        <v>2.408145308616984E-3</v>
      </c>
      <c r="AD315" s="7">
        <v>5.8047162103447729E-2</v>
      </c>
      <c r="AE315" s="7">
        <v>0.78670950301925247</v>
      </c>
      <c r="AF315" s="7">
        <v>1.4750000000000001</v>
      </c>
      <c r="AG315" s="7">
        <v>-0.60899999999999999</v>
      </c>
      <c r="AH315" s="7">
        <v>3.1227586526381628</v>
      </c>
      <c r="AI315" s="7">
        <v>0.84099999999999997</v>
      </c>
      <c r="AJ315" s="7">
        <v>-1.5660000000000001</v>
      </c>
      <c r="AK315" s="7">
        <f t="shared" si="230"/>
        <v>-1.2530967679915253</v>
      </c>
      <c r="AL315" s="7">
        <f t="shared" si="224"/>
        <v>-1.2530967679915253E-2</v>
      </c>
      <c r="AM315" s="7">
        <f t="shared" si="225"/>
        <v>-8.6856715711625555E-3</v>
      </c>
      <c r="AN315" s="7">
        <f t="shared" si="226"/>
        <v>-3.4015833568149453E-3</v>
      </c>
      <c r="AO315" s="7">
        <f t="shared" si="227"/>
        <v>-5.2840882143476101E-3</v>
      </c>
      <c r="AP315" s="8">
        <f t="shared" si="228"/>
        <v>-0.52840882143476098</v>
      </c>
      <c r="AQ315" s="19">
        <f t="shared" si="229"/>
        <v>-6.1431123544632138</v>
      </c>
      <c r="AR315" s="8">
        <f t="shared" si="182"/>
        <v>-2.9757296000000002</v>
      </c>
      <c r="AS315" s="7">
        <f t="shared" si="183"/>
        <v>-1.336E-2</v>
      </c>
      <c r="AT315" s="7">
        <f t="shared" si="184"/>
        <v>-1.2530967679915253E-2</v>
      </c>
    </row>
    <row r="316" spans="1:46">
      <c r="A316" s="7" t="s">
        <v>9</v>
      </c>
      <c r="B316" s="26">
        <v>98</v>
      </c>
      <c r="C316" s="8">
        <v>-7.0529999999999999</v>
      </c>
      <c r="D316" s="1">
        <v>-2.9757296000000002</v>
      </c>
      <c r="E316" s="8">
        <v>0.20399999999999999</v>
      </c>
      <c r="F316" s="8">
        <v>0.45748980949812618</v>
      </c>
      <c r="G316" s="8">
        <f t="shared" si="185"/>
        <v>0.38500000000000001</v>
      </c>
      <c r="H316" s="8">
        <f t="shared" si="186"/>
        <v>0.22000000000000003</v>
      </c>
      <c r="I316" s="8">
        <f t="shared" si="187"/>
        <v>0.27999999999999997</v>
      </c>
      <c r="J316" s="8">
        <f t="shared" si="188"/>
        <v>0.16000000000000003</v>
      </c>
      <c r="K316" s="8">
        <v>1.1000000000000001</v>
      </c>
      <c r="L316" s="8">
        <v>0.8</v>
      </c>
      <c r="M316" s="8">
        <v>0.6</v>
      </c>
      <c r="N316" s="8">
        <v>0.8</v>
      </c>
      <c r="O316" s="8">
        <f t="shared" si="217"/>
        <v>0.4</v>
      </c>
      <c r="P316" s="6">
        <f t="shared" si="218"/>
        <v>0.13918641603565818</v>
      </c>
      <c r="Q316" s="8">
        <f t="shared" si="219"/>
        <v>-6.913813583964342</v>
      </c>
      <c r="R316" s="8">
        <f t="shared" si="200"/>
        <v>-2.9757296000000002</v>
      </c>
      <c r="S316" s="8">
        <v>36.488847637843996</v>
      </c>
      <c r="T316" s="8">
        <f t="shared" si="220"/>
        <v>0.36488847637843996</v>
      </c>
      <c r="U316" s="8">
        <v>1.85</v>
      </c>
      <c r="V316" s="7">
        <v>0.41099999999999998</v>
      </c>
      <c r="W316" s="7">
        <f t="shared" si="221"/>
        <v>4.1099999999999999E-3</v>
      </c>
      <c r="X316" s="7">
        <v>27.32183556320485</v>
      </c>
      <c r="Y316" s="7">
        <f t="shared" si="222"/>
        <v>0.27321835563204849</v>
      </c>
      <c r="Z316" s="7">
        <v>1</v>
      </c>
      <c r="AA316" s="7">
        <v>6.1093763173241823E-3</v>
      </c>
      <c r="AB316" s="7">
        <v>0.14654153720111154</v>
      </c>
      <c r="AC316" s="7">
        <v>9.7102293512432258E-4</v>
      </c>
      <c r="AD316" s="7">
        <v>6.1933857308835216E-2</v>
      </c>
      <c r="AE316" s="7">
        <v>0.78444420623760469</v>
      </c>
      <c r="AF316" s="7">
        <v>-1.266</v>
      </c>
      <c r="AG316" s="7">
        <v>-0.187</v>
      </c>
      <c r="AH316" s="7">
        <v>2.0800848128822729</v>
      </c>
      <c r="AI316" s="7">
        <v>1.736</v>
      </c>
      <c r="AJ316" s="7">
        <v>-0.96799999999999997</v>
      </c>
      <c r="AK316" s="7">
        <f t="shared" si="230"/>
        <v>-0.68494274316389114</v>
      </c>
      <c r="AL316" s="7">
        <f t="shared" si="224"/>
        <v>-6.8494274316389112E-3</v>
      </c>
      <c r="AM316" s="7">
        <f t="shared" si="225"/>
        <v>2.7744295301434683E-3</v>
      </c>
      <c r="AN316" s="7">
        <f t="shared" si="226"/>
        <v>-1.8713892998934287E-3</v>
      </c>
      <c r="AO316" s="7">
        <f t="shared" si="227"/>
        <v>4.6458188300368972E-3</v>
      </c>
      <c r="AP316" s="8">
        <f t="shared" si="228"/>
        <v>0.46458188300368974</v>
      </c>
      <c r="AQ316" s="19">
        <f t="shared" si="229"/>
        <v>-6.4492317009606523</v>
      </c>
      <c r="AR316" s="8">
        <f t="shared" si="182"/>
        <v>-2.9757296000000002</v>
      </c>
      <c r="AS316" s="7">
        <f t="shared" si="183"/>
        <v>4.1099999999999999E-3</v>
      </c>
      <c r="AT316" s="7">
        <f t="shared" si="184"/>
        <v>-6.8494274316389112E-3</v>
      </c>
    </row>
    <row r="317" spans="1:46">
      <c r="A317" s="7" t="s">
        <v>9</v>
      </c>
      <c r="B317" s="26">
        <v>99</v>
      </c>
      <c r="C317" s="8">
        <v>-8.4640000000000004</v>
      </c>
      <c r="D317" s="1">
        <v>-2.9757296000000002</v>
      </c>
      <c r="E317" s="8">
        <v>0.2011</v>
      </c>
      <c r="F317" s="8">
        <v>-0.27615918460218192</v>
      </c>
      <c r="G317" s="8">
        <f t="shared" si="185"/>
        <v>0.38500000000000001</v>
      </c>
      <c r="H317" s="8">
        <f t="shared" si="186"/>
        <v>0.22000000000000003</v>
      </c>
      <c r="I317" s="8">
        <f t="shared" si="187"/>
        <v>0.27999999999999997</v>
      </c>
      <c r="J317" s="8">
        <f t="shared" si="188"/>
        <v>0.16000000000000003</v>
      </c>
      <c r="K317" s="8">
        <v>1.1000000000000001</v>
      </c>
      <c r="L317" s="8">
        <v>0.8</v>
      </c>
      <c r="M317" s="8">
        <v>0.6</v>
      </c>
      <c r="N317" s="8">
        <v>0.8</v>
      </c>
      <c r="O317" s="8">
        <f t="shared" si="217"/>
        <v>0.4</v>
      </c>
      <c r="P317" s="6">
        <f t="shared" si="218"/>
        <v>-1.311589419290247E-2</v>
      </c>
      <c r="Q317" s="8">
        <f t="shared" si="219"/>
        <v>-8.4771158941929023</v>
      </c>
      <c r="R317" s="8">
        <f t="shared" si="200"/>
        <v>-2.9757296000000002</v>
      </c>
      <c r="S317" s="8">
        <v>36.821316391545075</v>
      </c>
      <c r="T317" s="8">
        <f t="shared" si="220"/>
        <v>0.36821316391545073</v>
      </c>
      <c r="U317" s="8">
        <v>1.85</v>
      </c>
      <c r="V317" s="7">
        <v>1.337</v>
      </c>
      <c r="W317" s="7">
        <f t="shared" si="221"/>
        <v>1.337E-2</v>
      </c>
      <c r="X317" s="7">
        <v>26.471866515346093</v>
      </c>
      <c r="Y317" s="7">
        <f t="shared" si="222"/>
        <v>0.26471866515346093</v>
      </c>
      <c r="Z317" s="7">
        <v>1</v>
      </c>
      <c r="AA317" s="7">
        <v>5.5717979310701991E-3</v>
      </c>
      <c r="AB317" s="7">
        <v>0.14306751077771213</v>
      </c>
      <c r="AC317" s="7">
        <v>1.5522168483275878E-3</v>
      </c>
      <c r="AD317" s="7">
        <v>6.406175163230178E-2</v>
      </c>
      <c r="AE317" s="7">
        <v>0.78574672281058833</v>
      </c>
      <c r="AF317" s="7">
        <v>-1.8540000000000001</v>
      </c>
      <c r="AG317" s="7">
        <v>0.06</v>
      </c>
      <c r="AH317" s="7">
        <v>0.89778107834079457</v>
      </c>
      <c r="AI317" s="7">
        <v>2.8239999999999998</v>
      </c>
      <c r="AJ317" s="7">
        <v>-0.436</v>
      </c>
      <c r="AK317" s="7">
        <f t="shared" si="230"/>
        <v>-0.16202769633742739</v>
      </c>
      <c r="AL317" s="7">
        <f t="shared" si="224"/>
        <v>-1.6202769633742739E-3</v>
      </c>
      <c r="AM317" s="7">
        <f t="shared" si="225"/>
        <v>9.1075685028667169E-3</v>
      </c>
      <c r="AN317" s="7">
        <f t="shared" si="226"/>
        <v>-4.2891755492334091E-4</v>
      </c>
      <c r="AO317" s="7">
        <f t="shared" si="227"/>
        <v>9.5364860577900577E-3</v>
      </c>
      <c r="AP317" s="8">
        <f t="shared" si="228"/>
        <v>0.95364860577900579</v>
      </c>
      <c r="AQ317" s="19">
        <f t="shared" si="229"/>
        <v>-7.5234672884138964</v>
      </c>
      <c r="AR317" s="8">
        <f t="shared" si="182"/>
        <v>-2.9757296000000002</v>
      </c>
      <c r="AS317" s="7">
        <f t="shared" si="183"/>
        <v>1.337E-2</v>
      </c>
      <c r="AT317" s="7">
        <f t="shared" si="184"/>
        <v>-1.6202769633742739E-3</v>
      </c>
    </row>
    <row r="318" spans="1:46">
      <c r="A318" s="7" t="s">
        <v>9</v>
      </c>
      <c r="B318" s="26">
        <v>0</v>
      </c>
      <c r="C318" s="8">
        <v>-10.241</v>
      </c>
      <c r="D318" s="1">
        <v>-3.4234500800000003</v>
      </c>
      <c r="E318" s="8">
        <v>0.2157</v>
      </c>
      <c r="F318" s="8">
        <v>0.61316920785643403</v>
      </c>
      <c r="G318" s="8">
        <f t="shared" si="185"/>
        <v>0.38500000000000001</v>
      </c>
      <c r="H318" s="8">
        <f t="shared" si="186"/>
        <v>0.22000000000000003</v>
      </c>
      <c r="I318" s="8">
        <f t="shared" si="187"/>
        <v>0.27999999999999997</v>
      </c>
      <c r="J318" s="8">
        <f t="shared" si="188"/>
        <v>0.16000000000000003</v>
      </c>
      <c r="K318" s="8">
        <v>1.1000000000000001</v>
      </c>
      <c r="L318" s="8">
        <v>0.8</v>
      </c>
      <c r="M318" s="8">
        <v>0.6</v>
      </c>
      <c r="N318" s="8">
        <v>0.8</v>
      </c>
      <c r="O318" s="8">
        <f t="shared" si="217"/>
        <v>0.4</v>
      </c>
      <c r="P318" s="6">
        <f t="shared" si="218"/>
        <v>6.5696207490334724E-2</v>
      </c>
      <c r="Q318" s="8">
        <f t="shared" si="219"/>
        <v>-10.175303792509665</v>
      </c>
      <c r="R318" s="8">
        <f t="shared" si="200"/>
        <v>-2.9757296000000002</v>
      </c>
      <c r="S318" s="8">
        <v>39.232533386867473</v>
      </c>
      <c r="T318" s="8">
        <f t="shared" si="220"/>
        <v>0.39232533386867474</v>
      </c>
      <c r="U318" s="8">
        <v>1.85</v>
      </c>
      <c r="V318" s="7">
        <v>2.298</v>
      </c>
      <c r="W318" s="7">
        <f t="shared" si="221"/>
        <v>2.298E-2</v>
      </c>
      <c r="X318" s="7">
        <v>28.190856738659992</v>
      </c>
      <c r="Y318" s="7">
        <f t="shared" si="222"/>
        <v>0.28190856738659992</v>
      </c>
      <c r="Z318" s="7">
        <v>1</v>
      </c>
      <c r="AA318" s="7">
        <v>5.8468293578632256E-3</v>
      </c>
      <c r="AB318" s="7">
        <v>0.1259957544623356</v>
      </c>
      <c r="AC318" s="7">
        <v>2.3722271972211185E-3</v>
      </c>
      <c r="AD318" s="7">
        <v>7.59337197932584E-2</v>
      </c>
      <c r="AE318" s="7">
        <v>0.7898514691893217</v>
      </c>
      <c r="AF318" s="7">
        <v>-0.36699999999999999</v>
      </c>
      <c r="AG318" s="7">
        <v>0.67300000000000004</v>
      </c>
      <c r="AH318" s="7">
        <v>0.28678420498784901</v>
      </c>
      <c r="AI318" s="7">
        <v>3.383</v>
      </c>
      <c r="AJ318" s="7">
        <v>1.0009999999999999</v>
      </c>
      <c r="AK318" s="7">
        <f t="shared" si="230"/>
        <v>1.1308547683887258</v>
      </c>
      <c r="AL318" s="7">
        <f t="shared" si="224"/>
        <v>1.1308547683887258E-2</v>
      </c>
      <c r="AM318" s="7">
        <f t="shared" si="225"/>
        <v>1.6678926918758972E-2</v>
      </c>
      <c r="AN318" s="7">
        <f t="shared" si="226"/>
        <v>3.1879764767877095E-3</v>
      </c>
      <c r="AO318" s="7">
        <f t="shared" si="227"/>
        <v>1.3490950441971263E-2</v>
      </c>
      <c r="AP318" s="8">
        <f t="shared" si="228"/>
        <v>1.3490950441971263</v>
      </c>
      <c r="AQ318" s="19">
        <f t="shared" si="229"/>
        <v>-8.8262087483125384</v>
      </c>
      <c r="AR318" s="8">
        <f t="shared" si="182"/>
        <v>-2.9757296000000002</v>
      </c>
      <c r="AS318" s="7">
        <f t="shared" si="183"/>
        <v>2.298E-2</v>
      </c>
      <c r="AT318" s="7">
        <f t="shared" si="184"/>
        <v>1.1308547683887258E-2</v>
      </c>
    </row>
    <row r="319" spans="1:46">
      <c r="A319" s="7" t="s">
        <v>9</v>
      </c>
      <c r="B319" s="26">
        <v>1</v>
      </c>
      <c r="C319" s="8">
        <v>-9.9</v>
      </c>
      <c r="D319" s="1">
        <v>-3.4234500800000003</v>
      </c>
      <c r="E319" s="8">
        <v>0.20799999999999999</v>
      </c>
      <c r="F319" s="8">
        <v>-1.0909139566554642</v>
      </c>
      <c r="G319" s="8">
        <f t="shared" si="185"/>
        <v>0.38500000000000001</v>
      </c>
      <c r="H319" s="8">
        <f t="shared" si="186"/>
        <v>0.22000000000000003</v>
      </c>
      <c r="I319" s="8">
        <f t="shared" si="187"/>
        <v>0.27999999999999997</v>
      </c>
      <c r="J319" s="8">
        <f t="shared" si="188"/>
        <v>0.16000000000000003</v>
      </c>
      <c r="K319" s="8">
        <v>1.1000000000000001</v>
      </c>
      <c r="L319" s="8">
        <v>0.8</v>
      </c>
      <c r="M319" s="8">
        <v>0.6</v>
      </c>
      <c r="N319" s="8">
        <v>0.8</v>
      </c>
      <c r="O319" s="8">
        <f t="shared" si="217"/>
        <v>0.4</v>
      </c>
      <c r="P319" s="6">
        <f t="shared" si="218"/>
        <v>-0.10723613500212205</v>
      </c>
      <c r="Q319" s="8">
        <f t="shared" si="219"/>
        <v>-10.007236135002122</v>
      </c>
      <c r="R319" s="8">
        <f t="shared" si="200"/>
        <v>-3.4234500800000003</v>
      </c>
      <c r="S319" s="8">
        <v>37.640071207365473</v>
      </c>
      <c r="T319" s="8">
        <f t="shared" si="220"/>
        <v>0.37640071207365472</v>
      </c>
      <c r="U319" s="8">
        <v>1.85</v>
      </c>
      <c r="V319" s="7">
        <v>1.6020000000000001</v>
      </c>
      <c r="W319" s="7">
        <f t="shared" si="221"/>
        <v>1.602E-2</v>
      </c>
      <c r="X319" s="7">
        <v>27.423996588850379</v>
      </c>
      <c r="Y319" s="7">
        <f t="shared" si="222"/>
        <v>0.2742399658885038</v>
      </c>
      <c r="Z319" s="7">
        <v>1</v>
      </c>
      <c r="AA319" s="7">
        <v>5.5437668838898245E-3</v>
      </c>
      <c r="AB319" s="7">
        <v>0.11727965934785028</v>
      </c>
      <c r="AC319" s="7">
        <v>2.6644942115405974E-3</v>
      </c>
      <c r="AD319" s="7">
        <v>7.316695539350937E-2</v>
      </c>
      <c r="AE319" s="7">
        <v>0.80134512416320991</v>
      </c>
      <c r="AF319" s="7">
        <v>-0.89400000000000002</v>
      </c>
      <c r="AG319" s="7">
        <v>0.55200000000000005</v>
      </c>
      <c r="AH319" s="7">
        <v>-0.76730512944137941</v>
      </c>
      <c r="AI319" s="7">
        <v>1.0009999999999999</v>
      </c>
      <c r="AJ319" s="7">
        <v>1.1419999999999999</v>
      </c>
      <c r="AK319" s="7">
        <f t="shared" si="230"/>
        <v>1.0461140184332225</v>
      </c>
      <c r="AL319" s="7">
        <f t="shared" si="224"/>
        <v>1.0461140184332226E-2</v>
      </c>
      <c r="AM319" s="7">
        <f t="shared" si="225"/>
        <v>1.1155387903726905E-2</v>
      </c>
      <c r="AN319" s="7">
        <f t="shared" si="226"/>
        <v>2.8688627273061257E-3</v>
      </c>
      <c r="AO319" s="7">
        <f t="shared" si="227"/>
        <v>8.2865251764207802E-3</v>
      </c>
      <c r="AP319" s="8">
        <f t="shared" si="228"/>
        <v>0.82865251764207803</v>
      </c>
      <c r="AQ319" s="19">
        <f t="shared" si="229"/>
        <v>-9.1785836173600437</v>
      </c>
      <c r="AR319" s="8">
        <f t="shared" si="182"/>
        <v>-3.4234500800000003</v>
      </c>
      <c r="AS319" s="7">
        <f t="shared" si="183"/>
        <v>1.602E-2</v>
      </c>
      <c r="AT319" s="7">
        <f t="shared" si="184"/>
        <v>1.0461140184332226E-2</v>
      </c>
    </row>
    <row r="320" spans="1:46">
      <c r="A320" s="7" t="s">
        <v>9</v>
      </c>
      <c r="B320" s="26">
        <v>2</v>
      </c>
      <c r="C320" s="8">
        <v>-8.093</v>
      </c>
      <c r="D320" s="1">
        <v>-3.4234500800000003</v>
      </c>
      <c r="E320" s="8">
        <v>0.20200000000000001</v>
      </c>
      <c r="F320" s="8">
        <v>-0.91840108122251507</v>
      </c>
      <c r="G320" s="8">
        <f t="shared" si="185"/>
        <v>0.38500000000000001</v>
      </c>
      <c r="H320" s="8">
        <f t="shared" si="186"/>
        <v>0.22000000000000003</v>
      </c>
      <c r="I320" s="8">
        <f t="shared" si="187"/>
        <v>0.27999999999999997</v>
      </c>
      <c r="J320" s="8">
        <f t="shared" si="188"/>
        <v>0.16000000000000003</v>
      </c>
      <c r="K320" s="8">
        <v>1.1000000000000001</v>
      </c>
      <c r="L320" s="8">
        <v>0.8</v>
      </c>
      <c r="M320" s="8">
        <v>0.6</v>
      </c>
      <c r="N320" s="8">
        <v>0.8</v>
      </c>
      <c r="O320" s="8">
        <f t="shared" si="217"/>
        <v>0.4</v>
      </c>
      <c r="P320" s="6">
        <f t="shared" si="218"/>
        <v>-0.1577958666905184</v>
      </c>
      <c r="Q320" s="8">
        <f t="shared" si="219"/>
        <v>-8.2507958666905186</v>
      </c>
      <c r="R320" s="8">
        <f t="shared" si="200"/>
        <v>-3.4234500800000003</v>
      </c>
      <c r="S320" s="8">
        <v>35.215500983535087</v>
      </c>
      <c r="T320" s="8">
        <f t="shared" si="220"/>
        <v>0.35215500983535086</v>
      </c>
      <c r="U320" s="8">
        <v>1.85</v>
      </c>
      <c r="V320" s="7">
        <v>0.44600000000000001</v>
      </c>
      <c r="W320" s="7">
        <f t="shared" si="221"/>
        <v>4.4600000000000004E-3</v>
      </c>
      <c r="X320" s="7">
        <v>26.945552821905</v>
      </c>
      <c r="Y320" s="7">
        <f t="shared" si="222"/>
        <v>0.26945552821905</v>
      </c>
      <c r="Z320" s="7">
        <v>1</v>
      </c>
      <c r="AA320" s="7">
        <v>5.2529914362929014E-3</v>
      </c>
      <c r="AB320" s="7">
        <v>0.11827550738979958</v>
      </c>
      <c r="AC320" s="7">
        <v>3.4998854440997981E-3</v>
      </c>
      <c r="AD320" s="7">
        <v>7.2445260199481165E-2</v>
      </c>
      <c r="AE320" s="7">
        <v>0.80052635553032647</v>
      </c>
      <c r="AF320" s="7">
        <v>-1.65</v>
      </c>
      <c r="AG320" s="7">
        <v>0.433</v>
      </c>
      <c r="AH320" s="7">
        <v>-1.5447945910942937</v>
      </c>
      <c r="AI320" s="7">
        <v>-6.7000000000000004E-2</v>
      </c>
      <c r="AJ320" s="7">
        <v>7.6999999999999999E-2</v>
      </c>
      <c r="AK320" s="7">
        <f t="shared" si="230"/>
        <v>9.392595166887481E-2</v>
      </c>
      <c r="AL320" s="7">
        <f t="shared" si="224"/>
        <v>9.3925951668874812E-4</v>
      </c>
      <c r="AM320" s="7">
        <f t="shared" si="225"/>
        <v>2.9056309861514801E-3</v>
      </c>
      <c r="AN320" s="7">
        <f t="shared" si="226"/>
        <v>2.5308866920413622E-4</v>
      </c>
      <c r="AO320" s="7">
        <f t="shared" si="227"/>
        <v>2.6525423169473437E-3</v>
      </c>
      <c r="AP320" s="8">
        <f t="shared" si="228"/>
        <v>0.26525423169473439</v>
      </c>
      <c r="AQ320" s="19">
        <f t="shared" si="229"/>
        <v>-7.9855416349957844</v>
      </c>
      <c r="AR320" s="8">
        <f t="shared" si="182"/>
        <v>-3.4234500800000003</v>
      </c>
      <c r="AS320" s="7">
        <f t="shared" si="183"/>
        <v>4.4600000000000004E-3</v>
      </c>
      <c r="AT320" s="7">
        <f t="shared" si="184"/>
        <v>9.3925951668874812E-4</v>
      </c>
    </row>
    <row r="321" spans="1:46">
      <c r="A321" s="7" t="s">
        <v>9</v>
      </c>
      <c r="B321" s="26">
        <v>3</v>
      </c>
      <c r="C321" s="8">
        <v>-6.1029999999999998</v>
      </c>
      <c r="D321" s="1">
        <v>-3.4234500800000003</v>
      </c>
      <c r="E321" s="8">
        <v>0.2031</v>
      </c>
      <c r="F321" s="8">
        <v>-1.5970425430496367</v>
      </c>
      <c r="G321" s="8">
        <f t="shared" si="185"/>
        <v>0.38500000000000001</v>
      </c>
      <c r="H321" s="8">
        <f t="shared" si="186"/>
        <v>0.22000000000000003</v>
      </c>
      <c r="I321" s="8">
        <f t="shared" si="187"/>
        <v>0.27999999999999997</v>
      </c>
      <c r="J321" s="8">
        <f t="shared" si="188"/>
        <v>0.16000000000000003</v>
      </c>
      <c r="K321" s="8">
        <v>1.1000000000000001</v>
      </c>
      <c r="L321" s="8">
        <v>0.8</v>
      </c>
      <c r="M321" s="8">
        <v>0.6</v>
      </c>
      <c r="N321" s="8">
        <v>0.8</v>
      </c>
      <c r="O321" s="8">
        <f t="shared" si="217"/>
        <v>0.4</v>
      </c>
      <c r="P321" s="6">
        <f t="shared" si="218"/>
        <v>-0.23295933632586774</v>
      </c>
      <c r="Q321" s="8">
        <f t="shared" si="219"/>
        <v>-6.3359593363258675</v>
      </c>
      <c r="R321" s="8">
        <f t="shared" si="200"/>
        <v>-3.4234500800000003</v>
      </c>
      <c r="S321" s="8">
        <v>33.686558168717326</v>
      </c>
      <c r="T321" s="8">
        <f t="shared" si="220"/>
        <v>0.33686558168717329</v>
      </c>
      <c r="U321" s="8">
        <v>1.85</v>
      </c>
      <c r="V321" s="7">
        <v>-1.7390000000000001</v>
      </c>
      <c r="W321" s="7">
        <f t="shared" si="221"/>
        <v>-1.7390000000000003E-2</v>
      </c>
      <c r="X321" s="7">
        <v>26.751709039372436</v>
      </c>
      <c r="Y321" s="7">
        <f t="shared" si="222"/>
        <v>0.26751709039372434</v>
      </c>
      <c r="Z321" s="7">
        <v>1</v>
      </c>
      <c r="AA321" s="7">
        <v>5.0831118930760475E-3</v>
      </c>
      <c r="AB321" s="7">
        <v>0.12195587155755999</v>
      </c>
      <c r="AC321" s="7">
        <v>6.3185019836761872E-3</v>
      </c>
      <c r="AD321" s="7">
        <v>7.1027414871702305E-2</v>
      </c>
      <c r="AE321" s="7">
        <v>0.79561509969398547</v>
      </c>
      <c r="AF321" s="7">
        <v>-1.2170000000000001</v>
      </c>
      <c r="AG321" s="7">
        <v>0.92</v>
      </c>
      <c r="AH321" s="7">
        <v>-1.9863512428296548</v>
      </c>
      <c r="AI321" s="7">
        <v>0.114</v>
      </c>
      <c r="AJ321" s="7">
        <v>-0.81499999999999995</v>
      </c>
      <c r="AK321" s="7">
        <f t="shared" si="230"/>
        <v>-0.54686669056423931</v>
      </c>
      <c r="AL321" s="7">
        <f t="shared" si="224"/>
        <v>-5.4686669056423932E-3</v>
      </c>
      <c r="AM321" s="7">
        <f t="shared" si="225"/>
        <v>-1.0837471061248898E-2</v>
      </c>
      <c r="AN321" s="7">
        <f t="shared" si="226"/>
        <v>-1.4629618589299049E-3</v>
      </c>
      <c r="AO321" s="7">
        <f t="shared" si="227"/>
        <v>-9.3745092023189928E-3</v>
      </c>
      <c r="AP321" s="8">
        <f t="shared" si="228"/>
        <v>-0.93745092023189924</v>
      </c>
      <c r="AQ321" s="19">
        <f t="shared" si="229"/>
        <v>-7.2734102565577672</v>
      </c>
      <c r="AR321" s="8">
        <f t="shared" si="182"/>
        <v>-3.4234500800000003</v>
      </c>
      <c r="AS321" s="7">
        <f t="shared" si="183"/>
        <v>-1.7390000000000003E-2</v>
      </c>
      <c r="AT321" s="7">
        <f t="shared" si="184"/>
        <v>-5.4686669056423932E-3</v>
      </c>
    </row>
    <row r="322" spans="1:46">
      <c r="A322" s="7" t="s">
        <v>9</v>
      </c>
      <c r="B322" s="26">
        <v>4</v>
      </c>
      <c r="C322" s="8">
        <v>-8.3290000000000006</v>
      </c>
      <c r="D322" s="1">
        <v>-4.0253689671278998</v>
      </c>
      <c r="E322" s="8">
        <v>0.1993</v>
      </c>
      <c r="F322" s="8">
        <v>-0.43547501635136238</v>
      </c>
      <c r="G322" s="8">
        <f t="shared" si="185"/>
        <v>0.38500000000000001</v>
      </c>
      <c r="H322" s="8">
        <f t="shared" si="186"/>
        <v>0.22000000000000003</v>
      </c>
      <c r="I322" s="8">
        <f t="shared" si="187"/>
        <v>0.27999999999999997</v>
      </c>
      <c r="J322" s="8">
        <f t="shared" si="188"/>
        <v>0.16000000000000003</v>
      </c>
      <c r="K322" s="8">
        <v>1.1000000000000001</v>
      </c>
      <c r="L322" s="8">
        <v>0.8</v>
      </c>
      <c r="M322" s="8">
        <v>0.6</v>
      </c>
      <c r="N322" s="8">
        <v>0.8</v>
      </c>
      <c r="O322" s="8">
        <f t="shared" si="217"/>
        <v>0.4</v>
      </c>
      <c r="P322" s="6">
        <f t="shared" si="218"/>
        <v>-0.12030412645797819</v>
      </c>
      <c r="Q322" s="8">
        <f t="shared" si="219"/>
        <v>-8.449304126457978</v>
      </c>
      <c r="R322" s="8">
        <f t="shared" si="200"/>
        <v>-3.4234500800000003</v>
      </c>
      <c r="S322" s="8">
        <v>35.508593132358911</v>
      </c>
      <c r="T322" s="8">
        <f t="shared" si="220"/>
        <v>0.35508593132358912</v>
      </c>
      <c r="U322" s="8">
        <v>1.85</v>
      </c>
      <c r="V322" s="7">
        <v>-1.1639999999999999</v>
      </c>
      <c r="W322" s="7">
        <f t="shared" si="221"/>
        <v>-1.1639999999999999E-2</v>
      </c>
      <c r="X322" s="7">
        <v>27.254387534597829</v>
      </c>
      <c r="Y322" s="7">
        <f t="shared" si="222"/>
        <v>0.27254387534597829</v>
      </c>
      <c r="Z322" s="7">
        <v>1</v>
      </c>
      <c r="AA322" s="7">
        <v>5.1580800824813991E-3</v>
      </c>
      <c r="AB322" s="7">
        <v>0.11607137498681809</v>
      </c>
      <c r="AC322" s="7">
        <v>4.2039810039083015E-3</v>
      </c>
      <c r="AD322" s="7">
        <v>7.1464828509446021E-2</v>
      </c>
      <c r="AE322" s="7">
        <v>0.80310173541734631</v>
      </c>
      <c r="AF322" s="7">
        <v>-0.27800000000000002</v>
      </c>
      <c r="AG322" s="7">
        <v>0.98899999999999999</v>
      </c>
      <c r="AH322" s="7">
        <v>-2.7376141613103337</v>
      </c>
      <c r="AI322" s="7">
        <v>1.3959999999999999</v>
      </c>
      <c r="AJ322" s="7">
        <v>-0.31</v>
      </c>
      <c r="AK322" s="7">
        <f t="shared" si="230"/>
        <v>-4.7344871711336473E-2</v>
      </c>
      <c r="AL322" s="7">
        <f t="shared" si="224"/>
        <v>-4.7344871711336474E-4</v>
      </c>
      <c r="AM322" s="7">
        <f t="shared" si="225"/>
        <v>-7.6464204451221684E-3</v>
      </c>
      <c r="AN322" s="7">
        <f t="shared" si="226"/>
        <v>-1.2903554813965823E-4</v>
      </c>
      <c r="AO322" s="7">
        <f t="shared" si="227"/>
        <v>-7.5173848969825102E-3</v>
      </c>
      <c r="AP322" s="8">
        <f t="shared" si="228"/>
        <v>-0.75173848969825097</v>
      </c>
      <c r="AQ322" s="19">
        <f t="shared" si="229"/>
        <v>-9.2010426161562293</v>
      </c>
      <c r="AR322" s="8">
        <f t="shared" ref="AR322:AR334" si="231">R322</f>
        <v>-3.4234500800000003</v>
      </c>
      <c r="AS322" s="7">
        <f t="shared" si="183"/>
        <v>-1.1639999999999999E-2</v>
      </c>
      <c r="AT322" s="7">
        <f t="shared" si="184"/>
        <v>-4.7344871711336474E-4</v>
      </c>
    </row>
    <row r="323" spans="1:46">
      <c r="A323" s="7" t="s">
        <v>9</v>
      </c>
      <c r="B323" s="26">
        <v>5</v>
      </c>
      <c r="C323" s="8">
        <v>-9.8829999999999991</v>
      </c>
      <c r="D323" s="1">
        <v>-4.0253689671278998</v>
      </c>
      <c r="E323" s="8">
        <v>0.20499999999999999</v>
      </c>
      <c r="F323" s="8">
        <v>-5.2831285063859382E-2</v>
      </c>
      <c r="G323" s="8">
        <f t="shared" si="185"/>
        <v>0.38500000000000001</v>
      </c>
      <c r="H323" s="8">
        <f t="shared" si="186"/>
        <v>0.22000000000000003</v>
      </c>
      <c r="I323" s="8">
        <f t="shared" si="187"/>
        <v>0.27999999999999997</v>
      </c>
      <c r="J323" s="8">
        <f t="shared" si="188"/>
        <v>0.16000000000000003</v>
      </c>
      <c r="K323" s="8">
        <v>1.1000000000000001</v>
      </c>
      <c r="L323" s="8">
        <v>0.8</v>
      </c>
      <c r="M323" s="8">
        <v>0.6</v>
      </c>
      <c r="N323" s="8">
        <v>0.8</v>
      </c>
      <c r="O323" s="8">
        <f t="shared" si="217"/>
        <v>0.4</v>
      </c>
      <c r="P323" s="6">
        <f t="shared" si="218"/>
        <v>-2.5716099306264489E-2</v>
      </c>
      <c r="Q323" s="8">
        <f t="shared" si="219"/>
        <v>-9.9087160993062628</v>
      </c>
      <c r="R323" s="8">
        <f t="shared" si="200"/>
        <v>-4.0253689671278998</v>
      </c>
      <c r="S323" s="8">
        <v>35.837550530779652</v>
      </c>
      <c r="T323" s="8">
        <f t="shared" si="220"/>
        <v>0.35837550530779649</v>
      </c>
      <c r="U323" s="8">
        <v>1.85</v>
      </c>
      <c r="V323" s="7">
        <v>-1.044</v>
      </c>
      <c r="W323" s="7">
        <f t="shared" si="221"/>
        <v>-1.044E-2</v>
      </c>
      <c r="X323" s="7">
        <v>26.734255197232589</v>
      </c>
      <c r="Y323" s="7">
        <f t="shared" si="222"/>
        <v>0.26734255197232587</v>
      </c>
      <c r="Z323" s="7">
        <v>1</v>
      </c>
      <c r="AA323" s="7">
        <v>5.2507430154000046E-3</v>
      </c>
      <c r="AB323" s="7">
        <v>0.10538224809862171</v>
      </c>
      <c r="AC323" s="7">
        <v>7.040942259479952E-3</v>
      </c>
      <c r="AD323" s="7">
        <v>7.2654795085610305E-2</v>
      </c>
      <c r="AE323" s="7">
        <v>0.80967127154088803</v>
      </c>
      <c r="AF323" s="7">
        <v>-0.39500000000000002</v>
      </c>
      <c r="AG323" s="7">
        <v>1.5309999999999999</v>
      </c>
      <c r="AH323" s="7">
        <v>-2.6881153589466278</v>
      </c>
      <c r="AI323" s="7">
        <v>2.339</v>
      </c>
      <c r="AJ323" s="7">
        <v>-0.19500000000000001</v>
      </c>
      <c r="AK323" s="7">
        <f t="shared" si="230"/>
        <v>0.15239298107351171</v>
      </c>
      <c r="AL323" s="7">
        <f t="shared" si="224"/>
        <v>1.5239298107351171E-3</v>
      </c>
      <c r="AM323" s="7">
        <f t="shared" si="225"/>
        <v>-6.921664509514782E-3</v>
      </c>
      <c r="AN323" s="7">
        <f t="shared" si="226"/>
        <v>4.0741128462862979E-4</v>
      </c>
      <c r="AO323" s="7">
        <f t="shared" si="227"/>
        <v>-7.3290757941434116E-3</v>
      </c>
      <c r="AP323" s="8">
        <f t="shared" si="228"/>
        <v>-0.73290757941434115</v>
      </c>
      <c r="AQ323" s="19">
        <f t="shared" si="229"/>
        <v>-10.641623678720604</v>
      </c>
      <c r="AR323" s="8">
        <f t="shared" si="231"/>
        <v>-4.0253689671278998</v>
      </c>
      <c r="AS323" s="7">
        <f t="shared" ref="AS323:AS334" si="232">V323/100</f>
        <v>-1.044E-2</v>
      </c>
      <c r="AT323" s="7">
        <f t="shared" ref="AT323:AT334" si="233">AK323/100</f>
        <v>1.5239298107351171E-3</v>
      </c>
    </row>
    <row r="324" spans="1:46">
      <c r="A324" s="7" t="s">
        <v>9</v>
      </c>
      <c r="B324" s="26">
        <v>6</v>
      </c>
      <c r="C324" s="8">
        <v>-10.673</v>
      </c>
      <c r="D324" s="1">
        <v>-4.0253689671278998</v>
      </c>
      <c r="E324" s="8">
        <v>0.22239999999999999</v>
      </c>
      <c r="F324" s="8">
        <v>-0.18972927993617453</v>
      </c>
      <c r="G324" s="8">
        <f t="shared" si="185"/>
        <v>0.38500000000000001</v>
      </c>
      <c r="H324" s="8">
        <f t="shared" si="186"/>
        <v>0.22000000000000003</v>
      </c>
      <c r="I324" s="8">
        <f t="shared" si="187"/>
        <v>0.27999999999999997</v>
      </c>
      <c r="J324" s="8">
        <f t="shared" si="188"/>
        <v>0.16000000000000003</v>
      </c>
      <c r="K324" s="8">
        <v>1.1000000000000001</v>
      </c>
      <c r="L324" s="8">
        <v>0.8</v>
      </c>
      <c r="M324" s="8">
        <v>0.6</v>
      </c>
      <c r="N324" s="8">
        <v>0.8</v>
      </c>
      <c r="O324" s="8">
        <f t="shared" si="217"/>
        <v>0.4</v>
      </c>
      <c r="P324" s="6">
        <f t="shared" si="218"/>
        <v>-2.7602230767948002E-2</v>
      </c>
      <c r="Q324" s="8">
        <f t="shared" si="219"/>
        <v>-10.700602230767949</v>
      </c>
      <c r="R324" s="8">
        <f t="shared" si="200"/>
        <v>-4.0253689671278998</v>
      </c>
      <c r="S324" s="8">
        <v>38.155968904782213</v>
      </c>
      <c r="T324" s="8">
        <f t="shared" si="220"/>
        <v>0.38155968904782211</v>
      </c>
      <c r="U324" s="8">
        <v>1.85</v>
      </c>
      <c r="V324" s="7">
        <v>-0.311</v>
      </c>
      <c r="W324" s="7">
        <f t="shared" si="221"/>
        <v>-3.1099999999999999E-3</v>
      </c>
      <c r="X324" s="7">
        <v>29.917067328911383</v>
      </c>
      <c r="Y324" s="7">
        <f t="shared" si="222"/>
        <v>0.29917067328911384</v>
      </c>
      <c r="Z324" s="7">
        <v>1</v>
      </c>
      <c r="AA324" s="7">
        <v>4.5140218889535583E-3</v>
      </c>
      <c r="AB324" s="7">
        <v>0.11969546761623864</v>
      </c>
      <c r="AC324" s="7">
        <v>7.8537825256766915E-3</v>
      </c>
      <c r="AD324" s="7">
        <v>8.3990758650186501E-2</v>
      </c>
      <c r="AE324" s="7">
        <v>0.78394596931894467</v>
      </c>
      <c r="AF324" s="7">
        <v>-6.0000000000000001E-3</v>
      </c>
      <c r="AG324" s="7">
        <v>2.1030000000000002</v>
      </c>
      <c r="AH324" s="7">
        <v>-1.4659094191696138</v>
      </c>
      <c r="AI324" s="7">
        <v>2.6640000000000001</v>
      </c>
      <c r="AJ324" s="7">
        <v>1.472</v>
      </c>
      <c r="AK324" s="7">
        <f t="shared" si="230"/>
        <v>1.6178993983667005</v>
      </c>
      <c r="AL324" s="7">
        <f t="shared" si="224"/>
        <v>1.6178993983667005E-2</v>
      </c>
      <c r="AM324" s="7">
        <f t="shared" si="225"/>
        <v>-2.1953036709366444E-3</v>
      </c>
      <c r="AN324" s="7">
        <f t="shared" si="226"/>
        <v>4.8402805232341797E-3</v>
      </c>
      <c r="AO324" s="7">
        <f t="shared" si="227"/>
        <v>-7.0355841941708245E-3</v>
      </c>
      <c r="AP324" s="8">
        <f t="shared" si="228"/>
        <v>-0.70355841941708241</v>
      </c>
      <c r="AQ324" s="19">
        <f t="shared" si="229"/>
        <v>-11.40416065018503</v>
      </c>
      <c r="AR324" s="8">
        <f t="shared" si="231"/>
        <v>-4.0253689671278998</v>
      </c>
      <c r="AS324" s="7">
        <f t="shared" si="232"/>
        <v>-3.1099999999999999E-3</v>
      </c>
      <c r="AT324" s="7">
        <f t="shared" si="233"/>
        <v>1.6178993983667005E-2</v>
      </c>
    </row>
    <row r="325" spans="1:46">
      <c r="A325" s="7" t="s">
        <v>9</v>
      </c>
      <c r="B325" s="26">
        <v>7</v>
      </c>
      <c r="C325" s="8">
        <v>-9.7379999999999995</v>
      </c>
      <c r="D325" s="1">
        <v>-4.0253689671278998</v>
      </c>
      <c r="E325" s="8">
        <v>0.23150000000000001</v>
      </c>
      <c r="F325" s="8">
        <v>-0.43669430548847199</v>
      </c>
      <c r="G325" s="8">
        <f t="shared" si="185"/>
        <v>0.38500000000000001</v>
      </c>
      <c r="H325" s="8">
        <f t="shared" si="186"/>
        <v>0.22000000000000003</v>
      </c>
      <c r="I325" s="8">
        <f t="shared" si="187"/>
        <v>0.27999999999999997</v>
      </c>
      <c r="J325" s="8">
        <f t="shared" si="188"/>
        <v>0.16000000000000003</v>
      </c>
      <c r="K325" s="8">
        <v>1.1000000000000001</v>
      </c>
      <c r="L325" s="8">
        <v>0.8</v>
      </c>
      <c r="M325" s="8">
        <v>0.6</v>
      </c>
      <c r="N325" s="8">
        <v>0.8</v>
      </c>
      <c r="O325" s="8">
        <f t="shared" si="217"/>
        <v>0.4</v>
      </c>
      <c r="P325" s="6">
        <f t="shared" si="218"/>
        <v>-6.9537493555953761E-2</v>
      </c>
      <c r="Q325" s="8">
        <f t="shared" si="219"/>
        <v>-9.8075374935559534</v>
      </c>
      <c r="R325" s="8">
        <f t="shared" si="200"/>
        <v>-4.0253689671278998</v>
      </c>
      <c r="S325" s="8">
        <v>38.647337048330101</v>
      </c>
      <c r="T325" s="8">
        <f t="shared" si="220"/>
        <v>0.38647337048330099</v>
      </c>
      <c r="U325" s="8">
        <v>1.85</v>
      </c>
      <c r="V325" s="7">
        <v>1.46</v>
      </c>
      <c r="W325" s="7">
        <f t="shared" si="221"/>
        <v>1.46E-2</v>
      </c>
      <c r="X325" s="7">
        <v>31.005742782873273</v>
      </c>
      <c r="Y325" s="7">
        <f t="shared" si="222"/>
        <v>0.31005742782873275</v>
      </c>
      <c r="Z325" s="7">
        <v>1</v>
      </c>
      <c r="AA325" s="7">
        <v>4.5140218889535583E-3</v>
      </c>
      <c r="AB325" s="7">
        <v>0.11969546761623864</v>
      </c>
      <c r="AC325" s="7">
        <v>7.8537825256766915E-3</v>
      </c>
      <c r="AD325" s="7">
        <v>8.3990758650186501E-2</v>
      </c>
      <c r="AE325" s="7">
        <v>0.78394596931894467</v>
      </c>
      <c r="AF325" s="7">
        <v>0.85799999999999998</v>
      </c>
      <c r="AG325" s="7">
        <v>2.617</v>
      </c>
      <c r="AH325" s="7">
        <v>1.2873311122074016</v>
      </c>
      <c r="AI325" s="7">
        <v>2.1890000000000001</v>
      </c>
      <c r="AJ325" s="7">
        <v>3.1070000000000002</v>
      </c>
      <c r="AK325" s="7">
        <f t="shared" si="230"/>
        <v>2.9468023854854528</v>
      </c>
      <c r="AL325" s="7">
        <f t="shared" si="224"/>
        <v>2.9468023854854527E-2</v>
      </c>
      <c r="AM325" s="7">
        <f t="shared" si="225"/>
        <v>1.043864573675396E-2</v>
      </c>
      <c r="AN325" s="7">
        <f t="shared" si="226"/>
        <v>9.1367796796319317E-3</v>
      </c>
      <c r="AO325" s="7">
        <f t="shared" si="227"/>
        <v>1.3018660571220281E-3</v>
      </c>
      <c r="AP325" s="8">
        <f t="shared" si="228"/>
        <v>0.13018660571220281</v>
      </c>
      <c r="AQ325" s="19">
        <f t="shared" si="229"/>
        <v>-9.6773508878437511</v>
      </c>
      <c r="AR325" s="8">
        <f t="shared" si="231"/>
        <v>-4.0253689671278998</v>
      </c>
      <c r="AS325" s="7">
        <f t="shared" si="232"/>
        <v>1.46E-2</v>
      </c>
      <c r="AT325" s="7">
        <f t="shared" si="233"/>
        <v>2.9468023854854527E-2</v>
      </c>
    </row>
    <row r="326" spans="1:46">
      <c r="A326" s="7" t="s">
        <v>9</v>
      </c>
      <c r="B326" s="26">
        <v>8</v>
      </c>
      <c r="C326" s="8">
        <v>-12.125999999999999</v>
      </c>
      <c r="D326" s="1">
        <v>-4.5918665060721375</v>
      </c>
      <c r="E326" s="8">
        <v>0.24909999999999999</v>
      </c>
      <c r="F326" s="8">
        <v>-0.61127587202344369</v>
      </c>
      <c r="G326" s="8">
        <f t="shared" si="185"/>
        <v>0.38500000000000001</v>
      </c>
      <c r="H326" s="8">
        <f t="shared" si="186"/>
        <v>0.22000000000000003</v>
      </c>
      <c r="I326" s="8">
        <f t="shared" si="187"/>
        <v>0.27999999999999997</v>
      </c>
      <c r="J326" s="8">
        <f t="shared" si="188"/>
        <v>0.16000000000000003</v>
      </c>
      <c r="K326" s="8">
        <v>1.1000000000000001</v>
      </c>
      <c r="L326" s="8">
        <v>0.8</v>
      </c>
      <c r="M326" s="8">
        <v>0.6</v>
      </c>
      <c r="N326" s="8">
        <v>0.8</v>
      </c>
      <c r="O326" s="8">
        <f t="shared" si="217"/>
        <v>0.4</v>
      </c>
      <c r="P326" s="6">
        <f t="shared" si="218"/>
        <v>-0.1139442780376882</v>
      </c>
      <c r="Q326" s="8">
        <f t="shared" si="219"/>
        <v>-12.239944278037688</v>
      </c>
      <c r="R326" s="8">
        <f t="shared" si="200"/>
        <v>-4.0253689671278998</v>
      </c>
      <c r="S326" s="8">
        <v>40.838057562114244</v>
      </c>
      <c r="T326" s="8">
        <f t="shared" si="220"/>
        <v>0.40838057562114244</v>
      </c>
      <c r="U326" s="8">
        <v>1.85</v>
      </c>
      <c r="V326" s="7">
        <v>0.90400000000000003</v>
      </c>
      <c r="W326" s="7">
        <f t="shared" si="221"/>
        <v>9.0399999999999994E-3</v>
      </c>
      <c r="X326" s="7">
        <v>31.125270501210743</v>
      </c>
      <c r="Y326" s="7">
        <f t="shared" si="222"/>
        <v>0.31125270501210744</v>
      </c>
      <c r="Z326" s="7">
        <v>1</v>
      </c>
      <c r="AA326" s="7">
        <v>4.5140218889535583E-3</v>
      </c>
      <c r="AB326" s="7">
        <v>0.11969546761623864</v>
      </c>
      <c r="AC326" s="7">
        <v>7.8537825256766915E-3</v>
      </c>
      <c r="AD326" s="7">
        <v>8.3990758650186501E-2</v>
      </c>
      <c r="AE326" s="7">
        <v>0.78394596931894467</v>
      </c>
      <c r="AF326" s="7">
        <v>-0.91900000000000004</v>
      </c>
      <c r="AG326" s="7">
        <v>0.69599999999999995</v>
      </c>
      <c r="AH326" s="7">
        <v>0.31443595316346157</v>
      </c>
      <c r="AI326" s="7">
        <v>-0.33900000000000002</v>
      </c>
      <c r="AJ326" s="7">
        <v>2.3239999999999998</v>
      </c>
      <c r="AK326" s="7">
        <f t="shared" si="230"/>
        <v>1.8750467364541676</v>
      </c>
      <c r="AL326" s="7">
        <f t="shared" si="224"/>
        <v>1.8750467364541678E-2</v>
      </c>
      <c r="AM326" s="7">
        <f t="shared" si="225"/>
        <v>6.8297567466879868E-3</v>
      </c>
      <c r="AN326" s="7">
        <f t="shared" si="226"/>
        <v>5.836133687454839E-3</v>
      </c>
      <c r="AO326" s="7">
        <f t="shared" si="227"/>
        <v>9.936230592331478E-4</v>
      </c>
      <c r="AP326" s="8">
        <f t="shared" si="228"/>
        <v>9.9362305923314784E-2</v>
      </c>
      <c r="AQ326" s="19">
        <f t="shared" si="229"/>
        <v>-12.140581972114374</v>
      </c>
      <c r="AR326" s="8">
        <f t="shared" si="231"/>
        <v>-4.0253689671278998</v>
      </c>
      <c r="AS326" s="7">
        <f t="shared" si="232"/>
        <v>9.0399999999999994E-3</v>
      </c>
      <c r="AT326" s="7">
        <f t="shared" si="233"/>
        <v>1.8750467364541678E-2</v>
      </c>
    </row>
    <row r="327" spans="1:46">
      <c r="A327" s="7" t="s">
        <v>9</v>
      </c>
      <c r="B327" s="26">
        <v>9</v>
      </c>
      <c r="C327" s="8">
        <v>-10.422000000000001</v>
      </c>
      <c r="D327" s="1">
        <v>-4.5918665060721375</v>
      </c>
      <c r="E327" s="8">
        <v>0.24909999999999999</v>
      </c>
      <c r="F327" s="8">
        <v>0.17464678789304194</v>
      </c>
      <c r="G327" s="8">
        <f t="shared" si="185"/>
        <v>0.38500000000000001</v>
      </c>
      <c r="H327" s="8">
        <f t="shared" si="186"/>
        <v>0.22000000000000003</v>
      </c>
      <c r="I327" s="8">
        <f t="shared" si="187"/>
        <v>0.27999999999999997</v>
      </c>
      <c r="J327" s="8">
        <f t="shared" si="188"/>
        <v>0.16000000000000003</v>
      </c>
      <c r="K327" s="8">
        <v>1.1000000000000001</v>
      </c>
      <c r="L327" s="8">
        <v>0.8</v>
      </c>
      <c r="M327" s="8">
        <v>0.6</v>
      </c>
      <c r="N327" s="8">
        <v>0.8</v>
      </c>
      <c r="O327" s="8">
        <f t="shared" si="217"/>
        <v>0.4</v>
      </c>
      <c r="P327" s="6">
        <f t="shared" si="218"/>
        <v>-7.0483832304354945E-3</v>
      </c>
      <c r="Q327" s="8">
        <f t="shared" si="219"/>
        <v>-10.429048383230436</v>
      </c>
      <c r="R327" s="8">
        <f t="shared" si="200"/>
        <v>-4.5918665060721375</v>
      </c>
      <c r="S327" s="8">
        <v>34.00156593237012</v>
      </c>
      <c r="T327" s="8">
        <f t="shared" si="220"/>
        <v>0.3400156593237012</v>
      </c>
      <c r="U327" s="8">
        <v>1.85</v>
      </c>
      <c r="V327" s="7">
        <v>-1.891</v>
      </c>
      <c r="W327" s="7">
        <f t="shared" si="221"/>
        <v>-1.891E-2</v>
      </c>
      <c r="X327" s="7">
        <v>27.080711405458214</v>
      </c>
      <c r="Y327" s="7">
        <f t="shared" si="222"/>
        <v>0.27080711405458213</v>
      </c>
      <c r="Z327" s="7">
        <v>1</v>
      </c>
      <c r="AA327" s="7">
        <v>4.5140218889535583E-3</v>
      </c>
      <c r="AB327" s="7">
        <v>0.11969546761623864</v>
      </c>
      <c r="AC327" s="7">
        <v>7.8537825256766915E-3</v>
      </c>
      <c r="AD327" s="7">
        <v>8.3990758650186501E-2</v>
      </c>
      <c r="AE327" s="7">
        <v>0.78394596931894467</v>
      </c>
      <c r="AF327" s="7">
        <v>-6.6760000000000002</v>
      </c>
      <c r="AG327" s="7">
        <v>-3.0680000000000001</v>
      </c>
      <c r="AH327" s="7">
        <v>-0.53899230622307925</v>
      </c>
      <c r="AI327" s="7">
        <v>-4.9630000000000001</v>
      </c>
      <c r="AJ327" s="7">
        <v>-2.8610000000000002</v>
      </c>
      <c r="AK327" s="7">
        <f t="shared" si="230"/>
        <v>-3.0613099865357394</v>
      </c>
      <c r="AL327" s="7">
        <f t="shared" si="224"/>
        <v>-3.0613099865357395E-2</v>
      </c>
      <c r="AM327" s="7">
        <f t="shared" si="225"/>
        <v>-1.1894937817950701E-2</v>
      </c>
      <c r="AN327" s="7">
        <f t="shared" si="226"/>
        <v>-8.2902452268021534E-3</v>
      </c>
      <c r="AO327" s="7">
        <f t="shared" si="227"/>
        <v>-3.6046925911485481E-3</v>
      </c>
      <c r="AP327" s="8">
        <f t="shared" si="228"/>
        <v>-0.36046925911485483</v>
      </c>
      <c r="AQ327" s="19">
        <f t="shared" si="229"/>
        <v>-10.78951764234529</v>
      </c>
      <c r="AR327" s="8">
        <f t="shared" si="231"/>
        <v>-4.5918665060721375</v>
      </c>
      <c r="AS327" s="7">
        <f t="shared" si="232"/>
        <v>-1.891E-2</v>
      </c>
      <c r="AT327" s="7">
        <f t="shared" si="233"/>
        <v>-3.0613099865357395E-2</v>
      </c>
    </row>
    <row r="328" spans="1:46">
      <c r="A328" s="7" t="s">
        <v>9</v>
      </c>
      <c r="B328" s="26">
        <v>10</v>
      </c>
      <c r="C328" s="8">
        <v>-10.15</v>
      </c>
      <c r="D328" s="1">
        <v>-4.5918665060721375</v>
      </c>
      <c r="E328" s="8">
        <v>0.24909999999999999</v>
      </c>
      <c r="F328" s="8">
        <v>0.6059156973504034</v>
      </c>
      <c r="G328" s="8">
        <f t="shared" si="185"/>
        <v>0.38500000000000001</v>
      </c>
      <c r="H328" s="8">
        <f t="shared" si="186"/>
        <v>0.22000000000000003</v>
      </c>
      <c r="I328" s="8">
        <f t="shared" si="187"/>
        <v>0.27999999999999997</v>
      </c>
      <c r="J328" s="8">
        <f t="shared" si="188"/>
        <v>0.16000000000000003</v>
      </c>
      <c r="K328" s="8">
        <v>1.1000000000000001</v>
      </c>
      <c r="L328" s="8">
        <v>0.8</v>
      </c>
      <c r="M328" s="8">
        <v>0.6</v>
      </c>
      <c r="N328" s="8">
        <v>0.8</v>
      </c>
      <c r="O328" s="8">
        <f>(1-M328)</f>
        <v>0.4</v>
      </c>
      <c r="P328" s="6">
        <f>E328*((O328*(G328+H328)+N328*(I328+J328))*F328+(O328*H328+N328*J328)*F327)</f>
        <v>9.9051533735389247E-2</v>
      </c>
      <c r="Q328" s="8">
        <f>C328+P328</f>
        <v>-10.050948466264611</v>
      </c>
      <c r="R328" s="8">
        <f t="shared" si="200"/>
        <v>-4.5918665060721375</v>
      </c>
      <c r="S328" s="8">
        <v>37.431597494249594</v>
      </c>
      <c r="T328" s="8">
        <f t="shared" si="220"/>
        <v>0.37431597494249597</v>
      </c>
      <c r="U328" s="8">
        <v>1.85</v>
      </c>
      <c r="V328" s="7">
        <v>-0.67500000000000004</v>
      </c>
      <c r="W328" s="7">
        <f t="shared" si="221"/>
        <v>-6.7500000000000008E-3</v>
      </c>
      <c r="X328" s="7">
        <v>29.873251910028113</v>
      </c>
      <c r="Y328" s="7">
        <f t="shared" si="222"/>
        <v>0.29873251910028115</v>
      </c>
      <c r="Z328" s="7">
        <v>1</v>
      </c>
      <c r="AA328" s="7">
        <v>4.5140218889535583E-3</v>
      </c>
      <c r="AB328" s="7">
        <v>0.11969546761623864</v>
      </c>
      <c r="AC328" s="7">
        <v>7.8537825256766915E-3</v>
      </c>
      <c r="AD328" s="7">
        <v>8.3990758650186501E-2</v>
      </c>
      <c r="AE328" s="7">
        <v>0.78394596931894467</v>
      </c>
      <c r="AF328" s="7">
        <v>-2.6349999999999998</v>
      </c>
      <c r="AG328" s="7">
        <v>-2.532</v>
      </c>
      <c r="AH328" s="7">
        <v>0.3997777420292411</v>
      </c>
      <c r="AI328" s="7">
        <v>-3.7330000000000001</v>
      </c>
      <c r="AJ328" s="7">
        <v>-1.63</v>
      </c>
      <c r="AK328" s="7">
        <f t="shared" si="230"/>
        <v>-1.903193036268231</v>
      </c>
      <c r="AL328" s="7">
        <f t="shared" si="224"/>
        <v>-1.903193036268231E-2</v>
      </c>
      <c r="AM328" s="7">
        <f t="shared" si="225"/>
        <v>-4.6742707370944197E-3</v>
      </c>
      <c r="AN328" s="7">
        <f t="shared" si="226"/>
        <v>-5.6854565005852141E-3</v>
      </c>
      <c r="AO328" s="7">
        <f t="shared" si="227"/>
        <v>1.0111857634907944E-3</v>
      </c>
      <c r="AP328" s="8">
        <f t="shared" si="228"/>
        <v>0.10111857634907945</v>
      </c>
      <c r="AQ328" s="19">
        <f t="shared" si="229"/>
        <v>-9.9498298899155309</v>
      </c>
      <c r="AR328" s="8">
        <f t="shared" si="231"/>
        <v>-4.5918665060721375</v>
      </c>
      <c r="AS328" s="7">
        <f t="shared" si="232"/>
        <v>-6.7500000000000008E-3</v>
      </c>
      <c r="AT328" s="7">
        <f t="shared" si="233"/>
        <v>-1.903193036268231E-2</v>
      </c>
    </row>
    <row r="329" spans="1:46">
      <c r="A329" s="7" t="s">
        <v>9</v>
      </c>
      <c r="B329" s="26">
        <v>11</v>
      </c>
      <c r="C329" s="8">
        <v>-6.0019999999999998</v>
      </c>
      <c r="D329" s="1">
        <v>-4.5918665060721375</v>
      </c>
      <c r="E329" s="8">
        <v>0.24909999999999999</v>
      </c>
      <c r="F329" s="8">
        <v>-0.5151086224909649</v>
      </c>
      <c r="G329" s="8">
        <f t="shared" si="185"/>
        <v>0.38500000000000001</v>
      </c>
      <c r="H329" s="8">
        <f t="shared" si="186"/>
        <v>0.22000000000000003</v>
      </c>
      <c r="I329" s="8">
        <f t="shared" si="187"/>
        <v>0.27999999999999997</v>
      </c>
      <c r="J329" s="8">
        <f t="shared" si="188"/>
        <v>0.16000000000000003</v>
      </c>
      <c r="K329" s="8">
        <v>1.1000000000000001</v>
      </c>
      <c r="L329" s="8">
        <v>0.8</v>
      </c>
      <c r="M329" s="8">
        <v>0.6</v>
      </c>
      <c r="N329" s="8">
        <v>0.8</v>
      </c>
      <c r="O329" s="8">
        <f>(1-M329)</f>
        <v>0.4</v>
      </c>
      <c r="P329" s="6">
        <f>E329*((O329*(G329+H329)+N329*(I329+J329))*F329+(O329*H329+N329*J329)*F328)</f>
        <v>-4.3616595724967754E-2</v>
      </c>
      <c r="Q329" s="8">
        <f>C329+P329</f>
        <v>-6.0456165957249679</v>
      </c>
      <c r="R329" s="8">
        <f t="shared" si="200"/>
        <v>-4.5918665060721375</v>
      </c>
      <c r="S329" s="8">
        <v>38.572546944744538</v>
      </c>
      <c r="T329" s="8">
        <f t="shared" si="220"/>
        <v>0.3857254694474454</v>
      </c>
      <c r="U329" s="8">
        <v>1.85</v>
      </c>
      <c r="V329" s="7">
        <v>-2.0979999999999999</v>
      </c>
      <c r="W329" s="7">
        <f t="shared" si="221"/>
        <v>-2.0979999999999999E-2</v>
      </c>
      <c r="X329" s="7">
        <v>34.291333626290907</v>
      </c>
      <c r="Y329" s="7">
        <f t="shared" si="222"/>
        <v>0.3429133362629091</v>
      </c>
      <c r="Z329" s="7">
        <v>1</v>
      </c>
      <c r="AA329" s="7">
        <v>4.5140218889535583E-3</v>
      </c>
      <c r="AB329" s="7">
        <v>0.11969546761623864</v>
      </c>
      <c r="AC329" s="7">
        <v>7.8537825256766915E-3</v>
      </c>
      <c r="AD329" s="7">
        <v>8.3990758650186501E-2</v>
      </c>
      <c r="AE329" s="7">
        <v>0.78394596931894467</v>
      </c>
      <c r="AF329" s="7">
        <v>-3.3290000000000002</v>
      </c>
      <c r="AG329" s="7">
        <v>-2.0070000000000001</v>
      </c>
      <c r="AH329" s="7">
        <v>0.84662960200765891</v>
      </c>
      <c r="AI329" s="7">
        <v>-3.4129999999999998</v>
      </c>
      <c r="AJ329" s="7">
        <v>-0.72799999999999998</v>
      </c>
      <c r="AK329" s="7">
        <f t="shared" si="230"/>
        <v>-1.1059798625374273</v>
      </c>
      <c r="AL329" s="7">
        <f t="shared" si="224"/>
        <v>-1.1059798625374272E-2</v>
      </c>
      <c r="AM329" s="7">
        <f t="shared" si="225"/>
        <v>-1.4971162645663699E-2</v>
      </c>
      <c r="AN329" s="7">
        <f t="shared" si="226"/>
        <v>-3.7925524450230278E-3</v>
      </c>
      <c r="AO329" s="7">
        <f t="shared" si="227"/>
        <v>-1.1178610200640671E-2</v>
      </c>
      <c r="AP329" s="8">
        <f t="shared" si="228"/>
        <v>-1.1178610200640671</v>
      </c>
      <c r="AQ329" s="19">
        <f t="shared" si="229"/>
        <v>-7.1634776157890352</v>
      </c>
      <c r="AR329" s="8">
        <f t="shared" si="231"/>
        <v>-4.5918665060721375</v>
      </c>
      <c r="AS329" s="7">
        <f t="shared" si="232"/>
        <v>-2.0979999999999999E-2</v>
      </c>
      <c r="AT329" s="7">
        <f t="shared" si="233"/>
        <v>-1.1059798625374272E-2</v>
      </c>
    </row>
    <row r="330" spans="1:46" s="12" customFormat="1">
      <c r="A330" s="12" t="s">
        <v>9</v>
      </c>
      <c r="B330" s="27">
        <v>12</v>
      </c>
      <c r="C330" s="13">
        <v>-1.901</v>
      </c>
      <c r="D330" s="14">
        <v>-4.816761873609515</v>
      </c>
      <c r="E330" s="8">
        <v>0.24909999999999999</v>
      </c>
      <c r="F330" s="13">
        <v>0.57545005156998252</v>
      </c>
      <c r="G330" s="8">
        <f>0.35*K330</f>
        <v>0.38500000000000001</v>
      </c>
      <c r="H330" s="8">
        <f>0.2*K330</f>
        <v>0.22000000000000003</v>
      </c>
      <c r="I330" s="8">
        <f>0.35*L330</f>
        <v>0.27999999999999997</v>
      </c>
      <c r="J330" s="8">
        <f>0.2*L330</f>
        <v>0.16000000000000003</v>
      </c>
      <c r="K330" s="8">
        <v>1.1000000000000001</v>
      </c>
      <c r="L330" s="8">
        <v>0.8</v>
      </c>
      <c r="M330" s="8">
        <v>0.6</v>
      </c>
      <c r="N330" s="8">
        <v>0.8</v>
      </c>
      <c r="O330" s="8">
        <f>(1-M330)</f>
        <v>0.4</v>
      </c>
      <c r="P330" s="6">
        <f>E330*((O330*(G330+H330)+N330*(I330+J330))*F330+(O330*H330+N330*J330)*F329)</f>
        <v>5.7430968562273241E-2</v>
      </c>
      <c r="Q330" s="8">
        <f>C330+P330</f>
        <v>-1.8435690314377269</v>
      </c>
      <c r="R330" s="8">
        <f t="shared" si="200"/>
        <v>-4.5918665060721375</v>
      </c>
      <c r="S330" s="8">
        <v>38.218390864322124</v>
      </c>
      <c r="T330" s="8">
        <f t="shared" si="220"/>
        <v>0.38218390864322127</v>
      </c>
      <c r="U330" s="8">
        <v>1.85</v>
      </c>
      <c r="V330" s="12">
        <v>-5.1929999999999996</v>
      </c>
      <c r="W330" s="7">
        <f t="shared" si="221"/>
        <v>-5.1929999999999997E-2</v>
      </c>
      <c r="X330" s="12">
        <v>37.710570606703698</v>
      </c>
      <c r="Y330" s="7">
        <f t="shared" si="222"/>
        <v>0.37710570606703697</v>
      </c>
      <c r="Z330" s="7">
        <v>1</v>
      </c>
      <c r="AA330" s="12">
        <v>4.5140218889535583E-3</v>
      </c>
      <c r="AB330" s="12">
        <v>0.11969546761623864</v>
      </c>
      <c r="AC330" s="12">
        <v>7.8537825256766915E-3</v>
      </c>
      <c r="AD330" s="12">
        <v>8.3990758650186501E-2</v>
      </c>
      <c r="AE330" s="12">
        <v>0.78394596931894467</v>
      </c>
      <c r="AF330" s="12">
        <v>-1.996</v>
      </c>
      <c r="AG330" s="12">
        <v>-2.2970000000000002</v>
      </c>
      <c r="AH330" s="12">
        <v>0.21976138211020313</v>
      </c>
      <c r="AI330" s="12">
        <v>-2.74</v>
      </c>
      <c r="AJ330" s="12">
        <v>-2.0409999999999999</v>
      </c>
      <c r="AK330" s="7">
        <f t="shared" si="230"/>
        <v>-2.1123929207836927</v>
      </c>
      <c r="AL330" s="7">
        <f t="shared" si="224"/>
        <v>-2.1123929207836928E-2</v>
      </c>
      <c r="AM330" s="7">
        <f t="shared" si="225"/>
        <v>-3.6716599195308591E-2</v>
      </c>
      <c r="AN330" s="7">
        <f t="shared" si="226"/>
        <v>-7.9659542388314502E-3</v>
      </c>
      <c r="AO330" s="7">
        <f t="shared" si="227"/>
        <v>-2.8750644956477139E-2</v>
      </c>
      <c r="AP330" s="8">
        <f t="shared" si="228"/>
        <v>-2.875064495647714</v>
      </c>
      <c r="AQ330" s="19">
        <f t="shared" si="229"/>
        <v>-4.7186335270854407</v>
      </c>
      <c r="AR330" s="8">
        <f t="shared" si="231"/>
        <v>-4.5918665060721375</v>
      </c>
      <c r="AS330" s="7">
        <f t="shared" si="232"/>
        <v>-5.1929999999999997E-2</v>
      </c>
      <c r="AT330" s="7">
        <f t="shared" si="233"/>
        <v>-2.1123929207836928E-2</v>
      </c>
    </row>
    <row r="331" spans="1:46" s="12" customFormat="1">
      <c r="A331" s="12" t="s">
        <v>9</v>
      </c>
      <c r="B331" s="27">
        <v>13</v>
      </c>
      <c r="C331" s="13">
        <v>1.4550000000000001</v>
      </c>
      <c r="D331" s="14">
        <v>-4.816761873609515</v>
      </c>
      <c r="E331" s="8">
        <v>0.24909999999999999</v>
      </c>
      <c r="F331" s="13">
        <v>0.21148858572452267</v>
      </c>
      <c r="G331" s="8">
        <f>0.35*K331</f>
        <v>0.38500000000000001</v>
      </c>
      <c r="H331" s="8">
        <f>0.2*K331</f>
        <v>0.22000000000000003</v>
      </c>
      <c r="I331" s="8">
        <f>0.35*L331</f>
        <v>0.27999999999999997</v>
      </c>
      <c r="J331" s="8">
        <f>0.2*L331</f>
        <v>0.16000000000000003</v>
      </c>
      <c r="K331" s="8">
        <v>1.1000000000000001</v>
      </c>
      <c r="L331" s="8">
        <v>0.8</v>
      </c>
      <c r="M331" s="8">
        <v>0.6</v>
      </c>
      <c r="N331" s="8">
        <v>0.8</v>
      </c>
      <c r="O331" s="8">
        <f>(1-M331)</f>
        <v>0.4</v>
      </c>
      <c r="P331" s="6">
        <f>E331*((O331*(G331+H331)+N331*(I331+J331))*F331+(O331*H331+N331*J331)*F330)</f>
        <v>6.2255428476917146E-2</v>
      </c>
      <c r="Q331" s="8">
        <f>C331+P331</f>
        <v>1.5172554284769173</v>
      </c>
      <c r="R331" s="8">
        <f t="shared" si="200"/>
        <v>-4.816761873609515</v>
      </c>
      <c r="S331" s="8">
        <v>38.511168250521123</v>
      </c>
      <c r="T331" s="8">
        <f t="shared" si="220"/>
        <v>0.38511168250521122</v>
      </c>
      <c r="U331" s="8">
        <v>1.85</v>
      </c>
      <c r="V331" s="12">
        <v>-5.8879999999999999</v>
      </c>
      <c r="W331" s="7">
        <f t="shared" si="221"/>
        <v>-5.8880000000000002E-2</v>
      </c>
      <c r="X331" s="12">
        <v>39.516176040326975</v>
      </c>
      <c r="Y331" s="7">
        <f t="shared" si="222"/>
        <v>0.39516176040326978</v>
      </c>
      <c r="Z331" s="7">
        <v>1</v>
      </c>
      <c r="AA331" s="12">
        <v>4.5140218889535583E-3</v>
      </c>
      <c r="AB331" s="12">
        <v>0.11969546761623864</v>
      </c>
      <c r="AC331" s="12">
        <v>7.8537825256766915E-3</v>
      </c>
      <c r="AD331" s="12">
        <v>8.3990758650186501E-2</v>
      </c>
      <c r="AE331" s="12">
        <v>0.78394596931894467</v>
      </c>
      <c r="AF331" s="12">
        <v>-1.06</v>
      </c>
      <c r="AG331" s="12">
        <v>-1.698</v>
      </c>
      <c r="AH331" s="12">
        <v>0.1112880459828612</v>
      </c>
      <c r="AI331" s="12">
        <v>-2.883</v>
      </c>
      <c r="AJ331" s="12">
        <v>-2.7909999999999999</v>
      </c>
      <c r="AK331" s="7">
        <f t="shared" si="230"/>
        <v>-2.6372922926614693</v>
      </c>
      <c r="AL331" s="7">
        <f t="shared" si="224"/>
        <v>-2.6372922926614691E-2</v>
      </c>
      <c r="AM331" s="7">
        <f t="shared" si="225"/>
        <v>-4.1949445351927649E-2</v>
      </c>
      <c r="AN331" s="7">
        <f t="shared" si="226"/>
        <v>-1.0421570650660815E-2</v>
      </c>
      <c r="AO331" s="7">
        <f t="shared" si="227"/>
        <v>-3.1527874701266834E-2</v>
      </c>
      <c r="AP331" s="8">
        <f t="shared" si="228"/>
        <v>-3.1527874701266834</v>
      </c>
      <c r="AQ331" s="19">
        <f t="shared" si="229"/>
        <v>-1.6355320416497661</v>
      </c>
      <c r="AR331" s="8">
        <f t="shared" si="231"/>
        <v>-4.816761873609515</v>
      </c>
      <c r="AS331" s="7">
        <f t="shared" si="232"/>
        <v>-5.8880000000000002E-2</v>
      </c>
      <c r="AT331" s="7">
        <f t="shared" si="233"/>
        <v>-2.6372922926614691E-2</v>
      </c>
    </row>
    <row r="332" spans="1:46">
      <c r="A332" s="12" t="s">
        <v>9</v>
      </c>
      <c r="B332" s="27">
        <v>14</v>
      </c>
      <c r="C332" s="8">
        <v>0.122</v>
      </c>
      <c r="D332" s="1">
        <v>-4.816761873609515</v>
      </c>
      <c r="E332" s="8">
        <v>0.24909999999999999</v>
      </c>
      <c r="F332" s="8">
        <v>0.49049990492894041</v>
      </c>
      <c r="G332" s="8">
        <f t="shared" ref="G332:G334" si="234">0.35*K332</f>
        <v>0.38500000000000001</v>
      </c>
      <c r="H332" s="8">
        <f t="shared" ref="H332:H334" si="235">0.2*K332</f>
        <v>0.22000000000000003</v>
      </c>
      <c r="I332" s="8">
        <f t="shared" ref="I332:I334" si="236">0.35*L332</f>
        <v>0.27999999999999997</v>
      </c>
      <c r="J332" s="8">
        <f t="shared" ref="J332:J334" si="237">0.2*L332</f>
        <v>0.16000000000000003</v>
      </c>
      <c r="K332" s="8">
        <v>1.1000000000000001</v>
      </c>
      <c r="L332" s="8">
        <v>0.8</v>
      </c>
      <c r="M332" s="8">
        <v>0.6</v>
      </c>
      <c r="N332" s="8">
        <v>0.8</v>
      </c>
      <c r="O332" s="8">
        <f t="shared" ref="O332:O334" si="238">(1-M332)</f>
        <v>0.4</v>
      </c>
      <c r="P332" s="6">
        <f t="shared" ref="P332:P334" si="239">E332*((O332*(G332+H332)+N332*(I332+J332))*F332+(O332*H332+N332*J332)*F331)</f>
        <v>8.3956284880832024E-2</v>
      </c>
      <c r="Q332" s="8">
        <f t="shared" ref="Q332:Q334" si="240">C332+P332</f>
        <v>0.20595628488083201</v>
      </c>
      <c r="R332" s="8">
        <f t="shared" ref="R332:R334" si="241">D331</f>
        <v>-4.816761873609515</v>
      </c>
      <c r="S332" s="7">
        <v>39.667258533224292</v>
      </c>
      <c r="T332" s="8">
        <f t="shared" si="220"/>
        <v>0.39667258533224292</v>
      </c>
      <c r="U332" s="8">
        <v>1.85</v>
      </c>
      <c r="V332" s="7">
        <v>-4.6550000000000002</v>
      </c>
      <c r="W332" s="7">
        <f t="shared" si="221"/>
        <v>-4.6550000000000001E-2</v>
      </c>
      <c r="X332" s="7">
        <v>40.044079722684714</v>
      </c>
      <c r="Y332" s="7">
        <f t="shared" si="222"/>
        <v>0.40044079722684711</v>
      </c>
      <c r="Z332" s="7">
        <v>1</v>
      </c>
      <c r="AA332" s="12">
        <v>4.5140218889535601E-3</v>
      </c>
      <c r="AB332" s="12">
        <v>0.119695467616239</v>
      </c>
      <c r="AC332" s="12">
        <v>7.8537825256766898E-3</v>
      </c>
      <c r="AD332" s="12">
        <v>8.3990758650186501E-2</v>
      </c>
      <c r="AE332" s="12">
        <v>0.783945969318945</v>
      </c>
      <c r="AF332" s="12">
        <v>-1.5620000000000001</v>
      </c>
      <c r="AG332" s="12">
        <v>-0.66100000000000003</v>
      </c>
      <c r="AH332" s="12">
        <v>0.10653370177846029</v>
      </c>
      <c r="AI332" s="12">
        <v>-2.2240000000000002</v>
      </c>
      <c r="AJ332" s="12">
        <v>-2.641</v>
      </c>
      <c r="AK332" s="7">
        <f t="shared" si="230"/>
        <v>-2.3425296659688049</v>
      </c>
      <c r="AL332" s="7">
        <f t="shared" si="224"/>
        <v>-2.3425296659688049E-2</v>
      </c>
      <c r="AM332" s="7">
        <f t="shared" si="225"/>
        <v>-3.416045136734943E-2</v>
      </c>
      <c r="AN332" s="7">
        <f t="shared" si="226"/>
        <v>-9.3804444696808809E-3</v>
      </c>
      <c r="AO332" s="7">
        <f t="shared" si="227"/>
        <v>-2.4780006897668551E-2</v>
      </c>
      <c r="AP332" s="8">
        <f t="shared" si="228"/>
        <v>-2.4780006897668549</v>
      </c>
      <c r="AQ332" s="19">
        <f t="shared" si="229"/>
        <v>-2.2720444048860231</v>
      </c>
      <c r="AR332" s="8">
        <f t="shared" si="231"/>
        <v>-4.816761873609515</v>
      </c>
      <c r="AS332" s="7">
        <f t="shared" si="232"/>
        <v>-4.6550000000000001E-2</v>
      </c>
      <c r="AT332" s="7">
        <f t="shared" si="233"/>
        <v>-2.3425296659688049E-2</v>
      </c>
    </row>
    <row r="333" spans="1:46">
      <c r="A333" s="12" t="s">
        <v>9</v>
      </c>
      <c r="B333" s="27">
        <v>15</v>
      </c>
      <c r="C333" s="8">
        <v>0.45300000000000001</v>
      </c>
      <c r="D333" s="1">
        <v>-4.816761873609515</v>
      </c>
      <c r="E333" s="8">
        <v>0.24909999999999999</v>
      </c>
      <c r="F333" s="8">
        <v>1.0696326073224136</v>
      </c>
      <c r="G333" s="8">
        <f t="shared" si="234"/>
        <v>0.38500000000000001</v>
      </c>
      <c r="H333" s="8">
        <f t="shared" si="235"/>
        <v>0.22000000000000003</v>
      </c>
      <c r="I333" s="8">
        <f t="shared" si="236"/>
        <v>0.27999999999999997</v>
      </c>
      <c r="J333" s="8">
        <f t="shared" si="237"/>
        <v>0.16000000000000003</v>
      </c>
      <c r="K333" s="8">
        <v>1.1000000000000001</v>
      </c>
      <c r="L333" s="8">
        <v>0.8</v>
      </c>
      <c r="M333" s="8">
        <v>0.6</v>
      </c>
      <c r="N333" s="8">
        <v>0.8</v>
      </c>
      <c r="O333" s="8">
        <f t="shared" si="238"/>
        <v>0.4</v>
      </c>
      <c r="P333" s="6">
        <f t="shared" si="239"/>
        <v>0.18466025828014848</v>
      </c>
      <c r="Q333" s="8">
        <f t="shared" si="240"/>
        <v>0.6376602582801485</v>
      </c>
      <c r="R333" s="8">
        <f t="shared" si="241"/>
        <v>-4.816761873609515</v>
      </c>
      <c r="S333" s="7">
        <v>39.560957275782229</v>
      </c>
      <c r="T333" s="8">
        <f t="shared" si="220"/>
        <v>0.39560957275782227</v>
      </c>
      <c r="U333" s="8">
        <v>1.85</v>
      </c>
      <c r="V333" s="7">
        <v>-3.1549999999999998</v>
      </c>
      <c r="W333" s="7">
        <f t="shared" si="221"/>
        <v>-3.1549999999999995E-2</v>
      </c>
      <c r="X333" s="7">
        <v>40.335615873919849</v>
      </c>
      <c r="Y333" s="7">
        <f t="shared" si="222"/>
        <v>0.4033561587391985</v>
      </c>
      <c r="Z333" s="7">
        <v>1</v>
      </c>
      <c r="AA333" s="12">
        <v>4.5140218889535601E-3</v>
      </c>
      <c r="AB333" s="12">
        <v>0.119695467616239</v>
      </c>
      <c r="AC333" s="12">
        <v>7.8537825256766898E-3</v>
      </c>
      <c r="AD333" s="12">
        <v>8.3990758650186501E-2</v>
      </c>
      <c r="AE333" s="12">
        <v>0.783945969318945</v>
      </c>
      <c r="AF333" s="12">
        <v>-1.5920000000000001</v>
      </c>
      <c r="AG333" s="12">
        <v>-0.26900000000000002</v>
      </c>
      <c r="AH333" s="12">
        <v>0.1657342189163194</v>
      </c>
      <c r="AI333" s="12">
        <v>-1.623</v>
      </c>
      <c r="AJ333" s="12">
        <v>-2.008</v>
      </c>
      <c r="AK333" s="7">
        <f t="shared" si="230"/>
        <v>-1.748563270805245</v>
      </c>
      <c r="AL333" s="7">
        <f t="shared" si="224"/>
        <v>-1.7485632708052451E-2</v>
      </c>
      <c r="AM333" s="7">
        <f t="shared" si="225"/>
        <v>-2.3090741737942188E-2</v>
      </c>
      <c r="AN333" s="7">
        <f t="shared" si="226"/>
        <v>-7.0529376422445254E-3</v>
      </c>
      <c r="AO333" s="7">
        <f t="shared" si="227"/>
        <v>-1.6037804095697661E-2</v>
      </c>
      <c r="AP333" s="8">
        <f t="shared" si="228"/>
        <v>-1.6037804095697661</v>
      </c>
      <c r="AQ333" s="19">
        <f t="shared" si="229"/>
        <v>-0.96612015128961759</v>
      </c>
      <c r="AR333" s="8">
        <f t="shared" si="231"/>
        <v>-4.816761873609515</v>
      </c>
      <c r="AS333" s="7">
        <f t="shared" si="232"/>
        <v>-3.1549999999999995E-2</v>
      </c>
      <c r="AT333" s="7">
        <f t="shared" si="233"/>
        <v>-1.7485632708052451E-2</v>
      </c>
    </row>
    <row r="334" spans="1:46">
      <c r="A334" s="12" t="s">
        <v>9</v>
      </c>
      <c r="B334" s="27">
        <v>16</v>
      </c>
      <c r="C334" s="8">
        <v>0.92800000000000005</v>
      </c>
      <c r="D334" s="1">
        <v>-4.816761873609515</v>
      </c>
      <c r="E334" s="8">
        <v>0.24909999999999999</v>
      </c>
      <c r="F334" s="8">
        <v>-8.5452924631475913E-2</v>
      </c>
      <c r="G334" s="8">
        <f t="shared" si="234"/>
        <v>0.38500000000000001</v>
      </c>
      <c r="H334" s="8">
        <f t="shared" si="235"/>
        <v>0.22000000000000003</v>
      </c>
      <c r="I334" s="8">
        <f t="shared" si="236"/>
        <v>0.27999999999999997</v>
      </c>
      <c r="J334" s="8">
        <f t="shared" si="237"/>
        <v>0.16000000000000003</v>
      </c>
      <c r="K334" s="8">
        <v>1.1000000000000001</v>
      </c>
      <c r="L334" s="8">
        <v>0.8</v>
      </c>
      <c r="M334" s="8">
        <v>0.6</v>
      </c>
      <c r="N334" s="8">
        <v>0.8</v>
      </c>
      <c r="O334" s="8">
        <f t="shared" si="238"/>
        <v>0.4</v>
      </c>
      <c r="P334" s="6">
        <f t="shared" si="239"/>
        <v>4.4908148042280681E-2</v>
      </c>
      <c r="Q334" s="8">
        <f t="shared" si="240"/>
        <v>0.97290814804228076</v>
      </c>
      <c r="R334" s="8">
        <f t="shared" si="241"/>
        <v>-4.816761873609515</v>
      </c>
      <c r="S334" s="21">
        <v>39.560957275782229</v>
      </c>
      <c r="T334" s="8">
        <f t="shared" si="220"/>
        <v>0.39560957275782227</v>
      </c>
      <c r="U334" s="8">
        <v>1.85</v>
      </c>
      <c r="V334" s="7">
        <v>-1.998</v>
      </c>
      <c r="W334" s="7">
        <f t="shared" si="221"/>
        <v>-1.9980000000000001E-2</v>
      </c>
      <c r="X334" s="21">
        <v>40.335615873919849</v>
      </c>
      <c r="Y334" s="7">
        <f t="shared" si="222"/>
        <v>0.4033561587391985</v>
      </c>
      <c r="Z334" s="7">
        <v>1</v>
      </c>
      <c r="AA334" s="12">
        <v>4.5140218889535601E-3</v>
      </c>
      <c r="AB334" s="12">
        <v>0.119695467616239</v>
      </c>
      <c r="AC334" s="12">
        <v>7.8537825256766898E-3</v>
      </c>
      <c r="AD334" s="12">
        <v>8.3990758650186501E-2</v>
      </c>
      <c r="AE334" s="12">
        <v>0.783945969318945</v>
      </c>
      <c r="AF334" s="12">
        <v>-1.5760000000000001</v>
      </c>
      <c r="AG334" s="12">
        <v>-0.216</v>
      </c>
      <c r="AH334" s="12">
        <v>0.24140120267458987</v>
      </c>
      <c r="AI334" s="12">
        <v>-1.1379999999999999</v>
      </c>
      <c r="AJ334" s="12">
        <v>-1.528</v>
      </c>
      <c r="AK334" s="7">
        <f t="shared" si="230"/>
        <v>-1.3245233314181157</v>
      </c>
      <c r="AL334" s="7">
        <f t="shared" si="224"/>
        <v>-1.3245233314181157E-2</v>
      </c>
      <c r="AM334" s="7">
        <f t="shared" si="225"/>
        <v>-1.4622916637847386E-2</v>
      </c>
      <c r="AN334" s="7">
        <f t="shared" si="226"/>
        <v>-5.3425464312125753E-3</v>
      </c>
      <c r="AO334" s="7">
        <f t="shared" si="227"/>
        <v>-9.2803702066348095E-3</v>
      </c>
      <c r="AP334" s="8">
        <f t="shared" si="228"/>
        <v>-0.92803702066348093</v>
      </c>
      <c r="AQ334" s="19">
        <f t="shared" si="229"/>
        <v>4.4871127378799835E-2</v>
      </c>
      <c r="AR334" s="8">
        <f t="shared" si="231"/>
        <v>-4.816761873609515</v>
      </c>
      <c r="AS334" s="7">
        <f t="shared" si="232"/>
        <v>-1.9980000000000001E-2</v>
      </c>
      <c r="AT334" s="7">
        <f t="shared" si="233"/>
        <v>-1.3245233314181157E-2</v>
      </c>
    </row>
  </sheetData>
  <autoFilter ref="A1:B334">
    <filterColumn colId="1">
      <filters>
        <filter val="1994"/>
        <filter val="1995"/>
        <filter val="1996"/>
        <filter val="1997"/>
        <filter val="1998"/>
        <filter val="1999"/>
        <filter val="2000"/>
        <filter val="2001"/>
        <filter val="2002"/>
        <filter val="2003"/>
        <filter val="2004"/>
        <filter val="2005"/>
        <filter val="2006"/>
        <filter val="2007"/>
        <filter val="2008"/>
        <filter val="2009"/>
        <filter val="2010"/>
        <filter val="2011"/>
        <filter val="2012"/>
        <filter val="2013"/>
        <filter val="2014"/>
        <filter val="2015"/>
        <filter val="2016"/>
      </filters>
    </filterColumn>
  </autoFilter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Graphiques</vt:lpstr>
      </vt:variant>
      <vt:variant>
        <vt:i4>27</vt:i4>
      </vt:variant>
    </vt:vector>
  </HeadingPairs>
  <TitlesOfParts>
    <vt:vector size="28" baseType="lpstr">
      <vt:lpstr>DATA</vt:lpstr>
      <vt:lpstr>FRA</vt:lpstr>
      <vt:lpstr>FRA (2)</vt:lpstr>
      <vt:lpstr>OG FRA</vt:lpstr>
      <vt:lpstr>GER</vt:lpstr>
      <vt:lpstr>GER (2)</vt:lpstr>
      <vt:lpstr>OG GER</vt:lpstr>
      <vt:lpstr>ITA</vt:lpstr>
      <vt:lpstr>ITA (2)</vt:lpstr>
      <vt:lpstr>OG ITA</vt:lpstr>
      <vt:lpstr>SPA</vt:lpstr>
      <vt:lpstr>SPA (2)</vt:lpstr>
      <vt:lpstr>OG SPA</vt:lpstr>
      <vt:lpstr>AUT</vt:lpstr>
      <vt:lpstr>AUT (2)</vt:lpstr>
      <vt:lpstr>OG AUT</vt:lpstr>
      <vt:lpstr>FIN</vt:lpstr>
      <vt:lpstr>FIN (2)</vt:lpstr>
      <vt:lpstr>OG FIN</vt:lpstr>
      <vt:lpstr>IRL</vt:lpstr>
      <vt:lpstr>IRL (2)</vt:lpstr>
      <vt:lpstr>OG IRL</vt:lpstr>
      <vt:lpstr>NLD</vt:lpstr>
      <vt:lpstr>NLD (2)</vt:lpstr>
      <vt:lpstr>OG NLD</vt:lpstr>
      <vt:lpstr>PRT</vt:lpstr>
      <vt:lpstr>PRT (2)</vt:lpstr>
      <vt:lpstr>OG PRT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Jamel SAADAOUI</dc:creator>
  <cp:lastModifiedBy>Jamel</cp:lastModifiedBy>
  <dcterms:created xsi:type="dcterms:W3CDTF">2009-08-03T07:50:52Z</dcterms:created>
  <dcterms:modified xsi:type="dcterms:W3CDTF">2016-10-24T09:35:02Z</dcterms:modified>
</cp:coreProperties>
</file>