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irtual\truck_consolidation\"/>
    </mc:Choice>
  </mc:AlternateContent>
  <xr:revisionPtr revIDLastSave="0" documentId="13_ncr:1_{C52EB1CC-E8BA-4D01-BCCF-20B7997B45E3}" xr6:coauthVersionLast="46" xr6:coauthVersionMax="46" xr10:uidLastSave="{00000000-0000-0000-0000-000000000000}"/>
  <bookViews>
    <workbookView xWindow="-108" yWindow="-108" windowWidth="23256" windowHeight="12576" xr2:uid="{B6BC4DC7-0EA9-47D2-AB18-7C1647C13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G5" i="1"/>
  <c r="H5" i="1" s="1"/>
  <c r="J5" i="1" s="1"/>
  <c r="G6" i="1"/>
  <c r="H6" i="1" s="1"/>
  <c r="J6" i="1" s="1"/>
  <c r="G7" i="1"/>
  <c r="H7" i="1" s="1"/>
  <c r="J7" i="1" s="1"/>
  <c r="G8" i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4" i="1"/>
  <c r="H4" i="1" s="1"/>
  <c r="J4" i="1" s="1"/>
  <c r="L5" i="1"/>
  <c r="L6" i="1"/>
  <c r="L4" i="1"/>
  <c r="F38" i="1"/>
  <c r="F39" i="1"/>
  <c r="F40" i="1"/>
  <c r="F41" i="1"/>
  <c r="F37" i="1"/>
</calcChain>
</file>

<file path=xl/sharedStrings.xml><?xml version="1.0" encoding="utf-8"?>
<sst xmlns="http://schemas.openxmlformats.org/spreadsheetml/2006/main" count="73" uniqueCount="43">
  <si>
    <t>Product</t>
  </si>
  <si>
    <t>A</t>
  </si>
  <si>
    <t>B</t>
  </si>
  <si>
    <t>Origin</t>
  </si>
  <si>
    <t>Destination</t>
  </si>
  <si>
    <t>O1</t>
  </si>
  <si>
    <t>D1</t>
  </si>
  <si>
    <t>Volume per batch 
(m2)</t>
  </si>
  <si>
    <t>Total Volume 
(m2)</t>
  </si>
  <si>
    <t>Truck Type</t>
  </si>
  <si>
    <t>Type 1</t>
  </si>
  <si>
    <t>Type 2</t>
  </si>
  <si>
    <t>Tonnage 
(Tons)</t>
  </si>
  <si>
    <t>https://www.supplychain247.com/article/logistics_freight_consolidation_and_its_benefits_to_shippers</t>
  </si>
  <si>
    <t>Length
(m)</t>
  </si>
  <si>
    <t>Volume 
(m3)</t>
  </si>
  <si>
    <t>Width
(m)</t>
  </si>
  <si>
    <t>Height 
(m)</t>
  </si>
  <si>
    <t>Type 3</t>
  </si>
  <si>
    <t>Type 4</t>
  </si>
  <si>
    <t>Type 5</t>
  </si>
  <si>
    <t>C</t>
  </si>
  <si>
    <t>O2</t>
  </si>
  <si>
    <t>O3</t>
  </si>
  <si>
    <t>D2</t>
  </si>
  <si>
    <t>D3</t>
  </si>
  <si>
    <t>D4</t>
  </si>
  <si>
    <t>D6</t>
  </si>
  <si>
    <t>D5</t>
  </si>
  <si>
    <t>Quantity (Unit)</t>
  </si>
  <si>
    <t>D7</t>
  </si>
  <si>
    <t>Total weight 
(Ton)</t>
  </si>
  <si>
    <t>https://mover2u.com/2016/11/29/lorry-dimension-size/</t>
  </si>
  <si>
    <t>Quantity 
per batch (unit)</t>
  </si>
  <si>
    <t>Num 
batches 
(num batch)</t>
  </si>
  <si>
    <t>Column1</t>
  </si>
  <si>
    <t>Weight 
per unit
(kg)</t>
  </si>
  <si>
    <t>Truck Availability</t>
  </si>
  <si>
    <t>Week1</t>
  </si>
  <si>
    <t>Week2</t>
  </si>
  <si>
    <t>Week3</t>
  </si>
  <si>
    <t>Week4</t>
  </si>
  <si>
    <t>Week5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</si>
</sst>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35</xdr:row>
      <xdr:rowOff>0</xdr:rowOff>
    </xdr:from>
    <xdr:to>
      <xdr:col>20</xdr:col>
      <xdr:colOff>383959</xdr:colOff>
      <xdr:row>59</xdr:row>
      <xdr:rowOff>19691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4B60F-F5B7-47C2-AAFF-18CBAB2EF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520" y="4389120"/>
          <a:ext cx="7554379" cy="459169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22</xdr:col>
      <xdr:colOff>145971</xdr:colOff>
      <xdr:row>88</xdr:row>
      <xdr:rowOff>73089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E7871D-026A-492C-AC78-1D429E097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1520" y="9326880"/>
          <a:ext cx="8535591" cy="50108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66A3D-774C-45B7-AD75-142DDF65F0A4}" name="Table1" displayName="Table1" ref="B36:G41" totalsRowShown="0" headerRowDxfId="13">
  <autoFilter ref="B36:G41" xr:uid="{62560919-0D5B-4A59-8A9A-D753CDF1721C}"/>
  <tableColumns count="6">
    <tableColumn id="1" xr3:uid="{38DA7F99-1924-48E3-ADCB-7E69EA019A5C}" name="Truck Type"/>
    <tableColumn id="2" xr3:uid="{A0F17EA0-B46C-4067-A191-10BFC061AACA}" name="Height _x000a_(m)"/>
    <tableColumn id="3" xr3:uid="{0C2127AF-4247-4A2F-925F-A3A28D299B17}" name="Width_x000a_(m)"/>
    <tableColumn id="4" xr3:uid="{AC480D4B-7A36-43DB-8B33-970FA1F0D72B}" name="Length_x000a_(m)"/>
    <tableColumn id="5" xr3:uid="{28FC91E9-B16A-4EFA-A568-53A7AFA991AA}" name="Volume _x000a_(m3)">
      <calculatedColumnFormula>C37*D37*E37</calculatedColumnFormula>
    </tableColumn>
    <tableColumn id="6" xr3:uid="{5C49E7D0-BB50-4A7C-B57B-EC301F36FACB}" name="Tonnage _x000a_(Tons)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C2C99-CD28-44DC-BAC8-4D7DF9A79D99}" name="Table2" displayName="Table2" ref="B3:L11" totalsRowShown="0" headerRowDxfId="1" dataDxfId="0">
  <autoFilter ref="B3:L11" xr:uid="{0CA05530-532D-40CB-B520-E53C049CEC1A}"/>
  <tableColumns count="11">
    <tableColumn id="1" xr3:uid="{FFD621F1-67AD-4D7B-97AB-88364A834644}" name="Product" dataDxfId="12"/>
    <tableColumn id="2" xr3:uid="{41C171CC-5B79-41C4-A467-A20A895BC359}" name="Origin" dataDxfId="11"/>
    <tableColumn id="3" xr3:uid="{3F89D112-CA0A-4266-BC86-0736EE93404C}" name="Destination" dataDxfId="10"/>
    <tableColumn id="4" xr3:uid="{12D44146-3256-4463-9A57-CED79C61AB8C}" name="Quantity (Unit)" dataDxfId="9"/>
    <tableColumn id="5" xr3:uid="{F1DB7C87-698F-4398-9B79-4B36930E5BEF}" name="Quantity _x000a_per batch (unit)" dataDxfId="8"/>
    <tableColumn id="6" xr3:uid="{DF1D074E-98E8-4A0C-BE2B-BD6FB164A62E}" name="Column1" dataDxfId="7">
      <calculatedColumnFormula>E4/F4</calculatedColumnFormula>
    </tableColumn>
    <tableColumn id="7" xr3:uid="{6E675BC6-E566-47AC-8984-9CF300019D43}" name="Num _x000a_batches _x000a_(num batch)" dataDxfId="6">
      <calculatedColumnFormula>ROUNDUP(G4,0)</calculatedColumnFormula>
    </tableColumn>
    <tableColumn id="8" xr3:uid="{153DD274-E86C-49E1-95E4-A21E5BDF2ADF}" name="Volume per batch _x000a_(m2)" dataDxfId="5"/>
    <tableColumn id="9" xr3:uid="{2890D785-E1F7-4D0E-B39B-03C571D4B03C}" name="Total Volume _x000a_(m2)" dataDxfId="4">
      <calculatedColumnFormula>I4*H4</calculatedColumnFormula>
    </tableColumn>
    <tableColumn id="10" xr3:uid="{6D7EDBD8-7D7D-479C-B602-B2FAE07BA8A7}" name="Weight _x000a_per unit_x000a_(kg)" dataDxfId="3"/>
    <tableColumn id="11" xr3:uid="{A68D766C-884D-45AF-B3FC-B7192EA4618B}" name="Total weight _x000a_(Ton)" dataDxfId="2">
      <calculatedColumnFormula>E4*K4/1000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over2u.com/2016/11/29/lorry-dimension-size/" TargetMode="External"/><Relationship Id="rId1" Type="http://schemas.openxmlformats.org/officeDocument/2006/relationships/hyperlink" Target="https://www.supplychain247.com/article/logistics_freight_consolidation_and_its_benefits_to_shippers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7846-05A6-4838-926B-842DCAE7D0B6}">
  <dimension ref="B3:L61"/>
  <sheetViews>
    <sheetView tabSelected="1" topLeftCell="A4" workbookViewId="0">
      <selection activeCell="G23" sqref="G23"/>
    </sheetView>
  </sheetViews>
  <sheetFormatPr defaultRowHeight="14.4" x14ac:dyDescent="0.3"/>
  <cols>
    <col min="2" max="2" width="16.109375" customWidth="1"/>
    <col min="3" max="3" width="10.44140625" bestFit="1" customWidth="1"/>
    <col min="4" max="4" width="12.21875" customWidth="1"/>
    <col min="5" max="5" width="14.88671875" customWidth="1"/>
    <col min="6" max="6" width="9.21875" customWidth="1"/>
    <col min="7" max="7" width="11.6640625" bestFit="1" customWidth="1"/>
    <col min="8" max="8" width="15.88671875" bestFit="1" customWidth="1"/>
    <col min="9" max="9" width="16.109375" bestFit="1" customWidth="1"/>
    <col min="10" max="10" width="12.5546875" customWidth="1"/>
    <col min="11" max="11" width="12" bestFit="1" customWidth="1"/>
  </cols>
  <sheetData>
    <row r="3" spans="2:12" ht="43.2" x14ac:dyDescent="0.3">
      <c r="B3" s="4" t="s">
        <v>0</v>
      </c>
      <c r="C3" s="4" t="s">
        <v>3</v>
      </c>
      <c r="D3" s="4" t="s">
        <v>4</v>
      </c>
      <c r="E3" s="5" t="s">
        <v>29</v>
      </c>
      <c r="F3" s="5" t="s">
        <v>33</v>
      </c>
      <c r="G3" s="5" t="s">
        <v>35</v>
      </c>
      <c r="H3" s="5" t="s">
        <v>34</v>
      </c>
      <c r="I3" s="5" t="s">
        <v>7</v>
      </c>
      <c r="J3" s="5" t="s">
        <v>8</v>
      </c>
      <c r="K3" s="5" t="s">
        <v>36</v>
      </c>
      <c r="L3" s="5" t="s">
        <v>31</v>
      </c>
    </row>
    <row r="4" spans="2:12" x14ac:dyDescent="0.3">
      <c r="B4" s="4" t="s">
        <v>1</v>
      </c>
      <c r="C4" s="4" t="s">
        <v>5</v>
      </c>
      <c r="D4" s="4" t="s">
        <v>6</v>
      </c>
      <c r="E4" s="4">
        <v>300</v>
      </c>
      <c r="F4" s="4">
        <v>64</v>
      </c>
      <c r="G4" s="6">
        <f>E4/F4</f>
        <v>4.6875</v>
      </c>
      <c r="H4" s="4">
        <f>ROUNDUP(G4,0)</f>
        <v>5</v>
      </c>
      <c r="I4" s="4">
        <v>1.52</v>
      </c>
      <c r="J4" s="4">
        <f>I4*H4</f>
        <v>7.6</v>
      </c>
      <c r="K4" s="4">
        <v>8</v>
      </c>
      <c r="L4" s="4">
        <f>E4*K4/1000</f>
        <v>2.4</v>
      </c>
    </row>
    <row r="5" spans="2:12" x14ac:dyDescent="0.3">
      <c r="B5" s="4" t="s">
        <v>1</v>
      </c>
      <c r="C5" s="4" t="s">
        <v>5</v>
      </c>
      <c r="D5" s="4" t="s">
        <v>24</v>
      </c>
      <c r="E5" s="4">
        <v>366</v>
      </c>
      <c r="F5" s="4">
        <v>64</v>
      </c>
      <c r="G5" s="6">
        <f t="shared" ref="G5:G11" si="0">E5/F5</f>
        <v>5.71875</v>
      </c>
      <c r="H5" s="4">
        <f t="shared" ref="H5:H11" si="1">ROUNDUP(G5,0)</f>
        <v>6</v>
      </c>
      <c r="I5" s="4">
        <v>1.52</v>
      </c>
      <c r="J5" s="4">
        <f t="shared" ref="J5:J11" si="2">I5*H5</f>
        <v>9.120000000000001</v>
      </c>
      <c r="K5" s="4">
        <v>8</v>
      </c>
      <c r="L5" s="4">
        <f>E5*K5/1000</f>
        <v>2.9279999999999999</v>
      </c>
    </row>
    <row r="6" spans="2:12" x14ac:dyDescent="0.3">
      <c r="B6" s="4" t="s">
        <v>1</v>
      </c>
      <c r="C6" s="4" t="s">
        <v>5</v>
      </c>
      <c r="D6" s="4" t="s">
        <v>25</v>
      </c>
      <c r="E6" s="4">
        <v>300</v>
      </c>
      <c r="F6" s="4">
        <v>64</v>
      </c>
      <c r="G6" s="6">
        <f t="shared" si="0"/>
        <v>4.6875</v>
      </c>
      <c r="H6" s="4">
        <f t="shared" si="1"/>
        <v>5</v>
      </c>
      <c r="I6" s="4">
        <v>1.52</v>
      </c>
      <c r="J6" s="4">
        <f t="shared" si="2"/>
        <v>7.6</v>
      </c>
      <c r="K6" s="4">
        <v>8</v>
      </c>
      <c r="L6" s="4">
        <f>E6*K6/1000</f>
        <v>2.4</v>
      </c>
    </row>
    <row r="7" spans="2:12" x14ac:dyDescent="0.3">
      <c r="B7" s="4" t="s">
        <v>2</v>
      </c>
      <c r="C7" s="4" t="s">
        <v>22</v>
      </c>
      <c r="D7" s="4" t="s">
        <v>6</v>
      </c>
      <c r="E7" s="4">
        <v>680</v>
      </c>
      <c r="F7" s="4">
        <v>200</v>
      </c>
      <c r="G7" s="4">
        <f t="shared" si="0"/>
        <v>3.4</v>
      </c>
      <c r="H7" s="4">
        <f t="shared" si="1"/>
        <v>4</v>
      </c>
      <c r="I7" s="4">
        <v>1.5</v>
      </c>
      <c r="J7" s="4">
        <f t="shared" si="2"/>
        <v>6</v>
      </c>
      <c r="K7" s="4">
        <v>3.2</v>
      </c>
      <c r="L7" s="4">
        <f t="shared" ref="L7:L11" si="3">E7*K7/1000</f>
        <v>2.1760000000000002</v>
      </c>
    </row>
    <row r="8" spans="2:12" x14ac:dyDescent="0.3">
      <c r="B8" s="4" t="s">
        <v>2</v>
      </c>
      <c r="C8" s="4" t="s">
        <v>22</v>
      </c>
      <c r="D8" s="4" t="s">
        <v>26</v>
      </c>
      <c r="E8" s="4">
        <v>400</v>
      </c>
      <c r="F8" s="4">
        <v>200</v>
      </c>
      <c r="G8" s="4">
        <f t="shared" si="0"/>
        <v>2</v>
      </c>
      <c r="H8" s="4">
        <f t="shared" si="1"/>
        <v>2</v>
      </c>
      <c r="I8" s="4">
        <v>1.5</v>
      </c>
      <c r="J8" s="4">
        <f t="shared" si="2"/>
        <v>3</v>
      </c>
      <c r="K8" s="4">
        <v>3.2</v>
      </c>
      <c r="L8" s="4">
        <f t="shared" si="3"/>
        <v>1.28</v>
      </c>
    </row>
    <row r="9" spans="2:12" x14ac:dyDescent="0.3">
      <c r="B9" s="4" t="s">
        <v>2</v>
      </c>
      <c r="C9" s="4" t="s">
        <v>22</v>
      </c>
      <c r="D9" s="4" t="s">
        <v>28</v>
      </c>
      <c r="E9" s="4">
        <v>400</v>
      </c>
      <c r="F9" s="4">
        <v>200</v>
      </c>
      <c r="G9" s="4">
        <f t="shared" si="0"/>
        <v>2</v>
      </c>
      <c r="H9" s="4">
        <f t="shared" si="1"/>
        <v>2</v>
      </c>
      <c r="I9" s="4">
        <v>1.5</v>
      </c>
      <c r="J9" s="4">
        <f t="shared" si="2"/>
        <v>3</v>
      </c>
      <c r="K9" s="4">
        <v>3.2</v>
      </c>
      <c r="L9" s="4">
        <f t="shared" si="3"/>
        <v>1.28</v>
      </c>
    </row>
    <row r="10" spans="2:12" x14ac:dyDescent="0.3">
      <c r="B10" s="4" t="s">
        <v>21</v>
      </c>
      <c r="C10" s="4" t="s">
        <v>23</v>
      </c>
      <c r="D10" s="4" t="s">
        <v>27</v>
      </c>
      <c r="E10" s="4">
        <v>3000</v>
      </c>
      <c r="F10" s="4">
        <v>3000</v>
      </c>
      <c r="G10" s="4">
        <f t="shared" si="0"/>
        <v>1</v>
      </c>
      <c r="H10" s="4">
        <f t="shared" si="1"/>
        <v>1</v>
      </c>
      <c r="I10" s="4">
        <v>2</v>
      </c>
      <c r="J10" s="4">
        <f t="shared" si="2"/>
        <v>2</v>
      </c>
      <c r="K10" s="4">
        <v>1</v>
      </c>
      <c r="L10" s="4">
        <f t="shared" si="3"/>
        <v>3</v>
      </c>
    </row>
    <row r="11" spans="2:12" x14ac:dyDescent="0.3">
      <c r="B11" s="4" t="s">
        <v>21</v>
      </c>
      <c r="C11" s="4" t="s">
        <v>23</v>
      </c>
      <c r="D11" s="4" t="s">
        <v>30</v>
      </c>
      <c r="E11" s="4">
        <v>3000</v>
      </c>
      <c r="F11" s="4">
        <v>3000</v>
      </c>
      <c r="G11" s="4">
        <f t="shared" si="0"/>
        <v>1</v>
      </c>
      <c r="H11" s="4">
        <f t="shared" si="1"/>
        <v>1</v>
      </c>
      <c r="I11" s="4">
        <v>2</v>
      </c>
      <c r="J11" s="4">
        <f t="shared" si="2"/>
        <v>2</v>
      </c>
      <c r="K11" s="4">
        <v>1</v>
      </c>
      <c r="L11" s="4">
        <f t="shared" si="3"/>
        <v>3</v>
      </c>
    </row>
    <row r="15" spans="2:12" x14ac:dyDescent="0.3">
      <c r="B15" t="s">
        <v>37</v>
      </c>
    </row>
    <row r="16" spans="2:12" x14ac:dyDescent="0.3">
      <c r="C16" t="s">
        <v>9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</row>
    <row r="17" spans="2:5" x14ac:dyDescent="0.3">
      <c r="B17" t="s">
        <v>5</v>
      </c>
      <c r="C17" t="s">
        <v>10</v>
      </c>
      <c r="D17">
        <v>1</v>
      </c>
      <c r="E17">
        <v>2</v>
      </c>
    </row>
    <row r="18" spans="2:5" x14ac:dyDescent="0.3">
      <c r="C18" t="s">
        <v>11</v>
      </c>
      <c r="D18">
        <v>1</v>
      </c>
      <c r="E18">
        <v>1</v>
      </c>
    </row>
    <row r="19" spans="2:5" x14ac:dyDescent="0.3">
      <c r="C19" t="s">
        <v>18</v>
      </c>
      <c r="D19">
        <v>1</v>
      </c>
      <c r="E19">
        <v>0</v>
      </c>
    </row>
    <row r="20" spans="2:5" x14ac:dyDescent="0.3">
      <c r="C20" t="s">
        <v>19</v>
      </c>
      <c r="D20">
        <v>1</v>
      </c>
      <c r="E20">
        <v>0</v>
      </c>
    </row>
    <row r="21" spans="2:5" x14ac:dyDescent="0.3">
      <c r="C21" t="s">
        <v>20</v>
      </c>
      <c r="D21">
        <v>1</v>
      </c>
      <c r="E21">
        <v>0</v>
      </c>
    </row>
    <row r="22" spans="2:5" x14ac:dyDescent="0.3">
      <c r="B22" t="s">
        <v>5</v>
      </c>
      <c r="C22" t="s">
        <v>10</v>
      </c>
    </row>
    <row r="23" spans="2:5" x14ac:dyDescent="0.3">
      <c r="C23" t="s">
        <v>11</v>
      </c>
    </row>
    <row r="24" spans="2:5" x14ac:dyDescent="0.3">
      <c r="C24" t="s">
        <v>18</v>
      </c>
    </row>
    <row r="25" spans="2:5" x14ac:dyDescent="0.3">
      <c r="C25" t="s">
        <v>19</v>
      </c>
    </row>
    <row r="26" spans="2:5" x14ac:dyDescent="0.3">
      <c r="C26" t="s">
        <v>20</v>
      </c>
    </row>
    <row r="27" spans="2:5" x14ac:dyDescent="0.3">
      <c r="B27" t="s">
        <v>5</v>
      </c>
      <c r="C27" t="s">
        <v>10</v>
      </c>
    </row>
    <row r="28" spans="2:5" x14ac:dyDescent="0.3">
      <c r="C28" t="s">
        <v>11</v>
      </c>
    </row>
    <row r="29" spans="2:5" x14ac:dyDescent="0.3">
      <c r="C29" t="s">
        <v>18</v>
      </c>
    </row>
    <row r="30" spans="2:5" x14ac:dyDescent="0.3">
      <c r="C30" t="s">
        <v>19</v>
      </c>
    </row>
    <row r="31" spans="2:5" x14ac:dyDescent="0.3">
      <c r="C31" t="s">
        <v>20</v>
      </c>
    </row>
    <row r="35" spans="2:7" x14ac:dyDescent="0.3">
      <c r="B35" s="3" t="s">
        <v>32</v>
      </c>
    </row>
    <row r="36" spans="2:7" ht="28.8" x14ac:dyDescent="0.3">
      <c r="B36" s="1" t="s">
        <v>9</v>
      </c>
      <c r="C36" s="2" t="s">
        <v>17</v>
      </c>
      <c r="D36" s="2" t="s">
        <v>16</v>
      </c>
      <c r="E36" s="2" t="s">
        <v>14</v>
      </c>
      <c r="F36" s="2" t="s">
        <v>15</v>
      </c>
      <c r="G36" s="2" t="s">
        <v>12</v>
      </c>
    </row>
    <row r="37" spans="2:7" x14ac:dyDescent="0.3">
      <c r="B37" t="s">
        <v>10</v>
      </c>
      <c r="C37">
        <v>1.9</v>
      </c>
      <c r="D37">
        <v>1.65</v>
      </c>
      <c r="E37">
        <v>3.2</v>
      </c>
      <c r="F37">
        <f>C37*D37*E37</f>
        <v>10.032</v>
      </c>
      <c r="G37">
        <v>1</v>
      </c>
    </row>
    <row r="38" spans="2:7" x14ac:dyDescent="0.3">
      <c r="B38" t="s">
        <v>11</v>
      </c>
      <c r="C38">
        <v>2.4</v>
      </c>
      <c r="D38">
        <v>2</v>
      </c>
      <c r="E38">
        <v>4.3</v>
      </c>
      <c r="F38">
        <f t="shared" ref="F38:F41" si="4">C38*D38*E38</f>
        <v>20.639999999999997</v>
      </c>
      <c r="G38">
        <v>2</v>
      </c>
    </row>
    <row r="39" spans="2:7" x14ac:dyDescent="0.3">
      <c r="B39" t="s">
        <v>18</v>
      </c>
      <c r="C39">
        <v>2.2000000000000002</v>
      </c>
      <c r="D39">
        <v>3</v>
      </c>
      <c r="E39">
        <v>7.4</v>
      </c>
      <c r="F39">
        <f t="shared" si="4"/>
        <v>48.84</v>
      </c>
      <c r="G39">
        <v>4</v>
      </c>
    </row>
    <row r="40" spans="2:7" x14ac:dyDescent="0.3">
      <c r="B40" t="s">
        <v>19</v>
      </c>
      <c r="C40">
        <v>2.36</v>
      </c>
      <c r="D40">
        <v>2.35</v>
      </c>
      <c r="E40">
        <v>7.5</v>
      </c>
      <c r="F40">
        <f t="shared" si="4"/>
        <v>41.594999999999999</v>
      </c>
      <c r="G40">
        <v>5</v>
      </c>
    </row>
    <row r="41" spans="2:7" x14ac:dyDescent="0.3">
      <c r="B41" t="s">
        <v>20</v>
      </c>
      <c r="C41">
        <v>2.2999999999999998</v>
      </c>
      <c r="D41">
        <v>2.4</v>
      </c>
      <c r="E41">
        <v>7.6</v>
      </c>
      <c r="F41">
        <f t="shared" si="4"/>
        <v>41.951999999999998</v>
      </c>
      <c r="G41">
        <v>10</v>
      </c>
    </row>
    <row r="61" spans="10:10" x14ac:dyDescent="0.3">
      <c r="J61" s="3" t="s">
        <v>13</v>
      </c>
    </row>
  </sheetData>
  <phoneticPr fontId="1" type="noConversion"/>
  <hyperlinks>
    <hyperlink ref="J61" r:id="rId1" xr:uid="{891CCF01-6B0F-40BB-991B-976B7DF1F014}"/>
    <hyperlink ref="B35" r:id="rId2" xr:uid="{4CCFD3AD-90B9-4FEF-894A-29E73D914B1D}"/>
  </hyperlinks>
  <pageMargins left="0.7" right="0.7" top="0.75" bottom="0.75" header="0.3" footer="0.3"/>
  <pageSetup orientation="portrait" r:id="rId3"/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2021-03-29T00:05:09Z</dcterms:created>
  <dcterms:modified xsi:type="dcterms:W3CDTF">2021-03-29T05:50:01Z</dcterms:modified>
</cp:coreProperties>
</file>