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virtual\truck_consolidation\"/>
    </mc:Choice>
  </mc:AlternateContent>
  <xr:revisionPtr revIDLastSave="0" documentId="13_ncr:1_{356F00B8-661F-4F73-B823-E1E705AE0BFB}" xr6:coauthVersionLast="46" xr6:coauthVersionMax="46" xr10:uidLastSave="{00000000-0000-0000-0000-000000000000}"/>
  <bookViews>
    <workbookView xWindow="-108" yWindow="-108" windowWidth="23256" windowHeight="12576" xr2:uid="{B6BC4DC7-0EA9-47D2-AB18-7C1647C132D5}"/>
  </bookViews>
  <sheets>
    <sheet name="Truck1" sheetId="1" r:id="rId1"/>
    <sheet name="Master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I34" i="2"/>
  <c r="H33" i="2"/>
  <c r="I33" i="2"/>
  <c r="H32" i="2"/>
  <c r="I32" i="2"/>
  <c r="H30" i="2"/>
  <c r="H31" i="2"/>
  <c r="I30" i="2"/>
  <c r="I31" i="2"/>
  <c r="H29" i="2"/>
  <c r="I29" i="2"/>
  <c r="H27" i="2"/>
  <c r="I27" i="2"/>
  <c r="I28" i="2"/>
  <c r="H28" i="2"/>
  <c r="H22" i="2"/>
  <c r="I22" i="2"/>
  <c r="H23" i="2"/>
  <c r="I23" i="2"/>
  <c r="H24" i="2"/>
  <c r="I24" i="2"/>
  <c r="H25" i="2"/>
  <c r="I25" i="2"/>
  <c r="H26" i="2"/>
  <c r="I26" i="2"/>
  <c r="I17" i="2"/>
  <c r="I18" i="2"/>
  <c r="I19" i="2"/>
  <c r="I20" i="2"/>
  <c r="I21" i="2"/>
  <c r="H17" i="2"/>
  <c r="H18" i="2"/>
  <c r="H19" i="2"/>
  <c r="H20" i="2"/>
  <c r="H21" i="2"/>
  <c r="G8" i="2"/>
  <c r="G9" i="2"/>
  <c r="G10" i="2"/>
  <c r="G11" i="2"/>
  <c r="G7" i="2"/>
  <c r="H8" i="2"/>
  <c r="H9" i="2"/>
  <c r="H10" i="2"/>
  <c r="H11" i="2"/>
  <c r="H7" i="2"/>
  <c r="J7" i="1"/>
  <c r="K7" i="1" s="1"/>
  <c r="M7" i="1" s="1"/>
  <c r="O7" i="1"/>
  <c r="J8" i="1"/>
  <c r="K8" i="1" s="1"/>
  <c r="M8" i="1" s="1"/>
  <c r="O8" i="1"/>
  <c r="J9" i="1"/>
  <c r="K9" i="1" s="1"/>
  <c r="M9" i="1" s="1"/>
  <c r="O9" i="1"/>
  <c r="O10" i="1"/>
  <c r="O11" i="1"/>
  <c r="O12" i="1"/>
  <c r="O13" i="1"/>
  <c r="O14" i="1"/>
  <c r="J5" i="1"/>
  <c r="K5" i="1" s="1"/>
  <c r="M5" i="1" s="1"/>
  <c r="J6" i="1"/>
  <c r="K6" i="1" s="1"/>
  <c r="M6" i="1" s="1"/>
  <c r="J10" i="1"/>
  <c r="K10" i="1" s="1"/>
  <c r="M10" i="1" s="1"/>
  <c r="J11" i="1"/>
  <c r="K11" i="1" s="1"/>
  <c r="M11" i="1" s="1"/>
  <c r="J12" i="1"/>
  <c r="K12" i="1" s="1"/>
  <c r="M12" i="1" s="1"/>
  <c r="J13" i="1"/>
  <c r="K13" i="1" s="1"/>
  <c r="M13" i="1" s="1"/>
  <c r="J14" i="1"/>
  <c r="K14" i="1" s="1"/>
  <c r="M14" i="1" s="1"/>
  <c r="J4" i="1"/>
  <c r="K4" i="1" s="1"/>
  <c r="M4" i="1" s="1"/>
  <c r="O5" i="1"/>
  <c r="O6" i="1"/>
  <c r="O4" i="1"/>
  <c r="F42" i="1"/>
  <c r="F43" i="1"/>
  <c r="F44" i="1"/>
  <c r="F45" i="1"/>
  <c r="F41" i="1"/>
</calcChain>
</file>

<file path=xl/sharedStrings.xml><?xml version="1.0" encoding="utf-8"?>
<sst xmlns="http://schemas.openxmlformats.org/spreadsheetml/2006/main" count="342" uniqueCount="171">
  <si>
    <t>Product</t>
  </si>
  <si>
    <t>B</t>
  </si>
  <si>
    <t>O1</t>
  </si>
  <si>
    <t>D1</t>
  </si>
  <si>
    <t>Volume per batch 
(m2)</t>
  </si>
  <si>
    <t>Total Volume 
(m2)</t>
  </si>
  <si>
    <t>Truck Type</t>
  </si>
  <si>
    <t>Type 1</t>
  </si>
  <si>
    <t>Type 2</t>
  </si>
  <si>
    <t>Tonnage 
(Tons)</t>
  </si>
  <si>
    <t>https://www.supplychain247.com/article/logistics_freight_consolidation_and_its_benefits_to_shippers</t>
  </si>
  <si>
    <t>Length
(m)</t>
  </si>
  <si>
    <t>Volume 
(m3)</t>
  </si>
  <si>
    <t>Width
(m)</t>
  </si>
  <si>
    <t>Height 
(m)</t>
  </si>
  <si>
    <t>Type 3</t>
  </si>
  <si>
    <t>Type 4</t>
  </si>
  <si>
    <t>Type 5</t>
  </si>
  <si>
    <t>C</t>
  </si>
  <si>
    <t>O2</t>
  </si>
  <si>
    <t>O3</t>
  </si>
  <si>
    <t>D2</t>
  </si>
  <si>
    <t>D4</t>
  </si>
  <si>
    <t>D6</t>
  </si>
  <si>
    <t>D5</t>
  </si>
  <si>
    <t>D7</t>
  </si>
  <si>
    <t>Total weight 
(Ton)</t>
  </si>
  <si>
    <t>https://mover2u.com/2016/11/29/lorry-dimension-size/</t>
  </si>
  <si>
    <t>Num 
batches 
(num batch)</t>
  </si>
  <si>
    <t>Column1</t>
  </si>
  <si>
    <t>Weight 
per unit
(kg)</t>
  </si>
  <si>
    <t>Truck Availability</t>
  </si>
  <si>
    <t>Week1</t>
  </si>
  <si>
    <t>Week2</t>
  </si>
  <si>
    <t>Week3</t>
  </si>
  <si>
    <t>Week4</t>
  </si>
  <si>
    <t>Week5</t>
  </si>
  <si>
    <t>Supplier Origin</t>
  </si>
  <si>
    <t>A1</t>
  </si>
  <si>
    <t>A2</t>
  </si>
  <si>
    <t>Supplier</t>
  </si>
  <si>
    <t>Pfizer</t>
  </si>
  <si>
    <t>A3</t>
  </si>
  <si>
    <t>Capacity</t>
  </si>
  <si>
    <t>Quantity 
per box/carton (unit)</t>
  </si>
  <si>
    <t>Aggregated demand in carton</t>
  </si>
  <si>
    <t>Aggregated Demand 
Boxes (10 Unit/box)</t>
  </si>
  <si>
    <t>Aggregated Demand 
Boxes (20 Unit/box)</t>
  </si>
  <si>
    <t>-</t>
  </si>
  <si>
    <t>Master data</t>
  </si>
  <si>
    <t>Product A1</t>
  </si>
  <si>
    <t>10 unit.box</t>
  </si>
  <si>
    <t>20unit/box</t>
  </si>
  <si>
    <t>m3</t>
  </si>
  <si>
    <t>Capacity weight</t>
  </si>
  <si>
    <t>Vehicle number</t>
  </si>
  <si>
    <t>Variant</t>
  </si>
  <si>
    <t>Floor Area</t>
  </si>
  <si>
    <t>Vol</t>
  </si>
  <si>
    <t>m2</t>
  </si>
  <si>
    <t>weight</t>
  </si>
  <si>
    <t>g/box</t>
  </si>
  <si>
    <t>Stack</t>
  </si>
  <si>
    <t>cluster group location</t>
  </si>
  <si>
    <t>Malacca town</t>
  </si>
  <si>
    <t>zip code1</t>
  </si>
  <si>
    <t>zip code2</t>
  </si>
  <si>
    <t>Destination
(Cluster)</t>
  </si>
  <si>
    <t>Add truck depo</t>
  </si>
  <si>
    <t>Malacca</t>
  </si>
  <si>
    <t>Sanofi</t>
  </si>
  <si>
    <t>J&amp;J</t>
  </si>
  <si>
    <t>Scheduling (daily)</t>
  </si>
  <si>
    <t>Adjusment factor (80%) - account for inefficieccy</t>
  </si>
  <si>
    <t>Capacity by Volume 
(m3)</t>
  </si>
  <si>
    <t>Capacity by Weight
(Tons)</t>
  </si>
  <si>
    <t>Floor Area 
(m2)</t>
  </si>
  <si>
    <t>Height
(cm)</t>
  </si>
  <si>
    <t>Width
(cm)</t>
  </si>
  <si>
    <t>Length
(cm)</t>
  </si>
  <si>
    <t>Master Data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</si>
  <si>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</si>
  <si>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</si>
  <si>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</si>
  <si>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</si>
  <si>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</si>
  <si>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</si>
  <si>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</si>
  <si>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</si>
  <si>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</si>
  <si>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</si>
  <si>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Floor Area 
(cm2)</t>
  </si>
  <si>
    <t>Capacity by Volume 
(cm3)</t>
  </si>
  <si>
    <t>A1_10</t>
  </si>
  <si>
    <t>A1_20</t>
  </si>
  <si>
    <t>A1_30</t>
  </si>
  <si>
    <t>A2_20</t>
  </si>
  <si>
    <t>Code 
(Variant)</t>
  </si>
  <si>
    <t>Weight Limit 
(kg)</t>
  </si>
  <si>
    <t>Packaging Type</t>
  </si>
  <si>
    <t>Type</t>
  </si>
  <si>
    <t>UPS</t>
  </si>
  <si>
    <t>https://www.ups.com/my/en/help-center/packaging-and-supplies/supplies-forms/boxes-and-tubes.page</t>
  </si>
  <si>
    <t>UPS01</t>
  </si>
  <si>
    <t>UPS02</t>
  </si>
  <si>
    <t>DHL</t>
  </si>
  <si>
    <t>DHL01</t>
  </si>
  <si>
    <t>DHL02</t>
  </si>
  <si>
    <t>DHL03</t>
  </si>
  <si>
    <t>BoxEcomm</t>
  </si>
  <si>
    <t>10 unit carton</t>
  </si>
  <si>
    <t>20 unit carton</t>
  </si>
  <si>
    <t>30 unit carton</t>
  </si>
  <si>
    <t>https://www.boxtopia.co.uk/cardboard-box-size-guide/dhl-box-sizes</t>
  </si>
  <si>
    <t>DHL04</t>
  </si>
  <si>
    <t>DHL05</t>
  </si>
  <si>
    <t>DHL06</t>
  </si>
  <si>
    <t>https://www.lazada.com.my/products/packing-box-carton-box-packing-box-packaging-box-kotak-a-flute-big-size-i1481536771-s4871664689.html?exlaz=d_1:mm_150050845_51350205_2010350205::12:12290482491!126042162668!!!pla-368231893610!c!368231893610!4871664689!271593443&amp;gclid=Cj0KCQjw9YWDBhDyARIsADt6sGaTMdXip070E7r2V4ZY0nC9mKaITVCO6brgBecZlkGjhJsI2LTQ380aAvjYEALw_wcB</t>
  </si>
  <si>
    <t>https://shopee.com.my/Carton-Box-B-Series-Packing-Box-Wholesales-Packaging-Box-Kotak-Box-Paper-Box-Ecommerce-%E7%9B%92%E5%AD%90-%E7%BA%B8%E7%9B%92-%E7%BA%B8%E7%AE%B1-%E5%8C%85%E8%A3%85%E7%9B%92-%E7%BD%91%E5%8D%96-Online-business-i.318725561.3004269419?gclid=Cj0KCQjw9YWDBhDyARIsADt6sGZJdSmT76EXXtG-GRxcLmcVbDgsIVSdeHmkr2ikNHUtIf5SAmc4c2caApHBEALw_wcB</t>
  </si>
  <si>
    <t>Packaging Code</t>
  </si>
  <si>
    <t>50 unit carton</t>
  </si>
  <si>
    <t>80 unit carton</t>
  </si>
  <si>
    <t>A2_50</t>
  </si>
  <si>
    <t>A2_80</t>
  </si>
  <si>
    <t>Packaging 
Description</t>
  </si>
  <si>
    <t>Units per 
carton</t>
  </si>
  <si>
    <t>Packaging 
Code</t>
  </si>
  <si>
    <t>B1</t>
  </si>
  <si>
    <t>B2</t>
  </si>
  <si>
    <t>B1_100</t>
  </si>
  <si>
    <t>B1_200</t>
  </si>
  <si>
    <t>100 unit carton</t>
  </si>
  <si>
    <t>200 unit carton</t>
  </si>
  <si>
    <t xml:space="preserve"> unit carton</t>
  </si>
  <si>
    <t>B2_150</t>
  </si>
  <si>
    <t>B2_70</t>
  </si>
  <si>
    <t>Zip Code</t>
  </si>
  <si>
    <t>Town</t>
  </si>
  <si>
    <t>Cluster</t>
  </si>
  <si>
    <t>Malacca North</t>
  </si>
  <si>
    <t>Malacca Central</t>
  </si>
  <si>
    <t>Malacca East</t>
  </si>
  <si>
    <t>Cluster 1</t>
  </si>
  <si>
    <t>Cluster 2</t>
  </si>
  <si>
    <t>Cluster 3</t>
  </si>
  <si>
    <t>Cluster 4</t>
  </si>
  <si>
    <t>Cluster 5</t>
  </si>
  <si>
    <t>Cluster 6</t>
  </si>
  <si>
    <t> 80506</t>
  </si>
  <si>
    <t> 80508</t>
  </si>
  <si>
    <t> 80516</t>
  </si>
  <si>
    <t> 80534</t>
  </si>
  <si>
    <t> 80536</t>
  </si>
  <si>
    <t> 80542</t>
  </si>
  <si>
    <t> 80546</t>
  </si>
  <si>
    <t> 80558</t>
  </si>
  <si>
    <t> 80560</t>
  </si>
  <si>
    <t> 80564</t>
  </si>
  <si>
    <t> 80568</t>
  </si>
  <si>
    <t> 80578</t>
  </si>
  <si>
    <t> 80584</t>
  </si>
  <si>
    <t> 80590</t>
  </si>
  <si>
    <t> 80592</t>
  </si>
  <si>
    <t> 80594</t>
  </si>
  <si>
    <t> 80596</t>
  </si>
  <si>
    <t> 80600</t>
  </si>
  <si>
    <t> 80604</t>
  </si>
  <si>
    <t>Johor Bharu North</t>
  </si>
  <si>
    <t>Johor Bharu South</t>
  </si>
  <si>
    <t>Johor Bharu West</t>
  </si>
  <si>
    <t>Location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</si>
</sst>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2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3" fillId="3" borderId="0" xfId="0" applyFont="1" applyFill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horizontal="center" vertical="center"/>
    </xf>
    <xf numFmtId="0" fontId="5" fillId="2" borderId="1" xfId="1" applyFont="1"/>
    <xf numFmtId="0" fontId="6" fillId="0" borderId="0" xfId="0" applyFont="1"/>
    <xf numFmtId="0" fontId="4" fillId="0" borderId="0" xfId="2" applyAlignment="1">
      <alignment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0" xfId="0" applyNumberFormat="1"/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Note" xfId="1" builtinId="10"/>
  </cellStyles>
  <dxfs count="4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39</xdr:row>
      <xdr:rowOff>0</xdr:rowOff>
    </xdr:from>
    <xdr:to>
      <xdr:col>20</xdr:col>
      <xdr:colOff>383959</xdr:colOff>
      <xdr:row>63</xdr:row>
      <xdr:rowOff>19691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14B60F-F5B7-47C2-AAFF-18CBAB2EF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1520" y="4389120"/>
          <a:ext cx="7554379" cy="459169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65</xdr:row>
      <xdr:rowOff>0</xdr:rowOff>
    </xdr:from>
    <xdr:to>
      <xdr:col>22</xdr:col>
      <xdr:colOff>145971</xdr:colOff>
      <xdr:row>92</xdr:row>
      <xdr:rowOff>73089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E7871D-026A-492C-AC78-1D429E097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1520" y="9326880"/>
          <a:ext cx="8535591" cy="50108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66A3D-774C-45B7-AD75-142DDF65F0A4}" name="Table1" displayName="Table1" ref="B40:G45" totalsRowShown="0" headerRowDxfId="47">
  <autoFilter ref="B40:G45" xr:uid="{62560919-0D5B-4A59-8A9A-D753CDF1721C}"/>
  <tableColumns count="6">
    <tableColumn id="1" xr3:uid="{38DA7F99-1924-48E3-ADCB-7E69EA019A5C}" name="Truck Type"/>
    <tableColumn id="2" xr3:uid="{A0F17EA0-B46C-4067-A191-10BFC061AACA}" name="Height _x000a_(m)"/>
    <tableColumn id="3" xr3:uid="{0C2127AF-4247-4A2F-925F-A3A28D299B17}" name="Width_x000a_(m)"/>
    <tableColumn id="4" xr3:uid="{AC480D4B-7A36-43DB-8B33-970FA1F0D72B}" name="Length_x000a_(m)"/>
    <tableColumn id="5" xr3:uid="{28FC91E9-B16A-4EFA-A568-53A7AFA991AA}" name="Volume _x000a_(m3)">
      <calculatedColumnFormula>C41*D41*E41</calculatedColumnFormula>
    </tableColumn>
    <tableColumn id="6" xr3:uid="{5C49E7D0-BB50-4A7C-B57B-EC301F36FACB}" name="Tonnage _x000a_(Tons)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9C2C99-CD28-44DC-BAC8-4D7DF9A79D99}" name="Table2" displayName="Table2" ref="C3:O14" totalsRowShown="0" headerRowDxfId="35" dataDxfId="34">
  <autoFilter ref="C3:O14" xr:uid="{0CA05530-532D-40CB-B520-E53C049CEC1A}"/>
  <tableColumns count="13">
    <tableColumn id="1" xr3:uid="{FFD621F1-67AD-4D7B-97AB-88364A834644}" name="Product" dataDxfId="46"/>
    <tableColumn id="2" xr3:uid="{41C171CC-5B79-41C4-A467-A20A895BC359}" name="Supplier Origin" dataDxfId="45"/>
    <tableColumn id="3" xr3:uid="{3F89D112-CA0A-4266-BC86-0736EE93404C}" name="Destination_x000a_(Cluster)" dataDxfId="44"/>
    <tableColumn id="4" xr3:uid="{12D44146-3256-4463-9A57-CED79C61AB8C}" name="Aggregated Demand _x000a_Boxes (10 Unit/box)" dataDxfId="43"/>
    <tableColumn id="13" xr3:uid="{6A2B997C-C21D-468E-912E-67FE0A230ED3}" name="Aggregated Demand _x000a_Boxes (20 Unit/box)" dataDxfId="32"/>
    <tableColumn id="12" xr3:uid="{FDE5C2D5-50FA-4924-BFA4-77AB2FEEAAA7}" name="Aggregated demand in carton" dataDxfId="33"/>
    <tableColumn id="5" xr3:uid="{F1DB7C87-698F-4398-9B79-4B36930E5BEF}" name="Quantity _x000a_per box/carton (unit)" dataDxfId="42"/>
    <tableColumn id="6" xr3:uid="{DF1D074E-98E8-4A0C-BE2B-BD6FB164A62E}" name="Column1" dataDxfId="41">
      <calculatedColumnFormula>F4/I4</calculatedColumnFormula>
    </tableColumn>
    <tableColumn id="7" xr3:uid="{6E675BC6-E566-47AC-8984-9CF300019D43}" name="Num _x000a_batches _x000a_(num batch)" dataDxfId="40">
      <calculatedColumnFormula>ROUNDUP(J4,0)</calculatedColumnFormula>
    </tableColumn>
    <tableColumn id="8" xr3:uid="{153DD274-E86C-49E1-95E4-A21E5BDF2ADF}" name="Volume per batch _x000a_(m2)" dataDxfId="39"/>
    <tableColumn id="9" xr3:uid="{2890D785-E1F7-4D0E-B39B-03C571D4B03C}" name="Total Volume _x000a_(m2)" dataDxfId="38">
      <calculatedColumnFormula>L4*K4</calculatedColumnFormula>
    </tableColumn>
    <tableColumn id="10" xr3:uid="{6D7EDBD8-7D7D-479C-B602-B2FAE07BA8A7}" name="Weight _x000a_per unit_x000a_(kg)" dataDxfId="37"/>
    <tableColumn id="11" xr3:uid="{A68D766C-884D-45AF-B3FC-B7192EA4618B}" name="Total weight _x000a_(Ton)" dataDxfId="36">
      <calculatedColumnFormula>F4*N4/1000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F00DD2-24E9-4F4A-8AF9-531261D294D6}" name="Table3" displayName="Table3" ref="C6:I11" totalsRowShown="0" headerRowDxfId="24" dataDxfId="23">
  <autoFilter ref="C6:I11" xr:uid="{87451FD4-8EC4-4AFA-9FC8-01614EC62144}"/>
  <tableColumns count="7">
    <tableColumn id="1" xr3:uid="{717F6311-C2EE-40F9-BC67-8E67C7FC748D}" name="Truck Type" dataDxfId="31"/>
    <tableColumn id="2" xr3:uid="{1A2A6450-E96F-40CF-9850-1802DB1BC813}" name="Height _x000a_(m)" dataDxfId="30"/>
    <tableColumn id="3" xr3:uid="{C92639B1-2168-414B-9842-4E3A85AC4C2B}" name="Width_x000a_(m)" dataDxfId="29"/>
    <tableColumn id="4" xr3:uid="{266F5455-C0ED-4475-9C4A-1605F0714535}" name="Length_x000a_(m)" dataDxfId="28"/>
    <tableColumn id="5" xr3:uid="{54617AA6-3B16-4930-9AE3-4ABDCD5E5789}" name="Floor Area _x000a_(m2)" dataDxfId="27">
      <calculatedColumnFormula>PRODUCT(E7:F7)</calculatedColumnFormula>
    </tableColumn>
    <tableColumn id="6" xr3:uid="{7380BDE2-F8C7-473D-82AD-C9456E02B27C}" name="Capacity by Volume _x000a_(m3)" dataDxfId="26">
      <calculatedColumnFormula>PRODUCT(D7:F7)</calculatedColumnFormula>
    </tableColumn>
    <tableColumn id="7" xr3:uid="{25A161EF-0745-44C5-8609-4A57382D6DB9}" name="Capacity by Weight_x000a_(Tons)" dataDxfId="25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6494A0-6D01-44F0-BBDF-4AA03F199506}" name="Table4" displayName="Table4" ref="C16:J34" totalsRowShown="0" headerRowDxfId="13" dataDxfId="22">
  <autoFilter ref="C16:J34" xr:uid="{A77114EA-386D-4C68-8AA0-13FE353396BA}"/>
  <tableColumns count="8">
    <tableColumn id="1" xr3:uid="{9604BE18-0588-4C6D-B01B-197C2C563B02}" name="Packaging Code" dataDxfId="21"/>
    <tableColumn id="8" xr3:uid="{32E67E00-7E9C-477A-AB93-1DCACB12B161}" name="Type" dataDxfId="20"/>
    <tableColumn id="2" xr3:uid="{9873C750-143C-41CF-937B-DA2064B1E390}" name="Height_x000a_(cm)" dataDxfId="19"/>
    <tableColumn id="3" xr3:uid="{C1546DEA-4070-46D9-BD75-93B85AF0BB5D}" name="Width_x000a_(cm)" dataDxfId="18"/>
    <tableColumn id="4" xr3:uid="{484ECAB9-9DB2-45B7-8659-C41A298F41E1}" name="Length_x000a_(cm)" dataDxfId="17"/>
    <tableColumn id="5" xr3:uid="{49D53971-997B-4C58-B17F-9A5D3B1BC6CE}" name="Floor Area _x000a_(cm2)" dataDxfId="16">
      <calculatedColumnFormula>F17*G17</calculatedColumnFormula>
    </tableColumn>
    <tableColumn id="6" xr3:uid="{67904952-A80F-4766-9521-62C269CB7848}" name="Capacity by Volume _x000a_(cm3)" dataDxfId="15">
      <calculatedColumnFormula>PRODUCT(E17:G17)</calculatedColumnFormula>
    </tableColumn>
    <tableColumn id="7" xr3:uid="{C85D2C91-E93B-48D6-80DA-3772C3C54886}" name="Weight Limit _x000a_(kg)" dataDxfId="1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D2821F-B70A-48DA-97C0-D30B2443DFC0}" name="Table5" displayName="Table5" ref="C38:H48" totalsRowShown="0" headerRowDxfId="6" dataDxfId="5">
  <autoFilter ref="C38:H48" xr:uid="{DB12BFA1-7F61-47F2-85F6-C53AF0D44002}"/>
  <tableColumns count="6">
    <tableColumn id="1" xr3:uid="{71635364-110D-4606-A4F4-D36215B6ADD4}" name="Product" dataDxfId="12"/>
    <tableColumn id="6" xr3:uid="{D1D60FF2-0353-4034-8EAA-9C9B85E0D5BC}" name="Supplier" dataDxfId="11"/>
    <tableColumn id="2" xr3:uid="{8CD4E569-792F-4A3C-BC7A-833EC0155FB8}" name="Code _x000a_(Variant)" dataDxfId="10"/>
    <tableColumn id="3" xr3:uid="{F3862E30-DA21-442E-95FF-49D2D9377086}" name="Packaging _x000a_Description" dataDxfId="9"/>
    <tableColumn id="4" xr3:uid="{A5F1318A-9A6F-40D0-96F4-22A0A65B4202}" name="Units per _x000a_carton" dataDxfId="8"/>
    <tableColumn id="5" xr3:uid="{1EC4E593-5674-4BB5-A5BE-5016210FEF35}" name="Packaging _x000a_Code" dataDxfId="7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C04F53-B69A-44D5-A024-FADE56E6BD30}" name="Table6" displayName="Table6" ref="C53:E93" totalsRowShown="0" headerRowDxfId="1" dataDxfId="0">
  <autoFilter ref="C53:E93" xr:uid="{A6E4C709-8AF2-4B61-9BCF-4763BE955B22}"/>
  <tableColumns count="3">
    <tableColumn id="1" xr3:uid="{F030D6AB-98C2-40FD-9BD4-AECB393F5D1E}" name="Zip Code" dataDxfId="4"/>
    <tableColumn id="2" xr3:uid="{C5EDC565-F81B-4CFA-ADEE-344CA3F84814}" name="Town" dataDxfId="3"/>
    <tableColumn id="3" xr3:uid="{0B2B0278-BC67-4D0D-A00A-A30F33B39381}" name="Cluster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over2u.com/2016/11/29/lorry-dimension-size/" TargetMode="External"/><Relationship Id="rId1" Type="http://schemas.openxmlformats.org/officeDocument/2006/relationships/hyperlink" Target="https://www.supplychain247.com/article/logistics_freight_consolidation_and_its_benefits_to_shippers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www.lazada.com.my/products/packing-box-carton-box-packing-box-packaging-box-kotak-a-flute-big-size-i1481536771-s4871664689.html?exlaz=d_1:mm_150050845_51350205_2010350205::12:12290482491!126042162668!!!pla-368231893610!c!368231893610!4871664689!271593443&amp;gclid=Cj0KCQjw9YWDBhDyARIsADt6sGaTMdXip070E7r2V4ZY0nC9mKaITVCO6brgBecZlkGjhJsI2LTQ380aAvjYEALw_wcB" TargetMode="External"/><Relationship Id="rId7" Type="http://schemas.openxmlformats.org/officeDocument/2006/relationships/table" Target="../tables/table4.xml"/><Relationship Id="rId2" Type="http://schemas.openxmlformats.org/officeDocument/2006/relationships/hyperlink" Target="https://www.boxtopia.co.uk/cardboard-box-size-guide/dhl-box-sizes" TargetMode="External"/><Relationship Id="rId1" Type="http://schemas.openxmlformats.org/officeDocument/2006/relationships/hyperlink" Target="https://www.ups.com/my/en/help-center/packaging-and-supplies/supplies-forms/boxes-and-tubes.page" TargetMode="External"/><Relationship Id="rId6" Type="http://schemas.openxmlformats.org/officeDocument/2006/relationships/table" Target="../tables/table3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hopee.com.my/Carton-Box-B-Series-Packing-Box-Wholesales-Packaging-Box-Kotak-Box-Paper-Box-Ecommerce-%E7%9B%92%E5%AD%90-%E7%BA%B8%E7%9B%92-%E7%BA%B8%E7%AE%B1-%E5%8C%85%E8%A3%85%E7%9B%92-%E7%BD%91%E5%8D%96-Online-business-i.318725561.3004269419?gclid=Cj0KCQjw9YWDBhDyARIsADt6sGZJdSmT76EXXtG-GRxcLmcVbDgsIVSdeHmkr2ikNHUtIf5SAmc4c2caApHBEALw_wcB" TargetMode="External"/><Relationship Id="rId9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7846-05A6-4838-926B-842DCAE7D0B6}">
  <dimension ref="B2:O65"/>
  <sheetViews>
    <sheetView tabSelected="1" workbookViewId="0">
      <selection activeCell="D18" sqref="D18"/>
    </sheetView>
  </sheetViews>
  <sheetFormatPr defaultRowHeight="14.4" x14ac:dyDescent="0.3"/>
  <cols>
    <col min="2" max="2" width="16.109375" customWidth="1"/>
    <col min="3" max="3" width="10.44140625" bestFit="1" customWidth="1"/>
    <col min="4" max="4" width="12.21875" customWidth="1"/>
    <col min="5" max="5" width="14.88671875" customWidth="1"/>
    <col min="6" max="6" width="24.6640625" customWidth="1"/>
    <col min="7" max="7" width="21.88671875" customWidth="1"/>
    <col min="8" max="8" width="15.88671875" bestFit="1" customWidth="1"/>
    <col min="9" max="9" width="16.109375" bestFit="1" customWidth="1"/>
    <col min="10" max="10" width="12.5546875" customWidth="1"/>
    <col min="11" max="11" width="12" bestFit="1" customWidth="1"/>
  </cols>
  <sheetData>
    <row r="2" spans="2:15" x14ac:dyDescent="0.3">
      <c r="F2" t="s">
        <v>56</v>
      </c>
      <c r="G2" t="s">
        <v>56</v>
      </c>
    </row>
    <row r="3" spans="2:15" ht="57.6" x14ac:dyDescent="0.3">
      <c r="B3" t="s">
        <v>40</v>
      </c>
      <c r="C3" s="6" t="s">
        <v>0</v>
      </c>
      <c r="D3" s="7" t="s">
        <v>37</v>
      </c>
      <c r="E3" s="10" t="s">
        <v>67</v>
      </c>
      <c r="F3" s="7" t="s">
        <v>46</v>
      </c>
      <c r="G3" s="7" t="s">
        <v>47</v>
      </c>
      <c r="H3" s="7" t="s">
        <v>45</v>
      </c>
      <c r="I3" s="7" t="s">
        <v>44</v>
      </c>
      <c r="J3" s="7" t="s">
        <v>29</v>
      </c>
      <c r="K3" s="7" t="s">
        <v>28</v>
      </c>
      <c r="L3" s="7" t="s">
        <v>4</v>
      </c>
      <c r="M3" s="7" t="s">
        <v>5</v>
      </c>
      <c r="N3" s="7" t="s">
        <v>30</v>
      </c>
      <c r="O3" s="7" t="s">
        <v>26</v>
      </c>
    </row>
    <row r="4" spans="2:15" x14ac:dyDescent="0.3">
      <c r="B4" t="s">
        <v>41</v>
      </c>
      <c r="C4" s="6" t="s">
        <v>38</v>
      </c>
      <c r="D4" s="6" t="s">
        <v>2</v>
      </c>
      <c r="E4" s="6" t="s">
        <v>3</v>
      </c>
      <c r="F4" s="6">
        <v>300</v>
      </c>
      <c r="G4" s="6">
        <v>100</v>
      </c>
      <c r="H4" s="6" t="s">
        <v>48</v>
      </c>
      <c r="I4" s="6">
        <v>64</v>
      </c>
      <c r="J4" s="8">
        <f>F4/I4</f>
        <v>4.6875</v>
      </c>
      <c r="K4" s="6">
        <f>ROUNDUP(J4,0)</f>
        <v>5</v>
      </c>
      <c r="L4" s="6">
        <v>1.52</v>
      </c>
      <c r="M4" s="6">
        <f>L4*K4</f>
        <v>7.6</v>
      </c>
      <c r="N4" s="6">
        <v>8</v>
      </c>
      <c r="O4" s="6">
        <f>F4*N4/1000</f>
        <v>2.4</v>
      </c>
    </row>
    <row r="5" spans="2:15" x14ac:dyDescent="0.3">
      <c r="B5" t="s">
        <v>41</v>
      </c>
      <c r="C5" s="6" t="s">
        <v>39</v>
      </c>
      <c r="D5" s="6" t="s">
        <v>2</v>
      </c>
      <c r="E5" s="6" t="s">
        <v>3</v>
      </c>
      <c r="F5" s="6"/>
      <c r="G5" s="6"/>
      <c r="H5" s="6">
        <v>366</v>
      </c>
      <c r="I5" s="6">
        <v>64</v>
      </c>
      <c r="J5" s="8">
        <f>F5/I5</f>
        <v>0</v>
      </c>
      <c r="K5" s="6">
        <f t="shared" ref="K5:K14" si="0">ROUNDUP(J5,0)</f>
        <v>0</v>
      </c>
      <c r="L5" s="6">
        <v>1.52</v>
      </c>
      <c r="M5" s="6">
        <f t="shared" ref="M5:M14" si="1">L5*K5</f>
        <v>0</v>
      </c>
      <c r="N5" s="6">
        <v>8</v>
      </c>
      <c r="O5" s="6">
        <f>F5*N5/1000</f>
        <v>0</v>
      </c>
    </row>
    <row r="6" spans="2:15" x14ac:dyDescent="0.3">
      <c r="B6" t="s">
        <v>41</v>
      </c>
      <c r="C6" s="6" t="s">
        <v>42</v>
      </c>
      <c r="D6" s="6" t="s">
        <v>2</v>
      </c>
      <c r="E6" s="6" t="s">
        <v>3</v>
      </c>
      <c r="F6" s="6">
        <v>100</v>
      </c>
      <c r="G6" s="6">
        <v>100</v>
      </c>
      <c r="H6" s="6">
        <v>100</v>
      </c>
      <c r="I6" s="6">
        <v>64</v>
      </c>
      <c r="J6" s="8">
        <f>F6/I6</f>
        <v>1.5625</v>
      </c>
      <c r="K6" s="6">
        <f t="shared" si="0"/>
        <v>2</v>
      </c>
      <c r="L6" s="6">
        <v>1.52</v>
      </c>
      <c r="M6" s="6">
        <f t="shared" si="1"/>
        <v>3.04</v>
      </c>
      <c r="N6" s="6">
        <v>8</v>
      </c>
      <c r="O6" s="6">
        <f>F6*N6/1000</f>
        <v>0.8</v>
      </c>
    </row>
    <row r="7" spans="2:15" x14ac:dyDescent="0.3">
      <c r="C7" s="6" t="s">
        <v>38</v>
      </c>
      <c r="D7" s="6" t="s">
        <v>2</v>
      </c>
      <c r="E7" s="6" t="s">
        <v>21</v>
      </c>
      <c r="F7" s="6"/>
      <c r="G7" s="6"/>
      <c r="H7" s="6"/>
      <c r="I7" s="6"/>
      <c r="J7" s="8" t="e">
        <f>F7/I7</f>
        <v>#DIV/0!</v>
      </c>
      <c r="K7" s="6" t="e">
        <f>ROUNDUP(J7,0)</f>
        <v>#DIV/0!</v>
      </c>
      <c r="L7" s="6"/>
      <c r="M7" s="6" t="e">
        <f>L7*K7</f>
        <v>#DIV/0!</v>
      </c>
      <c r="N7" s="6"/>
      <c r="O7" s="6">
        <f>F7*N7/1000</f>
        <v>0</v>
      </c>
    </row>
    <row r="8" spans="2:15" x14ac:dyDescent="0.3">
      <c r="C8" s="6" t="s">
        <v>39</v>
      </c>
      <c r="D8" s="6" t="s">
        <v>2</v>
      </c>
      <c r="E8" s="6" t="s">
        <v>21</v>
      </c>
      <c r="F8" s="6"/>
      <c r="G8" s="6"/>
      <c r="H8" s="6"/>
      <c r="I8" s="6"/>
      <c r="J8" s="8" t="e">
        <f>F8/I8</f>
        <v>#DIV/0!</v>
      </c>
      <c r="K8" s="6" t="e">
        <f>ROUNDUP(J8,0)</f>
        <v>#DIV/0!</v>
      </c>
      <c r="L8" s="6"/>
      <c r="M8" s="6" t="e">
        <f>L8*K8</f>
        <v>#DIV/0!</v>
      </c>
      <c r="N8" s="6"/>
      <c r="O8" s="6">
        <f>F8*N8/1000</f>
        <v>0</v>
      </c>
    </row>
    <row r="9" spans="2:15" x14ac:dyDescent="0.3">
      <c r="C9" s="6" t="s">
        <v>42</v>
      </c>
      <c r="D9" s="6" t="s">
        <v>2</v>
      </c>
      <c r="E9" s="6" t="s">
        <v>21</v>
      </c>
      <c r="F9" s="6"/>
      <c r="G9" s="6"/>
      <c r="H9" s="6"/>
      <c r="I9" s="6"/>
      <c r="J9" s="8" t="e">
        <f>F9/I9</f>
        <v>#DIV/0!</v>
      </c>
      <c r="K9" s="6" t="e">
        <f>ROUNDUP(J9,0)</f>
        <v>#DIV/0!</v>
      </c>
      <c r="L9" s="6"/>
      <c r="M9" s="6" t="e">
        <f>L9*K9</f>
        <v>#DIV/0!</v>
      </c>
      <c r="N9" s="6"/>
      <c r="O9" s="6">
        <f>F9*N9/1000</f>
        <v>0</v>
      </c>
    </row>
    <row r="10" spans="2:15" x14ac:dyDescent="0.3">
      <c r="B10" t="s">
        <v>70</v>
      </c>
      <c r="C10" s="6" t="s">
        <v>1</v>
      </c>
      <c r="D10" s="6" t="s">
        <v>19</v>
      </c>
      <c r="E10" s="6" t="s">
        <v>3</v>
      </c>
      <c r="F10" s="6">
        <v>680</v>
      </c>
      <c r="G10" s="6"/>
      <c r="H10" s="6"/>
      <c r="I10" s="6">
        <v>200</v>
      </c>
      <c r="J10" s="6">
        <f>F10/I10</f>
        <v>3.4</v>
      </c>
      <c r="K10" s="6">
        <f t="shared" si="0"/>
        <v>4</v>
      </c>
      <c r="L10" s="6">
        <v>1.5</v>
      </c>
      <c r="M10" s="6">
        <f t="shared" si="1"/>
        <v>6</v>
      </c>
      <c r="N10" s="6">
        <v>3.2</v>
      </c>
      <c r="O10" s="6">
        <f>F10*N10/1000</f>
        <v>2.1760000000000002</v>
      </c>
    </row>
    <row r="11" spans="2:15" x14ac:dyDescent="0.3">
      <c r="C11" s="6" t="s">
        <v>1</v>
      </c>
      <c r="D11" s="6" t="s">
        <v>19</v>
      </c>
      <c r="E11" s="6" t="s">
        <v>22</v>
      </c>
      <c r="F11" s="6">
        <v>400</v>
      </c>
      <c r="G11" s="6"/>
      <c r="H11" s="6"/>
      <c r="I11" s="6">
        <v>200</v>
      </c>
      <c r="J11" s="6">
        <f>F11/I11</f>
        <v>2</v>
      </c>
      <c r="K11" s="6">
        <f t="shared" si="0"/>
        <v>2</v>
      </c>
      <c r="L11" s="6">
        <v>1.5</v>
      </c>
      <c r="M11" s="6">
        <f t="shared" si="1"/>
        <v>3</v>
      </c>
      <c r="N11" s="6">
        <v>3.2</v>
      </c>
      <c r="O11" s="6">
        <f>F11*N11/1000</f>
        <v>1.28</v>
      </c>
    </row>
    <row r="12" spans="2:15" x14ac:dyDescent="0.3">
      <c r="C12" s="6" t="s">
        <v>1</v>
      </c>
      <c r="D12" s="6" t="s">
        <v>19</v>
      </c>
      <c r="E12" s="6" t="s">
        <v>24</v>
      </c>
      <c r="F12" s="6">
        <v>400</v>
      </c>
      <c r="G12" s="6"/>
      <c r="H12" s="6"/>
      <c r="I12" s="6">
        <v>200</v>
      </c>
      <c r="J12" s="6">
        <f>F12/I12</f>
        <v>2</v>
      </c>
      <c r="K12" s="6">
        <f t="shared" si="0"/>
        <v>2</v>
      </c>
      <c r="L12" s="6">
        <v>1.5</v>
      </c>
      <c r="M12" s="6">
        <f t="shared" si="1"/>
        <v>3</v>
      </c>
      <c r="N12" s="6">
        <v>3.2</v>
      </c>
      <c r="O12" s="6">
        <f>F12*N12/1000</f>
        <v>1.28</v>
      </c>
    </row>
    <row r="13" spans="2:15" x14ac:dyDescent="0.3">
      <c r="B13" t="s">
        <v>71</v>
      </c>
      <c r="C13" s="6" t="s">
        <v>18</v>
      </c>
      <c r="D13" s="6" t="s">
        <v>20</v>
      </c>
      <c r="E13" s="6" t="s">
        <v>23</v>
      </c>
      <c r="F13" s="6">
        <v>3000</v>
      </c>
      <c r="G13" s="6"/>
      <c r="H13" s="6"/>
      <c r="I13" s="6">
        <v>3000</v>
      </c>
      <c r="J13" s="6">
        <f>F13/I13</f>
        <v>1</v>
      </c>
      <c r="K13" s="6">
        <f t="shared" si="0"/>
        <v>1</v>
      </c>
      <c r="L13" s="6">
        <v>2</v>
      </c>
      <c r="M13" s="6">
        <f t="shared" si="1"/>
        <v>2</v>
      </c>
      <c r="N13" s="6">
        <v>1</v>
      </c>
      <c r="O13" s="6">
        <f>F13*N13/1000</f>
        <v>3</v>
      </c>
    </row>
    <row r="14" spans="2:15" x14ac:dyDescent="0.3">
      <c r="C14" s="6" t="s">
        <v>18</v>
      </c>
      <c r="D14" s="6" t="s">
        <v>20</v>
      </c>
      <c r="E14" s="6" t="s">
        <v>25</v>
      </c>
      <c r="F14" s="6">
        <v>3000</v>
      </c>
      <c r="G14" s="6"/>
      <c r="H14" s="6"/>
      <c r="I14" s="6">
        <v>3000</v>
      </c>
      <c r="J14" s="6">
        <f>F14/I14</f>
        <v>1</v>
      </c>
      <c r="K14" s="6">
        <f t="shared" si="0"/>
        <v>1</v>
      </c>
      <c r="L14" s="6">
        <v>2</v>
      </c>
      <c r="M14" s="6">
        <f t="shared" si="1"/>
        <v>2</v>
      </c>
      <c r="N14" s="6">
        <v>1</v>
      </c>
      <c r="O14" s="6">
        <f>F14*N14/1000</f>
        <v>3</v>
      </c>
    </row>
    <row r="16" spans="2:15" x14ac:dyDescent="0.3">
      <c r="B16" t="s">
        <v>68</v>
      </c>
      <c r="C16" t="s">
        <v>69</v>
      </c>
    </row>
    <row r="17" spans="2:15" x14ac:dyDescent="0.3">
      <c r="M17" t="s">
        <v>73</v>
      </c>
    </row>
    <row r="18" spans="2:15" x14ac:dyDescent="0.3">
      <c r="D18" t="s">
        <v>72</v>
      </c>
      <c r="J18" t="s">
        <v>49</v>
      </c>
      <c r="L18" t="s">
        <v>58</v>
      </c>
      <c r="M18" t="s">
        <v>57</v>
      </c>
      <c r="N18" t="s">
        <v>60</v>
      </c>
      <c r="O18" t="s">
        <v>62</v>
      </c>
    </row>
    <row r="19" spans="2:15" x14ac:dyDescent="0.3">
      <c r="B19" t="s">
        <v>31</v>
      </c>
      <c r="J19" t="s">
        <v>50</v>
      </c>
      <c r="K19" t="s">
        <v>51</v>
      </c>
      <c r="L19" t="s">
        <v>53</v>
      </c>
      <c r="M19" t="s">
        <v>59</v>
      </c>
      <c r="N19" t="s">
        <v>61</v>
      </c>
    </row>
    <row r="20" spans="2:15" x14ac:dyDescent="0.3">
      <c r="C20" t="s">
        <v>6</v>
      </c>
      <c r="D20" t="s">
        <v>32</v>
      </c>
      <c r="E20" t="s">
        <v>33</v>
      </c>
      <c r="F20" t="s">
        <v>34</v>
      </c>
      <c r="G20" t="s">
        <v>35</v>
      </c>
      <c r="H20" t="s">
        <v>36</v>
      </c>
      <c r="K20" t="s">
        <v>52</v>
      </c>
      <c r="L20" t="s">
        <v>53</v>
      </c>
      <c r="M20" t="s">
        <v>59</v>
      </c>
    </row>
    <row r="21" spans="2:15" x14ac:dyDescent="0.3">
      <c r="B21" t="s">
        <v>2</v>
      </c>
      <c r="C21" t="s">
        <v>7</v>
      </c>
      <c r="D21">
        <v>1</v>
      </c>
      <c r="E21">
        <v>2</v>
      </c>
    </row>
    <row r="22" spans="2:15" x14ac:dyDescent="0.3">
      <c r="C22" t="s">
        <v>8</v>
      </c>
      <c r="D22">
        <v>1</v>
      </c>
      <c r="E22">
        <v>1</v>
      </c>
    </row>
    <row r="23" spans="2:15" x14ac:dyDescent="0.3">
      <c r="C23" t="s">
        <v>15</v>
      </c>
      <c r="D23">
        <v>1</v>
      </c>
      <c r="E23">
        <v>0</v>
      </c>
    </row>
    <row r="24" spans="2:15" x14ac:dyDescent="0.3">
      <c r="C24" t="s">
        <v>16</v>
      </c>
      <c r="D24">
        <v>1</v>
      </c>
      <c r="E24">
        <v>0</v>
      </c>
      <c r="J24" t="s">
        <v>63</v>
      </c>
    </row>
    <row r="25" spans="2:15" x14ac:dyDescent="0.3">
      <c r="C25" t="s">
        <v>17</v>
      </c>
      <c r="D25">
        <v>1</v>
      </c>
      <c r="E25">
        <v>0</v>
      </c>
      <c r="I25" t="s">
        <v>3</v>
      </c>
      <c r="J25" t="s">
        <v>64</v>
      </c>
      <c r="K25" t="s">
        <v>65</v>
      </c>
      <c r="L25" t="s">
        <v>66</v>
      </c>
    </row>
    <row r="26" spans="2:15" x14ac:dyDescent="0.3">
      <c r="B26" t="s">
        <v>2</v>
      </c>
      <c r="C26" t="s">
        <v>7</v>
      </c>
    </row>
    <row r="27" spans="2:15" x14ac:dyDescent="0.3">
      <c r="C27" t="s">
        <v>8</v>
      </c>
    </row>
    <row r="28" spans="2:15" x14ac:dyDescent="0.3">
      <c r="C28" t="s">
        <v>15</v>
      </c>
    </row>
    <row r="29" spans="2:15" x14ac:dyDescent="0.3">
      <c r="C29" t="s">
        <v>16</v>
      </c>
    </row>
    <row r="30" spans="2:15" x14ac:dyDescent="0.3">
      <c r="C30" t="s">
        <v>17</v>
      </c>
    </row>
    <row r="31" spans="2:15" x14ac:dyDescent="0.3">
      <c r="B31" t="s">
        <v>2</v>
      </c>
      <c r="C31" t="s">
        <v>7</v>
      </c>
    </row>
    <row r="32" spans="2:15" x14ac:dyDescent="0.3">
      <c r="C32" t="s">
        <v>8</v>
      </c>
    </row>
    <row r="33" spans="2:9" x14ac:dyDescent="0.3">
      <c r="C33" t="s">
        <v>15</v>
      </c>
    </row>
    <row r="34" spans="2:9" x14ac:dyDescent="0.3">
      <c r="C34" t="s">
        <v>16</v>
      </c>
    </row>
    <row r="35" spans="2:9" x14ac:dyDescent="0.3">
      <c r="C35" t="s">
        <v>17</v>
      </c>
    </row>
    <row r="39" spans="2:9" x14ac:dyDescent="0.3">
      <c r="B39" s="4" t="s">
        <v>27</v>
      </c>
      <c r="F39" t="s">
        <v>43</v>
      </c>
      <c r="G39" t="s">
        <v>54</v>
      </c>
      <c r="H39" t="s">
        <v>55</v>
      </c>
      <c r="I39" t="s">
        <v>57</v>
      </c>
    </row>
    <row r="40" spans="2:9" ht="28.8" x14ac:dyDescent="0.3">
      <c r="B40" s="2" t="s">
        <v>6</v>
      </c>
      <c r="C40" s="9" t="s">
        <v>14</v>
      </c>
      <c r="D40" s="9" t="s">
        <v>13</v>
      </c>
      <c r="E40" s="9" t="s">
        <v>11</v>
      </c>
      <c r="F40" s="3" t="s">
        <v>12</v>
      </c>
      <c r="G40" s="3" t="s">
        <v>9</v>
      </c>
    </row>
    <row r="41" spans="2:9" x14ac:dyDescent="0.3">
      <c r="B41" t="s">
        <v>7</v>
      </c>
      <c r="C41">
        <v>1.9</v>
      </c>
      <c r="D41">
        <v>1.65</v>
      </c>
      <c r="E41">
        <v>3.2</v>
      </c>
      <c r="F41">
        <f>C41*D41*E41</f>
        <v>10.032</v>
      </c>
      <c r="G41">
        <v>1</v>
      </c>
    </row>
    <row r="42" spans="2:9" x14ac:dyDescent="0.3">
      <c r="B42" t="s">
        <v>8</v>
      </c>
      <c r="C42">
        <v>2.4</v>
      </c>
      <c r="D42">
        <v>2</v>
      </c>
      <c r="E42">
        <v>4.3</v>
      </c>
      <c r="F42">
        <f t="shared" ref="F42:F45" si="2">C42*D42*E42</f>
        <v>20.639999999999997</v>
      </c>
      <c r="G42">
        <v>2</v>
      </c>
    </row>
    <row r="43" spans="2:9" x14ac:dyDescent="0.3">
      <c r="B43" t="s">
        <v>15</v>
      </c>
      <c r="C43">
        <v>2.2000000000000002</v>
      </c>
      <c r="D43">
        <v>3</v>
      </c>
      <c r="E43">
        <v>7.4</v>
      </c>
      <c r="F43">
        <f t="shared" si="2"/>
        <v>48.84</v>
      </c>
      <c r="G43">
        <v>4</v>
      </c>
    </row>
    <row r="44" spans="2:9" x14ac:dyDescent="0.3">
      <c r="B44" t="s">
        <v>16</v>
      </c>
      <c r="C44">
        <v>2.36</v>
      </c>
      <c r="D44">
        <v>2.35</v>
      </c>
      <c r="E44">
        <v>7.5</v>
      </c>
      <c r="F44">
        <f t="shared" si="2"/>
        <v>41.594999999999999</v>
      </c>
      <c r="G44">
        <v>5</v>
      </c>
    </row>
    <row r="45" spans="2:9" x14ac:dyDescent="0.3">
      <c r="B45" t="s">
        <v>17</v>
      </c>
      <c r="C45">
        <v>2.2999999999999998</v>
      </c>
      <c r="D45">
        <v>2.4</v>
      </c>
      <c r="E45">
        <v>7.6</v>
      </c>
      <c r="F45">
        <f t="shared" si="2"/>
        <v>41.951999999999998</v>
      </c>
      <c r="G45">
        <v>10</v>
      </c>
    </row>
    <row r="65" spans="10:10" x14ac:dyDescent="0.3">
      <c r="J65" s="4" t="s">
        <v>10</v>
      </c>
    </row>
  </sheetData>
  <phoneticPr fontId="2" type="noConversion"/>
  <hyperlinks>
    <hyperlink ref="J65" r:id="rId1" xr:uid="{891CCF01-6B0F-40BB-991B-976B7DF1F014}"/>
    <hyperlink ref="B39" r:id="rId2" xr:uid="{4CCFD3AD-90B9-4FEF-894A-29E73D914B1D}"/>
  </hyperlinks>
  <pageMargins left="0.7" right="0.7" top="0.75" bottom="0.75" header="0.3" footer="0.3"/>
  <pageSetup orientation="portrait" r:id="rId3"/>
  <drawing r:id="rId4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CAB9-C274-4C90-9BF5-C6F42BF82A22}">
  <dimension ref="A2:L93"/>
  <sheetViews>
    <sheetView topLeftCell="A76" workbookViewId="0">
      <selection activeCell="D14" sqref="D14"/>
    </sheetView>
  </sheetViews>
  <sheetFormatPr defaultRowHeight="14.4" x14ac:dyDescent="0.3"/>
  <cols>
    <col min="1" max="1" width="11.109375" bestFit="1" customWidth="1"/>
    <col min="2" max="2" width="15.33203125" bestFit="1" customWidth="1"/>
    <col min="3" max="3" width="11.6640625" customWidth="1"/>
    <col min="4" max="4" width="16.109375" bestFit="1" customWidth="1"/>
    <col min="5" max="5" width="12.6640625" bestFit="1" customWidth="1"/>
    <col min="6" max="6" width="14.88671875" bestFit="1" customWidth="1"/>
    <col min="7" max="7" width="14" bestFit="1" customWidth="1"/>
    <col min="8" max="8" width="14.5546875" bestFit="1" customWidth="1"/>
    <col min="9" max="9" width="11" customWidth="1"/>
  </cols>
  <sheetData>
    <row r="2" spans="1:10" x14ac:dyDescent="0.3">
      <c r="A2" s="15" t="s">
        <v>80</v>
      </c>
    </row>
    <row r="4" spans="1:10" x14ac:dyDescent="0.3">
      <c r="B4" s="14" t="s">
        <v>6</v>
      </c>
    </row>
    <row r="6" spans="1:10" ht="57.6" x14ac:dyDescent="0.3">
      <c r="C6" s="6" t="s">
        <v>6</v>
      </c>
      <c r="D6" s="7" t="s">
        <v>14</v>
      </c>
      <c r="E6" s="7" t="s">
        <v>13</v>
      </c>
      <c r="F6" s="7" t="s">
        <v>11</v>
      </c>
      <c r="G6" s="7" t="s">
        <v>76</v>
      </c>
      <c r="H6" s="7" t="s">
        <v>74</v>
      </c>
      <c r="I6" s="7" t="s">
        <v>75</v>
      </c>
    </row>
    <row r="7" spans="1:10" x14ac:dyDescent="0.3">
      <c r="C7" s="6" t="s">
        <v>7</v>
      </c>
      <c r="D7" s="6">
        <v>1.9</v>
      </c>
      <c r="E7" s="6">
        <v>1.65</v>
      </c>
      <c r="F7" s="6">
        <v>3.2</v>
      </c>
      <c r="G7" s="13">
        <f>PRODUCT(E7:F7)</f>
        <v>5.28</v>
      </c>
      <c r="H7" s="8">
        <f>PRODUCT(D7:F7)</f>
        <v>10.032</v>
      </c>
      <c r="I7" s="6">
        <v>1</v>
      </c>
    </row>
    <row r="8" spans="1:10" x14ac:dyDescent="0.3">
      <c r="C8" s="6" t="s">
        <v>8</v>
      </c>
      <c r="D8" s="6">
        <v>2.4</v>
      </c>
      <c r="E8" s="6">
        <v>2</v>
      </c>
      <c r="F8" s="6">
        <v>4.3</v>
      </c>
      <c r="G8" s="13">
        <f t="shared" ref="G8:G11" si="0">PRODUCT(E8:F8)</f>
        <v>8.6</v>
      </c>
      <c r="H8" s="8">
        <f t="shared" ref="H8:H11" si="1">PRODUCT(D8:F8)</f>
        <v>20.639999999999997</v>
      </c>
      <c r="I8" s="6">
        <v>2</v>
      </c>
    </row>
    <row r="9" spans="1:10" x14ac:dyDescent="0.3">
      <c r="C9" s="6" t="s">
        <v>15</v>
      </c>
      <c r="D9" s="6">
        <v>2.2000000000000002</v>
      </c>
      <c r="E9" s="6">
        <v>3</v>
      </c>
      <c r="F9" s="6">
        <v>7.4</v>
      </c>
      <c r="G9" s="13">
        <f t="shared" si="0"/>
        <v>22.200000000000003</v>
      </c>
      <c r="H9" s="8">
        <f t="shared" si="1"/>
        <v>48.84</v>
      </c>
      <c r="I9" s="6">
        <v>4</v>
      </c>
    </row>
    <row r="10" spans="1:10" x14ac:dyDescent="0.3">
      <c r="C10" s="6" t="s">
        <v>16</v>
      </c>
      <c r="D10" s="6">
        <v>2.36</v>
      </c>
      <c r="E10" s="6">
        <v>2.35</v>
      </c>
      <c r="F10" s="6">
        <v>7.5</v>
      </c>
      <c r="G10" s="13">
        <f t="shared" si="0"/>
        <v>17.625</v>
      </c>
      <c r="H10" s="8">
        <f t="shared" si="1"/>
        <v>41.594999999999999</v>
      </c>
      <c r="I10" s="6">
        <v>5</v>
      </c>
    </row>
    <row r="11" spans="1:10" x14ac:dyDescent="0.3">
      <c r="C11" s="6" t="s">
        <v>17</v>
      </c>
      <c r="D11" s="6">
        <v>2.2999999999999998</v>
      </c>
      <c r="E11" s="6">
        <v>2.4</v>
      </c>
      <c r="F11" s="6">
        <v>7.6</v>
      </c>
      <c r="G11" s="13">
        <f t="shared" si="0"/>
        <v>18.239999999999998</v>
      </c>
      <c r="H11" s="8">
        <f t="shared" si="1"/>
        <v>41.951999999999998</v>
      </c>
      <c r="I11" s="6">
        <v>10</v>
      </c>
    </row>
    <row r="14" spans="1:10" x14ac:dyDescent="0.3">
      <c r="B14" s="14" t="s">
        <v>99</v>
      </c>
    </row>
    <row r="16" spans="1:10" s="5" customFormat="1" ht="43.2" x14ac:dyDescent="0.3">
      <c r="C16" s="7" t="s">
        <v>119</v>
      </c>
      <c r="D16" s="6" t="s">
        <v>100</v>
      </c>
      <c r="E16" s="7" t="s">
        <v>77</v>
      </c>
      <c r="F16" s="7" t="s">
        <v>78</v>
      </c>
      <c r="G16" s="7" t="s">
        <v>79</v>
      </c>
      <c r="H16" s="7" t="s">
        <v>91</v>
      </c>
      <c r="I16" s="7" t="s">
        <v>92</v>
      </c>
      <c r="J16" s="7" t="s">
        <v>98</v>
      </c>
    </row>
    <row r="17" spans="3:12" x14ac:dyDescent="0.3">
      <c r="C17" s="11" t="s">
        <v>81</v>
      </c>
      <c r="D17" s="11" t="s">
        <v>109</v>
      </c>
      <c r="E17" s="11">
        <v>11</v>
      </c>
      <c r="F17" s="11">
        <v>27</v>
      </c>
      <c r="G17" s="11">
        <v>30</v>
      </c>
      <c r="H17" s="11">
        <f t="shared" ref="H17:H21" si="2">F17*G17</f>
        <v>810</v>
      </c>
      <c r="I17" s="11">
        <f t="shared" ref="I17:I21" si="3">PRODUCT(E17:G17)</f>
        <v>8910</v>
      </c>
      <c r="J17" s="11">
        <v>2</v>
      </c>
      <c r="L17" s="4" t="s">
        <v>113</v>
      </c>
    </row>
    <row r="18" spans="3:12" x14ac:dyDescent="0.3">
      <c r="C18" s="11" t="s">
        <v>82</v>
      </c>
      <c r="D18" s="11" t="s">
        <v>109</v>
      </c>
      <c r="E18" s="11">
        <v>16</v>
      </c>
      <c r="F18" s="11">
        <v>25</v>
      </c>
      <c r="G18" s="11">
        <v>25</v>
      </c>
      <c r="H18" s="11">
        <f t="shared" si="2"/>
        <v>625</v>
      </c>
      <c r="I18" s="11">
        <f t="shared" si="3"/>
        <v>10000</v>
      </c>
      <c r="J18" s="11">
        <v>3</v>
      </c>
      <c r="L18" s="4" t="s">
        <v>117</v>
      </c>
    </row>
    <row r="19" spans="3:12" x14ac:dyDescent="0.3">
      <c r="C19" s="11" t="s">
        <v>83</v>
      </c>
      <c r="D19" s="11" t="s">
        <v>109</v>
      </c>
      <c r="E19" s="11">
        <v>11</v>
      </c>
      <c r="F19" s="11">
        <v>25</v>
      </c>
      <c r="G19" s="11">
        <v>35</v>
      </c>
      <c r="H19" s="11">
        <f t="shared" si="2"/>
        <v>875</v>
      </c>
      <c r="I19" s="11">
        <f t="shared" si="3"/>
        <v>9625</v>
      </c>
      <c r="J19" s="11">
        <v>3</v>
      </c>
      <c r="L19" s="4" t="s">
        <v>118</v>
      </c>
    </row>
    <row r="20" spans="3:12" x14ac:dyDescent="0.3">
      <c r="C20" s="11" t="s">
        <v>84</v>
      </c>
      <c r="D20" s="11" t="s">
        <v>109</v>
      </c>
      <c r="E20" s="11">
        <v>20</v>
      </c>
      <c r="F20" s="11">
        <v>20</v>
      </c>
      <c r="G20" s="11">
        <v>30</v>
      </c>
      <c r="H20" s="11">
        <f t="shared" si="2"/>
        <v>600</v>
      </c>
      <c r="I20" s="11">
        <f t="shared" si="3"/>
        <v>12000</v>
      </c>
      <c r="J20" s="11">
        <v>4</v>
      </c>
      <c r="L20" s="16" t="s">
        <v>102</v>
      </c>
    </row>
    <row r="21" spans="3:12" x14ac:dyDescent="0.3">
      <c r="C21" s="11" t="s">
        <v>85</v>
      </c>
      <c r="D21" s="11" t="s">
        <v>109</v>
      </c>
      <c r="E21" s="11">
        <v>20</v>
      </c>
      <c r="F21" s="11">
        <v>30</v>
      </c>
      <c r="G21" s="11">
        <v>30</v>
      </c>
      <c r="H21" s="11">
        <f t="shared" si="2"/>
        <v>900</v>
      </c>
      <c r="I21" s="11">
        <f t="shared" si="3"/>
        <v>18000</v>
      </c>
      <c r="J21" s="11">
        <v>7</v>
      </c>
    </row>
    <row r="22" spans="3:12" x14ac:dyDescent="0.3">
      <c r="C22" s="11" t="s">
        <v>86</v>
      </c>
      <c r="D22" s="11" t="s">
        <v>109</v>
      </c>
      <c r="E22" s="11">
        <v>20</v>
      </c>
      <c r="F22" s="11">
        <v>35</v>
      </c>
      <c r="G22" s="11">
        <v>35</v>
      </c>
      <c r="H22" s="11">
        <f t="shared" ref="H22:H26" si="4">F22*G22</f>
        <v>1225</v>
      </c>
      <c r="I22" s="11">
        <f t="shared" ref="I22:I26" si="5">PRODUCT(E22:G22)</f>
        <v>24500</v>
      </c>
      <c r="J22" s="11">
        <v>8</v>
      </c>
    </row>
    <row r="23" spans="3:12" x14ac:dyDescent="0.3">
      <c r="C23" s="11" t="s">
        <v>87</v>
      </c>
      <c r="D23" s="11" t="s">
        <v>109</v>
      </c>
      <c r="E23" s="11">
        <v>20</v>
      </c>
      <c r="F23" s="11">
        <v>35</v>
      </c>
      <c r="G23" s="11">
        <v>40</v>
      </c>
      <c r="H23" s="11">
        <f t="shared" si="4"/>
        <v>1400</v>
      </c>
      <c r="I23" s="11">
        <f t="shared" si="5"/>
        <v>28000</v>
      </c>
      <c r="J23" s="11">
        <v>9</v>
      </c>
    </row>
    <row r="24" spans="3:12" x14ac:dyDescent="0.3">
      <c r="C24" s="11" t="s">
        <v>88</v>
      </c>
      <c r="D24" s="11" t="s">
        <v>109</v>
      </c>
      <c r="E24" s="11">
        <v>32</v>
      </c>
      <c r="F24" s="11">
        <v>22</v>
      </c>
      <c r="G24" s="11">
        <v>15</v>
      </c>
      <c r="H24" s="11">
        <f t="shared" si="4"/>
        <v>330</v>
      </c>
      <c r="I24" s="11">
        <f t="shared" si="5"/>
        <v>10560</v>
      </c>
      <c r="J24" s="11">
        <v>3</v>
      </c>
    </row>
    <row r="25" spans="3:12" x14ac:dyDescent="0.3">
      <c r="C25" s="17" t="s">
        <v>89</v>
      </c>
      <c r="D25" s="17" t="s">
        <v>109</v>
      </c>
      <c r="E25" s="17">
        <v>31</v>
      </c>
      <c r="F25" s="17">
        <v>24</v>
      </c>
      <c r="G25" s="17">
        <v>29</v>
      </c>
      <c r="H25" s="17">
        <f t="shared" si="4"/>
        <v>696</v>
      </c>
      <c r="I25" s="17">
        <f t="shared" si="5"/>
        <v>21576</v>
      </c>
      <c r="J25" s="17">
        <v>8</v>
      </c>
    </row>
    <row r="26" spans="3:12" ht="15" thickBot="1" x14ac:dyDescent="0.35">
      <c r="C26" s="18" t="s">
        <v>90</v>
      </c>
      <c r="D26" s="18" t="s">
        <v>109</v>
      </c>
      <c r="E26" s="18">
        <v>36</v>
      </c>
      <c r="F26" s="18">
        <v>28</v>
      </c>
      <c r="G26" s="18">
        <v>21</v>
      </c>
      <c r="H26" s="18">
        <f t="shared" si="4"/>
        <v>588</v>
      </c>
      <c r="I26" s="18">
        <f t="shared" si="5"/>
        <v>21168</v>
      </c>
      <c r="J26" s="18">
        <v>8</v>
      </c>
    </row>
    <row r="27" spans="3:12" ht="15" thickTop="1" x14ac:dyDescent="0.3">
      <c r="C27" s="19" t="s">
        <v>103</v>
      </c>
      <c r="D27" s="19" t="s">
        <v>101</v>
      </c>
      <c r="E27" s="19">
        <v>27</v>
      </c>
      <c r="F27" s="19">
        <v>34</v>
      </c>
      <c r="G27" s="19">
        <v>42</v>
      </c>
      <c r="H27" s="19">
        <f>F27*G27</f>
        <v>1428</v>
      </c>
      <c r="I27" s="19">
        <f>PRODUCT(E27:G27)</f>
        <v>38556</v>
      </c>
      <c r="J27" s="19">
        <v>10</v>
      </c>
    </row>
    <row r="28" spans="3:12" ht="15" thickBot="1" x14ac:dyDescent="0.35">
      <c r="C28" s="18" t="s">
        <v>104</v>
      </c>
      <c r="D28" s="18" t="s">
        <v>101</v>
      </c>
      <c r="E28" s="18">
        <v>34</v>
      </c>
      <c r="F28" s="18">
        <v>45</v>
      </c>
      <c r="G28" s="18">
        <v>50</v>
      </c>
      <c r="H28" s="18">
        <f t="shared" ref="H28" si="6">F28*G28</f>
        <v>2250</v>
      </c>
      <c r="I28" s="18">
        <f t="shared" ref="I28" si="7">PRODUCT(E28:G28)</f>
        <v>76500</v>
      </c>
      <c r="J28" s="18">
        <v>25</v>
      </c>
    </row>
    <row r="29" spans="3:12" ht="15" thickTop="1" x14ac:dyDescent="0.3">
      <c r="C29" s="11" t="s">
        <v>106</v>
      </c>
      <c r="D29" s="11" t="s">
        <v>105</v>
      </c>
      <c r="E29" s="11">
        <v>10</v>
      </c>
      <c r="F29" s="11">
        <v>18</v>
      </c>
      <c r="G29" s="11">
        <v>34</v>
      </c>
      <c r="H29" s="11">
        <f>F29*G29</f>
        <v>612</v>
      </c>
      <c r="I29" s="11">
        <f>PRODUCT(E29:G29)</f>
        <v>6120</v>
      </c>
      <c r="J29" s="11">
        <v>1.5</v>
      </c>
    </row>
    <row r="30" spans="3:12" x14ac:dyDescent="0.3">
      <c r="C30" s="11" t="s">
        <v>107</v>
      </c>
      <c r="D30" s="11" t="s">
        <v>105</v>
      </c>
      <c r="E30" s="11">
        <v>10</v>
      </c>
      <c r="F30" s="11">
        <v>32</v>
      </c>
      <c r="G30" s="11">
        <v>34</v>
      </c>
      <c r="H30" s="11">
        <f t="shared" ref="H30:H31" si="8">F30*G30</f>
        <v>1088</v>
      </c>
      <c r="I30" s="11">
        <f t="shared" ref="I30:I31" si="9">PRODUCT(E30:G30)</f>
        <v>10880</v>
      </c>
      <c r="J30" s="11">
        <v>3</v>
      </c>
    </row>
    <row r="31" spans="3:12" x14ac:dyDescent="0.3">
      <c r="C31" s="11" t="s">
        <v>108</v>
      </c>
      <c r="D31" s="11" t="s">
        <v>105</v>
      </c>
      <c r="E31" s="11">
        <v>18</v>
      </c>
      <c r="F31" s="11">
        <v>32</v>
      </c>
      <c r="G31" s="11">
        <v>34</v>
      </c>
      <c r="H31" s="11">
        <f t="shared" si="8"/>
        <v>1088</v>
      </c>
      <c r="I31" s="11">
        <f t="shared" si="9"/>
        <v>19584</v>
      </c>
      <c r="J31" s="11">
        <v>7</v>
      </c>
    </row>
    <row r="32" spans="3:12" x14ac:dyDescent="0.3">
      <c r="C32" s="11" t="s">
        <v>114</v>
      </c>
      <c r="D32" s="11" t="s">
        <v>105</v>
      </c>
      <c r="E32" s="11">
        <v>34</v>
      </c>
      <c r="F32" s="11">
        <v>32</v>
      </c>
      <c r="G32" s="11">
        <v>34</v>
      </c>
      <c r="H32" s="11">
        <f>F32*G32</f>
        <v>1088</v>
      </c>
      <c r="I32" s="11">
        <f>PRODUCT(E32:G32)</f>
        <v>36992</v>
      </c>
      <c r="J32" s="11">
        <v>12</v>
      </c>
    </row>
    <row r="33" spans="2:12" x14ac:dyDescent="0.3">
      <c r="C33" s="11" t="s">
        <v>115</v>
      </c>
      <c r="D33" s="11" t="s">
        <v>105</v>
      </c>
      <c r="E33" s="11">
        <v>37</v>
      </c>
      <c r="F33" s="11">
        <v>36</v>
      </c>
      <c r="G33" s="11">
        <v>42</v>
      </c>
      <c r="H33" s="11">
        <f>F33*G33</f>
        <v>1512</v>
      </c>
      <c r="I33" s="11">
        <f>PRODUCT(E33:G33)</f>
        <v>55944</v>
      </c>
      <c r="J33" s="11">
        <v>18</v>
      </c>
    </row>
    <row r="34" spans="2:12" x14ac:dyDescent="0.3">
      <c r="C34" s="11" t="s">
        <v>116</v>
      </c>
      <c r="D34" s="11" t="s">
        <v>105</v>
      </c>
      <c r="E34" s="11">
        <v>39</v>
      </c>
      <c r="F34" s="11">
        <v>40</v>
      </c>
      <c r="G34" s="11">
        <v>48</v>
      </c>
      <c r="H34" s="11">
        <f>F34*G34</f>
        <v>1920</v>
      </c>
      <c r="I34" s="11">
        <f>PRODUCT(E34:G34)</f>
        <v>74880</v>
      </c>
      <c r="J34" s="11">
        <v>25</v>
      </c>
    </row>
    <row r="35" spans="2:12" x14ac:dyDescent="0.3">
      <c r="C35" s="11"/>
      <c r="D35" s="11"/>
      <c r="E35" s="11"/>
      <c r="F35" s="11"/>
      <c r="G35" s="11"/>
      <c r="H35" s="11"/>
      <c r="I35" s="11"/>
      <c r="J35" s="11"/>
    </row>
    <row r="36" spans="2:12" x14ac:dyDescent="0.3">
      <c r="B36" s="14" t="s">
        <v>0</v>
      </c>
    </row>
    <row r="38" spans="2:12" ht="28.8" x14ac:dyDescent="0.3">
      <c r="C38" s="11" t="s">
        <v>0</v>
      </c>
      <c r="D38" s="11" t="s">
        <v>40</v>
      </c>
      <c r="E38" s="12" t="s">
        <v>97</v>
      </c>
      <c r="F38" s="12" t="s">
        <v>124</v>
      </c>
      <c r="G38" s="12" t="s">
        <v>125</v>
      </c>
      <c r="H38" s="12" t="s">
        <v>126</v>
      </c>
      <c r="I38" s="1"/>
      <c r="J38" s="1"/>
      <c r="K38" s="1"/>
      <c r="L38" s="1"/>
    </row>
    <row r="39" spans="2:12" x14ac:dyDescent="0.3">
      <c r="C39" s="17" t="s">
        <v>38</v>
      </c>
      <c r="D39" s="17" t="s">
        <v>41</v>
      </c>
      <c r="E39" s="17" t="s">
        <v>93</v>
      </c>
      <c r="F39" s="17" t="s">
        <v>110</v>
      </c>
      <c r="G39" s="17">
        <v>10</v>
      </c>
      <c r="H39" s="17" t="s">
        <v>81</v>
      </c>
    </row>
    <row r="40" spans="2:12" x14ac:dyDescent="0.3">
      <c r="C40" s="17" t="s">
        <v>38</v>
      </c>
      <c r="D40" s="17" t="s">
        <v>41</v>
      </c>
      <c r="E40" s="17" t="s">
        <v>94</v>
      </c>
      <c r="F40" s="17" t="s">
        <v>111</v>
      </c>
      <c r="G40" s="17">
        <v>20</v>
      </c>
      <c r="H40" s="17" t="s">
        <v>85</v>
      </c>
    </row>
    <row r="41" spans="2:12" x14ac:dyDescent="0.3">
      <c r="C41" s="17" t="s">
        <v>38</v>
      </c>
      <c r="D41" s="17" t="s">
        <v>41</v>
      </c>
      <c r="E41" s="17" t="s">
        <v>95</v>
      </c>
      <c r="F41" s="17" t="s">
        <v>112</v>
      </c>
      <c r="G41" s="17">
        <v>30</v>
      </c>
      <c r="H41" s="17" t="s">
        <v>87</v>
      </c>
    </row>
    <row r="42" spans="2:12" x14ac:dyDescent="0.3">
      <c r="C42" s="17" t="s">
        <v>39</v>
      </c>
      <c r="D42" s="17" t="s">
        <v>41</v>
      </c>
      <c r="E42" s="17" t="s">
        <v>96</v>
      </c>
      <c r="F42" s="17" t="s">
        <v>111</v>
      </c>
      <c r="G42" s="17">
        <v>20</v>
      </c>
      <c r="H42" s="17" t="s">
        <v>83</v>
      </c>
    </row>
    <row r="43" spans="2:12" x14ac:dyDescent="0.3">
      <c r="C43" s="17" t="s">
        <v>39</v>
      </c>
      <c r="D43" s="17" t="s">
        <v>41</v>
      </c>
      <c r="E43" s="17" t="s">
        <v>122</v>
      </c>
      <c r="F43" s="17" t="s">
        <v>120</v>
      </c>
      <c r="G43" s="17">
        <v>40</v>
      </c>
      <c r="H43" s="17" t="s">
        <v>86</v>
      </c>
    </row>
    <row r="44" spans="2:12" ht="15" thickBot="1" x14ac:dyDescent="0.35">
      <c r="C44" s="18" t="s">
        <v>39</v>
      </c>
      <c r="D44" s="18" t="s">
        <v>41</v>
      </c>
      <c r="E44" s="18" t="s">
        <v>123</v>
      </c>
      <c r="F44" s="18" t="s">
        <v>121</v>
      </c>
      <c r="G44" s="18">
        <v>70</v>
      </c>
      <c r="H44" s="18" t="s">
        <v>87</v>
      </c>
    </row>
    <row r="45" spans="2:12" ht="15" thickTop="1" x14ac:dyDescent="0.3">
      <c r="C45" s="11" t="s">
        <v>127</v>
      </c>
      <c r="D45" s="11" t="s">
        <v>70</v>
      </c>
      <c r="E45" s="11" t="s">
        <v>129</v>
      </c>
      <c r="F45" s="11" t="s">
        <v>131</v>
      </c>
      <c r="G45" s="11">
        <v>100</v>
      </c>
      <c r="H45" s="11" t="s">
        <v>84</v>
      </c>
    </row>
    <row r="46" spans="2:12" x14ac:dyDescent="0.3">
      <c r="C46" s="11" t="s">
        <v>127</v>
      </c>
      <c r="D46" s="11" t="s">
        <v>70</v>
      </c>
      <c r="E46" s="11" t="s">
        <v>130</v>
      </c>
      <c r="F46" s="11" t="s">
        <v>132</v>
      </c>
      <c r="G46" s="11">
        <v>200</v>
      </c>
      <c r="H46" s="11" t="s">
        <v>86</v>
      </c>
    </row>
    <row r="47" spans="2:12" x14ac:dyDescent="0.3">
      <c r="C47" s="11" t="s">
        <v>128</v>
      </c>
      <c r="D47" s="11" t="s">
        <v>70</v>
      </c>
      <c r="E47" s="11" t="s">
        <v>135</v>
      </c>
      <c r="F47" s="11" t="s">
        <v>133</v>
      </c>
      <c r="G47" s="11">
        <v>70</v>
      </c>
      <c r="H47" s="11" t="s">
        <v>107</v>
      </c>
    </row>
    <row r="48" spans="2:12" x14ac:dyDescent="0.3">
      <c r="C48" s="11" t="s">
        <v>128</v>
      </c>
      <c r="D48" s="11" t="s">
        <v>70</v>
      </c>
      <c r="E48" s="11" t="s">
        <v>134</v>
      </c>
      <c r="F48" s="11" t="s">
        <v>133</v>
      </c>
      <c r="G48" s="11">
        <v>150</v>
      </c>
      <c r="H48" s="11" t="s">
        <v>108</v>
      </c>
    </row>
    <row r="51" spans="2:11" x14ac:dyDescent="0.3">
      <c r="B51" s="14" t="s">
        <v>170</v>
      </c>
    </row>
    <row r="52" spans="2:11" x14ac:dyDescent="0.3">
      <c r="K52" s="20"/>
    </row>
    <row r="53" spans="2:11" s="6" customFormat="1" x14ac:dyDescent="0.3">
      <c r="C53" s="6" t="s">
        <v>136</v>
      </c>
      <c r="D53" s="6" t="s">
        <v>137</v>
      </c>
      <c r="E53" s="6" t="s">
        <v>138</v>
      </c>
      <c r="K53" s="21"/>
    </row>
    <row r="54" spans="2:11" s="6" customFormat="1" x14ac:dyDescent="0.3">
      <c r="C54" s="6">
        <v>75460</v>
      </c>
      <c r="D54" s="6" t="s">
        <v>139</v>
      </c>
      <c r="E54" s="6" t="s">
        <v>142</v>
      </c>
      <c r="K54" s="21"/>
    </row>
    <row r="55" spans="2:11" s="6" customFormat="1" x14ac:dyDescent="0.3">
      <c r="C55" s="6">
        <v>75620</v>
      </c>
      <c r="D55" s="6" t="s">
        <v>139</v>
      </c>
      <c r="E55" s="6" t="s">
        <v>142</v>
      </c>
      <c r="K55" s="21"/>
    </row>
    <row r="56" spans="2:11" s="6" customFormat="1" x14ac:dyDescent="0.3">
      <c r="C56" s="22">
        <v>75050</v>
      </c>
      <c r="D56" s="6" t="s">
        <v>139</v>
      </c>
      <c r="E56" s="6" t="s">
        <v>142</v>
      </c>
      <c r="K56" s="21"/>
    </row>
    <row r="57" spans="2:11" s="6" customFormat="1" x14ac:dyDescent="0.3">
      <c r="C57" s="21">
        <v>75604</v>
      </c>
      <c r="D57" s="6" t="s">
        <v>139</v>
      </c>
      <c r="E57" s="6" t="s">
        <v>142</v>
      </c>
      <c r="K57" s="21"/>
    </row>
    <row r="58" spans="2:11" s="6" customFormat="1" x14ac:dyDescent="0.3">
      <c r="C58" s="21">
        <v>75450</v>
      </c>
      <c r="D58" s="6" t="s">
        <v>139</v>
      </c>
      <c r="E58" s="6" t="s">
        <v>142</v>
      </c>
      <c r="K58" s="21"/>
    </row>
    <row r="59" spans="2:11" s="6" customFormat="1" x14ac:dyDescent="0.3">
      <c r="C59" s="21">
        <v>75586</v>
      </c>
      <c r="D59" s="6" t="s">
        <v>139</v>
      </c>
      <c r="E59" s="6" t="s">
        <v>142</v>
      </c>
      <c r="K59" s="21"/>
    </row>
    <row r="60" spans="2:11" s="6" customFormat="1" x14ac:dyDescent="0.3">
      <c r="C60" s="21">
        <v>75350</v>
      </c>
      <c r="D60" s="6" t="s">
        <v>139</v>
      </c>
      <c r="E60" s="6" t="s">
        <v>142</v>
      </c>
      <c r="K60" s="21"/>
    </row>
    <row r="61" spans="2:11" s="6" customFormat="1" x14ac:dyDescent="0.3">
      <c r="C61" s="21">
        <v>75500</v>
      </c>
      <c r="D61" s="6" t="s">
        <v>140</v>
      </c>
      <c r="E61" s="6" t="s">
        <v>143</v>
      </c>
      <c r="K61" s="21"/>
    </row>
    <row r="62" spans="2:11" s="6" customFormat="1" x14ac:dyDescent="0.3">
      <c r="C62" s="21">
        <v>75502</v>
      </c>
      <c r="D62" s="6" t="s">
        <v>140</v>
      </c>
      <c r="E62" s="6" t="s">
        <v>143</v>
      </c>
      <c r="K62" s="21"/>
    </row>
    <row r="63" spans="2:11" s="6" customFormat="1" x14ac:dyDescent="0.3">
      <c r="C63" s="21">
        <v>75503</v>
      </c>
      <c r="D63" s="6" t="s">
        <v>140</v>
      </c>
      <c r="E63" s="6" t="s">
        <v>143</v>
      </c>
      <c r="K63" s="21"/>
    </row>
    <row r="64" spans="2:11" s="6" customFormat="1" x14ac:dyDescent="0.3">
      <c r="C64" s="21">
        <v>75504</v>
      </c>
      <c r="D64" s="6" t="s">
        <v>140</v>
      </c>
      <c r="E64" s="6" t="s">
        <v>143</v>
      </c>
      <c r="K64" s="21"/>
    </row>
    <row r="65" spans="3:11" s="6" customFormat="1" x14ac:dyDescent="0.3">
      <c r="C65" s="21">
        <v>75505</v>
      </c>
      <c r="D65" s="6" t="s">
        <v>140</v>
      </c>
      <c r="E65" s="6" t="s">
        <v>143</v>
      </c>
      <c r="K65" s="21"/>
    </row>
    <row r="66" spans="3:11" s="6" customFormat="1" x14ac:dyDescent="0.3">
      <c r="C66" s="21">
        <v>75508</v>
      </c>
      <c r="D66" s="6" t="s">
        <v>140</v>
      </c>
      <c r="E66" s="6" t="s">
        <v>143</v>
      </c>
      <c r="K66" s="21"/>
    </row>
    <row r="67" spans="3:11" s="6" customFormat="1" x14ac:dyDescent="0.3">
      <c r="C67" s="21">
        <v>75510</v>
      </c>
      <c r="D67" s="6" t="s">
        <v>141</v>
      </c>
      <c r="E67" s="6" t="s">
        <v>144</v>
      </c>
      <c r="K67" s="21"/>
    </row>
    <row r="68" spans="3:11" s="6" customFormat="1" x14ac:dyDescent="0.3">
      <c r="C68" s="21">
        <v>75512</v>
      </c>
      <c r="D68" s="6" t="s">
        <v>141</v>
      </c>
      <c r="E68" s="6" t="s">
        <v>144</v>
      </c>
      <c r="K68" s="21"/>
    </row>
    <row r="69" spans="3:11" s="6" customFormat="1" x14ac:dyDescent="0.3">
      <c r="C69" s="21">
        <v>75514</v>
      </c>
      <c r="D69" s="6" t="s">
        <v>141</v>
      </c>
      <c r="E69" s="6" t="s">
        <v>144</v>
      </c>
      <c r="K69" s="21"/>
    </row>
    <row r="70" spans="3:11" s="6" customFormat="1" x14ac:dyDescent="0.3">
      <c r="C70" s="21">
        <v>75516</v>
      </c>
      <c r="D70" s="6" t="s">
        <v>141</v>
      </c>
      <c r="E70" s="6" t="s">
        <v>144</v>
      </c>
    </row>
    <row r="71" spans="3:11" s="6" customFormat="1" x14ac:dyDescent="0.3">
      <c r="C71" s="21">
        <v>75517</v>
      </c>
      <c r="D71" s="6" t="s">
        <v>141</v>
      </c>
      <c r="E71" s="6" t="s">
        <v>144</v>
      </c>
    </row>
    <row r="72" spans="3:11" s="6" customFormat="1" x14ac:dyDescent="0.3">
      <c r="C72" s="23">
        <v>75518</v>
      </c>
      <c r="D72" s="24" t="s">
        <v>141</v>
      </c>
      <c r="E72" s="24" t="s">
        <v>144</v>
      </c>
    </row>
    <row r="73" spans="3:11" s="6" customFormat="1" ht="15" thickBot="1" x14ac:dyDescent="0.35">
      <c r="C73" s="25">
        <v>75532</v>
      </c>
      <c r="D73" s="26" t="s">
        <v>141</v>
      </c>
      <c r="E73" s="26" t="s">
        <v>144</v>
      </c>
    </row>
    <row r="74" spans="3:11" s="6" customFormat="1" ht="15" thickTop="1" x14ac:dyDescent="0.3">
      <c r="C74" s="21">
        <v>80500</v>
      </c>
      <c r="D74" s="6" t="s">
        <v>167</v>
      </c>
      <c r="E74" s="6" t="s">
        <v>145</v>
      </c>
    </row>
    <row r="75" spans="3:11" s="6" customFormat="1" x14ac:dyDescent="0.3">
      <c r="C75" s="21" t="s">
        <v>148</v>
      </c>
      <c r="D75" s="6" t="s">
        <v>167</v>
      </c>
      <c r="E75" s="6" t="s">
        <v>145</v>
      </c>
    </row>
    <row r="76" spans="3:11" s="6" customFormat="1" x14ac:dyDescent="0.3">
      <c r="C76" s="21" t="s">
        <v>149</v>
      </c>
      <c r="D76" s="6" t="s">
        <v>167</v>
      </c>
      <c r="E76" s="6" t="s">
        <v>145</v>
      </c>
    </row>
    <row r="77" spans="3:11" s="6" customFormat="1" x14ac:dyDescent="0.3">
      <c r="C77" s="21" t="s">
        <v>150</v>
      </c>
      <c r="D77" s="6" t="s">
        <v>167</v>
      </c>
      <c r="E77" s="6" t="s">
        <v>145</v>
      </c>
    </row>
    <row r="78" spans="3:11" s="6" customFormat="1" x14ac:dyDescent="0.3">
      <c r="C78" s="21" t="s">
        <v>151</v>
      </c>
      <c r="D78" s="6" t="s">
        <v>167</v>
      </c>
      <c r="E78" s="6" t="s">
        <v>145</v>
      </c>
    </row>
    <row r="79" spans="3:11" s="6" customFormat="1" x14ac:dyDescent="0.3">
      <c r="C79" s="21" t="s">
        <v>152</v>
      </c>
      <c r="D79" s="6" t="s">
        <v>167</v>
      </c>
      <c r="E79" s="6" t="s">
        <v>145</v>
      </c>
    </row>
    <row r="80" spans="3:11" s="6" customFormat="1" x14ac:dyDescent="0.3">
      <c r="C80" s="21" t="s">
        <v>153</v>
      </c>
      <c r="D80" s="6" t="s">
        <v>167</v>
      </c>
      <c r="E80" s="6" t="s">
        <v>145</v>
      </c>
    </row>
    <row r="81" spans="3:5" s="6" customFormat="1" x14ac:dyDescent="0.3">
      <c r="C81" s="21" t="s">
        <v>154</v>
      </c>
      <c r="D81" s="6" t="s">
        <v>167</v>
      </c>
      <c r="E81" s="6" t="s">
        <v>145</v>
      </c>
    </row>
    <row r="82" spans="3:5" s="6" customFormat="1" x14ac:dyDescent="0.3">
      <c r="C82" s="21" t="s">
        <v>155</v>
      </c>
      <c r="D82" s="6" t="s">
        <v>168</v>
      </c>
      <c r="E82" s="6" t="s">
        <v>146</v>
      </c>
    </row>
    <row r="83" spans="3:5" s="6" customFormat="1" x14ac:dyDescent="0.3">
      <c r="C83" s="21" t="s">
        <v>156</v>
      </c>
      <c r="D83" s="6" t="s">
        <v>168</v>
      </c>
      <c r="E83" s="6" t="s">
        <v>146</v>
      </c>
    </row>
    <row r="84" spans="3:5" s="6" customFormat="1" x14ac:dyDescent="0.3">
      <c r="C84" s="21" t="s">
        <v>157</v>
      </c>
      <c r="D84" s="6" t="s">
        <v>168</v>
      </c>
      <c r="E84" s="6" t="s">
        <v>146</v>
      </c>
    </row>
    <row r="85" spans="3:5" s="6" customFormat="1" x14ac:dyDescent="0.3">
      <c r="C85" s="21" t="s">
        <v>158</v>
      </c>
      <c r="D85" s="6" t="s">
        <v>168</v>
      </c>
      <c r="E85" s="6" t="s">
        <v>146</v>
      </c>
    </row>
    <row r="86" spans="3:5" s="6" customFormat="1" x14ac:dyDescent="0.3">
      <c r="C86" s="21" t="s">
        <v>159</v>
      </c>
      <c r="D86" s="6" t="s">
        <v>168</v>
      </c>
      <c r="E86" s="6" t="s">
        <v>146</v>
      </c>
    </row>
    <row r="87" spans="3:5" s="6" customFormat="1" x14ac:dyDescent="0.3">
      <c r="C87" s="21" t="s">
        <v>160</v>
      </c>
      <c r="D87" s="6" t="s">
        <v>168</v>
      </c>
      <c r="E87" s="6" t="s">
        <v>146</v>
      </c>
    </row>
    <row r="88" spans="3:5" s="6" customFormat="1" x14ac:dyDescent="0.3">
      <c r="C88" s="21" t="s">
        <v>161</v>
      </c>
      <c r="D88" s="6" t="s">
        <v>169</v>
      </c>
      <c r="E88" s="6" t="s">
        <v>147</v>
      </c>
    </row>
    <row r="89" spans="3:5" s="6" customFormat="1" x14ac:dyDescent="0.3">
      <c r="C89" s="21" t="s">
        <v>162</v>
      </c>
      <c r="D89" s="6" t="s">
        <v>169</v>
      </c>
      <c r="E89" s="6" t="s">
        <v>147</v>
      </c>
    </row>
    <row r="90" spans="3:5" s="6" customFormat="1" x14ac:dyDescent="0.3">
      <c r="C90" s="21" t="s">
        <v>163</v>
      </c>
      <c r="D90" s="6" t="s">
        <v>169</v>
      </c>
      <c r="E90" s="6" t="s">
        <v>147</v>
      </c>
    </row>
    <row r="91" spans="3:5" s="6" customFormat="1" x14ac:dyDescent="0.3">
      <c r="C91" s="21" t="s">
        <v>164</v>
      </c>
      <c r="D91" s="6" t="s">
        <v>169</v>
      </c>
      <c r="E91" s="6" t="s">
        <v>147</v>
      </c>
    </row>
    <row r="92" spans="3:5" s="6" customFormat="1" x14ac:dyDescent="0.3">
      <c r="C92" s="21" t="s">
        <v>165</v>
      </c>
      <c r="D92" s="6" t="s">
        <v>169</v>
      </c>
      <c r="E92" s="6" t="s">
        <v>147</v>
      </c>
    </row>
    <row r="93" spans="3:5" s="6" customFormat="1" x14ac:dyDescent="0.3">
      <c r="C93" s="21" t="s">
        <v>166</v>
      </c>
      <c r="D93" s="6" t="s">
        <v>169</v>
      </c>
      <c r="E93" s="6" t="s">
        <v>147</v>
      </c>
    </row>
  </sheetData>
  <phoneticPr fontId="2" type="noConversion"/>
  <hyperlinks>
    <hyperlink ref="L20" r:id="rId1" xr:uid="{51BABE49-24BD-4471-AE58-3834CA654B0B}"/>
    <hyperlink ref="L17" r:id="rId2" xr:uid="{61115431-D3C9-4A6C-9C90-400BEB17AE8B}"/>
    <hyperlink ref="L18" r:id="rId3" display="https://www.lazada.com.my/products/packing-box-carton-box-packing-box-packaging-box-kotak-a-flute-big-size-i1481536771-s4871664689.html?exlaz=d_1:mm_150050845_51350205_2010350205::12:12290482491!126042162668!!!pla-368231893610!c!368231893610!4871664689!271593443&amp;gclid=Cj0KCQjw9YWDBhDyARIsADt6sGaTMdXip070E7r2V4ZY0nC9mKaITVCO6brgBecZlkGjhJsI2LTQ380aAvjYEALw_wcB" xr:uid="{13569DAF-71D9-46FF-BE48-7210294AB418}"/>
    <hyperlink ref="L19" r:id="rId4" display="https://shopee.com.my/Carton-Box-B-Series-Packing-Box-Wholesales-Packaging-Box-Kotak-Box-Paper-Box-Ecommerce-%E7%9B%92%E5%AD%90-%E7%BA%B8%E7%9B%92-%E7%BA%B8%E7%AE%B1-%E5%8C%85%E8%A3%85%E7%9B%92-%E7%BD%91%E5%8D%96-Online-business-i.318725561.3004269419?gclid=Cj0KCQjw9YWDBhDyARIsADt6sGZJdSmT76EXXtG-GRxcLmcVbDgsIVSdeHmkr2ikNHUtIf5SAmc4c2caApHBEALw_wcB" xr:uid="{F55AA2AE-F201-48BF-B036-617BB6957231}"/>
  </hyperlinks>
  <pageMargins left="0.7" right="0.7" top="0.75" bottom="0.75" header="0.3" footer="0.3"/>
  <pageSetup orientation="portrait" r:id="rId5"/>
  <tableParts count="4"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Truck1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2021-03-29T00:05:09Z</dcterms:created>
  <dcterms:modified xsi:type="dcterms:W3CDTF">2021-03-30T05:14:40Z</dcterms:modified>
</cp:coreProperties>
</file>