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irtual\truck_consolidation\"/>
    </mc:Choice>
  </mc:AlternateContent>
  <xr:revisionPtr revIDLastSave="0" documentId="13_ncr:1_{1A9953DF-A153-4EA6-947D-3ACC3460E9CB}" xr6:coauthVersionLast="46" xr6:coauthVersionMax="46" xr10:uidLastSave="{00000000-0000-0000-0000-000000000000}"/>
  <bookViews>
    <workbookView xWindow="52920" yWindow="120" windowWidth="8985" windowHeight="11445" tabRatio="693" activeTab="1" xr2:uid="{B6BC4DC7-0EA9-47D2-AB18-7C1647C132D5}"/>
  </bookViews>
  <sheets>
    <sheet name="Truck1" sheetId="1" r:id="rId1"/>
    <sheet name="Master Data" sheetId="2" r:id="rId2"/>
    <sheet name="Orders" sheetId="8" r:id="rId3"/>
    <sheet name="Dest_Cluster" sheetId="6" r:id="rId4"/>
    <sheet name="Products" sheetId="5" r:id="rId5"/>
    <sheet name="Truck Type" sheetId="3" r:id="rId6"/>
    <sheet name="Truck Company" sheetId="10" r:id="rId7"/>
    <sheet name="Truck Fleet" sheetId="7" r:id="rId8"/>
    <sheet name="Packaging" sheetId="4" r:id="rId9"/>
    <sheet name="Supplier Location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1" i="2" l="1"/>
  <c r="Q99" i="2"/>
  <c r="Q103" i="2"/>
  <c r="Q107" i="2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3" i="8"/>
  <c r="B3" i="8"/>
  <c r="C3" i="8"/>
  <c r="D3" i="8"/>
  <c r="E3" i="8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B3" i="6" l="1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C2" i="6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G2" i="5"/>
  <c r="A3" i="9"/>
  <c r="B3" i="9"/>
  <c r="C3" i="9"/>
  <c r="D3" i="9"/>
  <c r="B2" i="9"/>
  <c r="C2" i="9"/>
  <c r="D2" i="9"/>
  <c r="A2" i="9"/>
  <c r="A3" i="4"/>
  <c r="B3" i="4"/>
  <c r="C3" i="4"/>
  <c r="D3" i="4"/>
  <c r="E3" i="4"/>
  <c r="H3" i="4"/>
  <c r="A4" i="4"/>
  <c r="B4" i="4"/>
  <c r="C4" i="4"/>
  <c r="D4" i="4"/>
  <c r="E4" i="4"/>
  <c r="H4" i="4"/>
  <c r="A5" i="4"/>
  <c r="B5" i="4"/>
  <c r="C5" i="4"/>
  <c r="D5" i="4"/>
  <c r="E5" i="4"/>
  <c r="H5" i="4"/>
  <c r="A6" i="4"/>
  <c r="B6" i="4"/>
  <c r="C6" i="4"/>
  <c r="D6" i="4"/>
  <c r="E6" i="4"/>
  <c r="H6" i="4"/>
  <c r="A7" i="4"/>
  <c r="B7" i="4"/>
  <c r="C7" i="4"/>
  <c r="D7" i="4"/>
  <c r="E7" i="4"/>
  <c r="H7" i="4"/>
  <c r="A8" i="4"/>
  <c r="B8" i="4"/>
  <c r="C8" i="4"/>
  <c r="D8" i="4"/>
  <c r="E8" i="4"/>
  <c r="H8" i="4"/>
  <c r="A9" i="4"/>
  <c r="B9" i="4"/>
  <c r="C9" i="4"/>
  <c r="D9" i="4"/>
  <c r="E9" i="4"/>
  <c r="H9" i="4"/>
  <c r="A10" i="4"/>
  <c r="B10" i="4"/>
  <c r="C10" i="4"/>
  <c r="D10" i="4"/>
  <c r="E10" i="4"/>
  <c r="H10" i="4"/>
  <c r="A11" i="4"/>
  <c r="B11" i="4"/>
  <c r="C11" i="4"/>
  <c r="D11" i="4"/>
  <c r="E11" i="4"/>
  <c r="H11" i="4"/>
  <c r="A12" i="4"/>
  <c r="B12" i="4"/>
  <c r="C12" i="4"/>
  <c r="D12" i="4"/>
  <c r="E12" i="4"/>
  <c r="H12" i="4"/>
  <c r="A13" i="4"/>
  <c r="B13" i="4"/>
  <c r="C13" i="4"/>
  <c r="D13" i="4"/>
  <c r="E13" i="4"/>
  <c r="H13" i="4"/>
  <c r="A14" i="4"/>
  <c r="B14" i="4"/>
  <c r="C14" i="4"/>
  <c r="D14" i="4"/>
  <c r="E14" i="4"/>
  <c r="H14" i="4"/>
  <c r="A15" i="4"/>
  <c r="B15" i="4"/>
  <c r="C15" i="4"/>
  <c r="D15" i="4"/>
  <c r="E15" i="4"/>
  <c r="H15" i="4"/>
  <c r="A16" i="4"/>
  <c r="B16" i="4"/>
  <c r="C16" i="4"/>
  <c r="D16" i="4"/>
  <c r="E16" i="4"/>
  <c r="H16" i="4"/>
  <c r="A17" i="4"/>
  <c r="B17" i="4"/>
  <c r="C17" i="4"/>
  <c r="D17" i="4"/>
  <c r="E17" i="4"/>
  <c r="H17" i="4"/>
  <c r="A18" i="4"/>
  <c r="B18" i="4"/>
  <c r="C18" i="4"/>
  <c r="D18" i="4"/>
  <c r="E18" i="4"/>
  <c r="H18" i="4"/>
  <c r="A19" i="4"/>
  <c r="B19" i="4"/>
  <c r="C19" i="4"/>
  <c r="D19" i="4"/>
  <c r="E19" i="4"/>
  <c r="H19" i="4"/>
  <c r="B2" i="4"/>
  <c r="C2" i="4"/>
  <c r="D2" i="4"/>
  <c r="E2" i="4"/>
  <c r="H2" i="4"/>
  <c r="A2" i="4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B2" i="7"/>
  <c r="C2" i="7"/>
  <c r="D2" i="7"/>
  <c r="E2" i="7"/>
  <c r="A2" i="7"/>
  <c r="A3" i="10"/>
  <c r="B3" i="10"/>
  <c r="C3" i="10"/>
  <c r="D3" i="10"/>
  <c r="B2" i="10"/>
  <c r="C2" i="10"/>
  <c r="D2" i="10"/>
  <c r="A2" i="10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B2" i="5"/>
  <c r="C2" i="5"/>
  <c r="D2" i="5"/>
  <c r="E2" i="5"/>
  <c r="F2" i="5"/>
  <c r="A2" i="5"/>
  <c r="A3" i="6"/>
  <c r="D3" i="6"/>
  <c r="E3" i="6"/>
  <c r="A4" i="6"/>
  <c r="D4" i="6"/>
  <c r="E4" i="6"/>
  <c r="A5" i="6"/>
  <c r="D5" i="6"/>
  <c r="E5" i="6"/>
  <c r="A6" i="6"/>
  <c r="D6" i="6"/>
  <c r="E6" i="6"/>
  <c r="A7" i="6"/>
  <c r="D7" i="6"/>
  <c r="E7" i="6"/>
  <c r="A8" i="6"/>
  <c r="D8" i="6"/>
  <c r="E8" i="6"/>
  <c r="A9" i="6"/>
  <c r="D9" i="6"/>
  <c r="E9" i="6"/>
  <c r="A10" i="6"/>
  <c r="D10" i="6"/>
  <c r="E10" i="6"/>
  <c r="A11" i="6"/>
  <c r="D11" i="6"/>
  <c r="E11" i="6"/>
  <c r="A12" i="6"/>
  <c r="D12" i="6"/>
  <c r="E12" i="6"/>
  <c r="A13" i="6"/>
  <c r="D13" i="6"/>
  <c r="E13" i="6"/>
  <c r="A14" i="6"/>
  <c r="D14" i="6"/>
  <c r="E14" i="6"/>
  <c r="A15" i="6"/>
  <c r="D15" i="6"/>
  <c r="E15" i="6"/>
  <c r="A16" i="6"/>
  <c r="D16" i="6"/>
  <c r="E16" i="6"/>
  <c r="A17" i="6"/>
  <c r="D17" i="6"/>
  <c r="E17" i="6"/>
  <c r="A18" i="6"/>
  <c r="D18" i="6"/>
  <c r="E18" i="6"/>
  <c r="A19" i="6"/>
  <c r="D19" i="6"/>
  <c r="E19" i="6"/>
  <c r="A20" i="6"/>
  <c r="D20" i="6"/>
  <c r="E20" i="6"/>
  <c r="A21" i="6"/>
  <c r="D21" i="6"/>
  <c r="E21" i="6"/>
  <c r="A22" i="6"/>
  <c r="D22" i="6"/>
  <c r="E22" i="6"/>
  <c r="A23" i="6"/>
  <c r="D23" i="6"/>
  <c r="E23" i="6"/>
  <c r="A24" i="6"/>
  <c r="D24" i="6"/>
  <c r="E24" i="6"/>
  <c r="A25" i="6"/>
  <c r="D25" i="6"/>
  <c r="E25" i="6"/>
  <c r="A26" i="6"/>
  <c r="D26" i="6"/>
  <c r="E26" i="6"/>
  <c r="A27" i="6"/>
  <c r="D27" i="6"/>
  <c r="E27" i="6"/>
  <c r="A28" i="6"/>
  <c r="D28" i="6"/>
  <c r="E28" i="6"/>
  <c r="A29" i="6"/>
  <c r="D29" i="6"/>
  <c r="E29" i="6"/>
  <c r="A30" i="6"/>
  <c r="D30" i="6"/>
  <c r="E30" i="6"/>
  <c r="A31" i="6"/>
  <c r="D31" i="6"/>
  <c r="E31" i="6"/>
  <c r="A32" i="6"/>
  <c r="D32" i="6"/>
  <c r="E32" i="6"/>
  <c r="A33" i="6"/>
  <c r="D33" i="6"/>
  <c r="E33" i="6"/>
  <c r="A34" i="6"/>
  <c r="D34" i="6"/>
  <c r="E34" i="6"/>
  <c r="A35" i="6"/>
  <c r="D35" i="6"/>
  <c r="E35" i="6"/>
  <c r="A36" i="6"/>
  <c r="D36" i="6"/>
  <c r="E36" i="6"/>
  <c r="A37" i="6"/>
  <c r="D37" i="6"/>
  <c r="E37" i="6"/>
  <c r="A38" i="6"/>
  <c r="D38" i="6"/>
  <c r="E38" i="6"/>
  <c r="A39" i="6"/>
  <c r="D39" i="6"/>
  <c r="E39" i="6"/>
  <c r="A40" i="6"/>
  <c r="D40" i="6"/>
  <c r="E40" i="6"/>
  <c r="A41" i="6"/>
  <c r="D41" i="6"/>
  <c r="E41" i="6"/>
  <c r="B2" i="6"/>
  <c r="D2" i="6"/>
  <c r="E2" i="6"/>
  <c r="A2" i="6"/>
  <c r="B2" i="8"/>
  <c r="C2" i="8"/>
  <c r="D2" i="8"/>
  <c r="E2" i="8"/>
  <c r="A2" i="8"/>
  <c r="A3" i="3"/>
  <c r="B3" i="3"/>
  <c r="C3" i="3"/>
  <c r="D3" i="3"/>
  <c r="G3" i="3"/>
  <c r="A4" i="3"/>
  <c r="B4" i="3"/>
  <c r="C4" i="3"/>
  <c r="D4" i="3"/>
  <c r="G4" i="3"/>
  <c r="A5" i="3"/>
  <c r="B5" i="3"/>
  <c r="C5" i="3"/>
  <c r="D5" i="3"/>
  <c r="G5" i="3"/>
  <c r="A6" i="3"/>
  <c r="B6" i="3"/>
  <c r="C6" i="3"/>
  <c r="D6" i="3"/>
  <c r="G6" i="3"/>
  <c r="B2" i="3"/>
  <c r="C2" i="3"/>
  <c r="D2" i="3"/>
  <c r="G2" i="3"/>
  <c r="A2" i="3"/>
  <c r="H34" i="2"/>
  <c r="F19" i="4" s="1"/>
  <c r="I34" i="2"/>
  <c r="G19" i="4" s="1"/>
  <c r="H33" i="2"/>
  <c r="F18" i="4" s="1"/>
  <c r="I33" i="2"/>
  <c r="G18" i="4" s="1"/>
  <c r="H32" i="2"/>
  <c r="F17" i="4" s="1"/>
  <c r="I32" i="2"/>
  <c r="G17" i="4" s="1"/>
  <c r="H30" i="2"/>
  <c r="F15" i="4" s="1"/>
  <c r="H31" i="2"/>
  <c r="F16" i="4" s="1"/>
  <c r="I30" i="2"/>
  <c r="G15" i="4" s="1"/>
  <c r="I31" i="2"/>
  <c r="G16" i="4" s="1"/>
  <c r="H29" i="2"/>
  <c r="F14" i="4" s="1"/>
  <c r="I29" i="2"/>
  <c r="G14" i="4" s="1"/>
  <c r="H27" i="2"/>
  <c r="F12" i="4" s="1"/>
  <c r="I27" i="2"/>
  <c r="G12" i="4" s="1"/>
  <c r="I28" i="2"/>
  <c r="G13" i="4" s="1"/>
  <c r="H28" i="2"/>
  <c r="F13" i="4" s="1"/>
  <c r="H22" i="2"/>
  <c r="F7" i="4" s="1"/>
  <c r="I22" i="2"/>
  <c r="G7" i="4" s="1"/>
  <c r="H23" i="2"/>
  <c r="F8" i="4" s="1"/>
  <c r="I23" i="2"/>
  <c r="G8" i="4" s="1"/>
  <c r="H24" i="2"/>
  <c r="F9" i="4" s="1"/>
  <c r="I24" i="2"/>
  <c r="G9" i="4" s="1"/>
  <c r="H25" i="2"/>
  <c r="F10" i="4" s="1"/>
  <c r="I25" i="2"/>
  <c r="G10" i="4" s="1"/>
  <c r="H26" i="2"/>
  <c r="F11" i="4" s="1"/>
  <c r="I26" i="2"/>
  <c r="G11" i="4" s="1"/>
  <c r="I17" i="2"/>
  <c r="G2" i="4" s="1"/>
  <c r="I18" i="2"/>
  <c r="G3" i="4" s="1"/>
  <c r="I19" i="2"/>
  <c r="G4" i="4" s="1"/>
  <c r="I20" i="2"/>
  <c r="G5" i="4" s="1"/>
  <c r="I21" i="2"/>
  <c r="G6" i="4" s="1"/>
  <c r="H17" i="2"/>
  <c r="F2" i="4" s="1"/>
  <c r="H18" i="2"/>
  <c r="F3" i="4" s="1"/>
  <c r="H19" i="2"/>
  <c r="F4" i="4" s="1"/>
  <c r="H20" i="2"/>
  <c r="F5" i="4" s="1"/>
  <c r="H21" i="2"/>
  <c r="F6" i="4" s="1"/>
  <c r="G8" i="2"/>
  <c r="E3" i="3" s="1"/>
  <c r="G9" i="2"/>
  <c r="E4" i="3" s="1"/>
  <c r="G10" i="2"/>
  <c r="E5" i="3" s="1"/>
  <c r="G11" i="2"/>
  <c r="E6" i="3" s="1"/>
  <c r="G7" i="2"/>
  <c r="E2" i="3" s="1"/>
  <c r="H8" i="2"/>
  <c r="F3" i="3" s="1"/>
  <c r="H9" i="2"/>
  <c r="F4" i="3" s="1"/>
  <c r="H10" i="2"/>
  <c r="F5" i="3" s="1"/>
  <c r="H11" i="2"/>
  <c r="F6" i="3" s="1"/>
  <c r="H7" i="2"/>
  <c r="F2" i="3" s="1"/>
  <c r="J7" i="1"/>
  <c r="K7" i="1" s="1"/>
  <c r="M7" i="1" s="1"/>
  <c r="O7" i="1"/>
  <c r="J8" i="1"/>
  <c r="K8" i="1" s="1"/>
  <c r="M8" i="1" s="1"/>
  <c r="O8" i="1"/>
  <c r="J9" i="1"/>
  <c r="K9" i="1" s="1"/>
  <c r="M9" i="1" s="1"/>
  <c r="O9" i="1"/>
  <c r="O10" i="1"/>
  <c r="O11" i="1"/>
  <c r="O12" i="1"/>
  <c r="O13" i="1"/>
  <c r="O14" i="1"/>
  <c r="J5" i="1"/>
  <c r="K5" i="1" s="1"/>
  <c r="M5" i="1" s="1"/>
  <c r="J6" i="1"/>
  <c r="K6" i="1" s="1"/>
  <c r="M6" i="1" s="1"/>
  <c r="J10" i="1"/>
  <c r="K10" i="1" s="1"/>
  <c r="M10" i="1" s="1"/>
  <c r="J11" i="1"/>
  <c r="K11" i="1" s="1"/>
  <c r="M11" i="1" s="1"/>
  <c r="J12" i="1"/>
  <c r="K12" i="1" s="1"/>
  <c r="M12" i="1" s="1"/>
  <c r="J13" i="1"/>
  <c r="K13" i="1" s="1"/>
  <c r="M13" i="1" s="1"/>
  <c r="J14" i="1"/>
  <c r="K14" i="1" s="1"/>
  <c r="M14" i="1" s="1"/>
  <c r="J4" i="1"/>
  <c r="K4" i="1" s="1"/>
  <c r="M4" i="1" s="1"/>
  <c r="O5" i="1"/>
  <c r="O6" i="1"/>
  <c r="O4" i="1"/>
  <c r="F42" i="1"/>
  <c r="F43" i="1"/>
  <c r="F44" i="1"/>
  <c r="F45" i="1"/>
  <c r="F41" i="1"/>
</calcChain>
</file>

<file path=xl/sharedStrings.xml><?xml version="1.0" encoding="utf-8"?>
<sst xmlns="http://schemas.openxmlformats.org/spreadsheetml/2006/main" count="876" uniqueCount="417">
  <si>
    <t>Product</t>
  </si>
  <si>
    <t>B</t>
  </si>
  <si>
    <t>O1</t>
  </si>
  <si>
    <t>D1</t>
  </si>
  <si>
    <t>Volume per batch 
(m2)</t>
  </si>
  <si>
    <t>Total Volume 
(m2)</t>
  </si>
  <si>
    <t>Truck Type</t>
  </si>
  <si>
    <t>Type 1</t>
  </si>
  <si>
    <t>Type 2</t>
  </si>
  <si>
    <t>Tonnage 
(Tons)</t>
  </si>
  <si>
    <t>https://www.supplychain247.com/article/logistics_freight_consolidation_and_its_benefits_to_shippers</t>
  </si>
  <si>
    <t>Length
(m)</t>
  </si>
  <si>
    <t>Volume 
(m3)</t>
  </si>
  <si>
    <t>Width
(m)</t>
  </si>
  <si>
    <t>Height 
(m)</t>
  </si>
  <si>
    <t>Type 3</t>
  </si>
  <si>
    <t>Type 4</t>
  </si>
  <si>
    <t>Type 5</t>
  </si>
  <si>
    <t>C</t>
  </si>
  <si>
    <t>O2</t>
  </si>
  <si>
    <t>O3</t>
  </si>
  <si>
    <t>D2</t>
  </si>
  <si>
    <t>D4</t>
  </si>
  <si>
    <t>D6</t>
  </si>
  <si>
    <t>D5</t>
  </si>
  <si>
    <t>D7</t>
  </si>
  <si>
    <t>Total weight 
(Ton)</t>
  </si>
  <si>
    <t>https://mover2u.com/2016/11/29/lorry-dimension-size/</t>
  </si>
  <si>
    <t>Num 
batches 
(num batch)</t>
  </si>
  <si>
    <t>Column1</t>
  </si>
  <si>
    <t>Weight 
per unit
(kg)</t>
  </si>
  <si>
    <t>Truck Availability</t>
  </si>
  <si>
    <t>Week1</t>
  </si>
  <si>
    <t>Week2</t>
  </si>
  <si>
    <t>Week3</t>
  </si>
  <si>
    <t>Week4</t>
  </si>
  <si>
    <t>Week5</t>
  </si>
  <si>
    <t>Supplier Origin</t>
  </si>
  <si>
    <t>A1</t>
  </si>
  <si>
    <t>A2</t>
  </si>
  <si>
    <t>Supplier</t>
  </si>
  <si>
    <t>Pfizer</t>
  </si>
  <si>
    <t>A3</t>
  </si>
  <si>
    <t>Capacity</t>
  </si>
  <si>
    <t>Quantity 
per box/carton (unit)</t>
  </si>
  <si>
    <t>Aggregated demand in carton</t>
  </si>
  <si>
    <t>Aggregated Demand 
Boxes (10 Unit/box)</t>
  </si>
  <si>
    <t>Aggregated Demand 
Boxes (20 Unit/box)</t>
  </si>
  <si>
    <t>-</t>
  </si>
  <si>
    <t>Master data</t>
  </si>
  <si>
    <t>Product A1</t>
  </si>
  <si>
    <t>10 unit.box</t>
  </si>
  <si>
    <t>20unit/box</t>
  </si>
  <si>
    <t>m3</t>
  </si>
  <si>
    <t>Capacity weight</t>
  </si>
  <si>
    <t>Vehicle number</t>
  </si>
  <si>
    <t>Variant</t>
  </si>
  <si>
    <t>Floor Area</t>
  </si>
  <si>
    <t>Vol</t>
  </si>
  <si>
    <t>m2</t>
  </si>
  <si>
    <t>weight</t>
  </si>
  <si>
    <t>g/box</t>
  </si>
  <si>
    <t>Stack</t>
  </si>
  <si>
    <t>cluster group location</t>
  </si>
  <si>
    <t>Malacca town</t>
  </si>
  <si>
    <t>zip code1</t>
  </si>
  <si>
    <t>zip code2</t>
  </si>
  <si>
    <t>Destination
(Cluster)</t>
  </si>
  <si>
    <t>Add truck depo</t>
  </si>
  <si>
    <t>Malacca</t>
  </si>
  <si>
    <t>Sanofi</t>
  </si>
  <si>
    <t>J&amp;J</t>
  </si>
  <si>
    <t>Scheduling (daily)</t>
  </si>
  <si>
    <t>Adjusment factor (80%) - account for inefficieccy</t>
  </si>
  <si>
    <t>Master Data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</si>
  <si>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</si>
  <si>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</si>
  <si>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</si>
  <si>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</si>
  <si>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</si>
  <si>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</si>
  <si>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</si>
  <si>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</si>
  <si>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</si>
  <si>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</si>
  <si>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A1_10</t>
  </si>
  <si>
    <t>A1_20</t>
  </si>
  <si>
    <t>A1_30</t>
  </si>
  <si>
    <t>Packaging Description</t>
  </si>
  <si>
    <t>A2_20</t>
  </si>
  <si>
    <t>Packaging Type</t>
  </si>
  <si>
    <t>UPS</t>
  </si>
  <si>
    <t>https://www.ups.com/my/en/help-center/packaging-and-supplies/supplies-forms/boxes-and-tubes.page</t>
  </si>
  <si>
    <t>UPS01</t>
  </si>
  <si>
    <t>UPS02</t>
  </si>
  <si>
    <t>DHL</t>
  </si>
  <si>
    <t>DHL01</t>
  </si>
  <si>
    <t>DHL02</t>
  </si>
  <si>
    <t>DHL03</t>
  </si>
  <si>
    <t>BoxEcomm</t>
  </si>
  <si>
    <t>10 unit carton</t>
  </si>
  <si>
    <t>20 unit carton</t>
  </si>
  <si>
    <t>30 unit carton</t>
  </si>
  <si>
    <t>https://www.boxtopia.co.uk/cardboard-box-size-guide/dhl-box-sizes</t>
  </si>
  <si>
    <t>DHL04</t>
  </si>
  <si>
    <t>DHL05</t>
  </si>
  <si>
    <t>DHL06</t>
  </si>
  <si>
    <t>https://www.lazada.com.my/products/packing-box-carton-box-packing-box-packaging-box-kotak-a-flute-big-size-i1481536771-s4871664689.html?exlaz=d_1:mm_150050845_51350205_2010350205::12:12290482491!126042162668!!!pla-368231893610!c!368231893610!4871664689!271593443&amp;gclid=Cj0KCQjw9YWDBhDyARIsADt6sGaTMdXip070E7r2V4ZY0nC9mKaITVCO6brgBecZlkGjhJsI2LTQ380aAvjYEALw_wcB</t>
  </si>
  <si>
    <t>https://shopee.com.my/Carton-Box-B-Series-Packing-Box-Wholesales-Packaging-Box-Kotak-Box-Paper-Box-Ecommerce-%E7%9B%92%E5%AD%90-%E7%BA%B8%E7%9B%92-%E7%BA%B8%E7%AE%B1-%E5%8C%85%E8%A3%85%E7%9B%92-%E7%BD%91%E5%8D%96-Online-business-i.318725561.3004269419?gclid=Cj0KCQjw9YWDBhDyARIsADt6sGZJdSmT76EXXtG-GRxcLmcVbDgsIVSdeHmkr2ikNHUtIf5SAmc4c2caApHBEALw_wcB</t>
  </si>
  <si>
    <t>Packaging Code</t>
  </si>
  <si>
    <t>50 unit carton</t>
  </si>
  <si>
    <t>80 unit carton</t>
  </si>
  <si>
    <t>A2_50</t>
  </si>
  <si>
    <t>A2_80</t>
  </si>
  <si>
    <t>Units per carton</t>
  </si>
  <si>
    <t>B1</t>
  </si>
  <si>
    <t>B2</t>
  </si>
  <si>
    <t>B1_100</t>
  </si>
  <si>
    <t>B1_200</t>
  </si>
  <si>
    <t>100 unit carton</t>
  </si>
  <si>
    <t>200 unit carton</t>
  </si>
  <si>
    <t xml:space="preserve"> unit carton</t>
  </si>
  <si>
    <t>B2_150</t>
  </si>
  <si>
    <t>B2_70</t>
  </si>
  <si>
    <t>Malacca North</t>
  </si>
  <si>
    <t>Malacca Central</t>
  </si>
  <si>
    <t>Malacca East</t>
  </si>
  <si>
    <t>Cluster 1</t>
  </si>
  <si>
    <t>Cluster 2</t>
  </si>
  <si>
    <t>Cluster 3</t>
  </si>
  <si>
    <t>Cluster 4</t>
  </si>
  <si>
    <t>Cluster 5</t>
  </si>
  <si>
    <t>Cluster 6</t>
  </si>
  <si>
    <t>Johor Bharu North</t>
  </si>
  <si>
    <t>Johor Bharu South</t>
  </si>
  <si>
    <t>Johor Bharu West</t>
  </si>
  <si>
    <t>Dest Code</t>
  </si>
  <si>
    <t>Dest_ID1</t>
  </si>
  <si>
    <t>Dest_ID2</t>
  </si>
  <si>
    <t>Dest_ID3</t>
  </si>
  <si>
    <t>Dest_ID4</t>
  </si>
  <si>
    <t>Dest_ID5</t>
  </si>
  <si>
    <t>Dest_ID6</t>
  </si>
  <si>
    <t>Dest_ID7</t>
  </si>
  <si>
    <t>Dest_ID8</t>
  </si>
  <si>
    <t>Dest_ID9</t>
  </si>
  <si>
    <t>Dest_ID10</t>
  </si>
  <si>
    <t>Dest_ID11</t>
  </si>
  <si>
    <t>Dest_ID12</t>
  </si>
  <si>
    <t>Dest_ID13</t>
  </si>
  <si>
    <t>Dest_ID14</t>
  </si>
  <si>
    <t>Dest_ID15</t>
  </si>
  <si>
    <t>Dest_ID16</t>
  </si>
  <si>
    <t>Dest_ID17</t>
  </si>
  <si>
    <t>Dest_ID18</t>
  </si>
  <si>
    <t>Dest_ID19</t>
  </si>
  <si>
    <t>Dest_ID20</t>
  </si>
  <si>
    <t>Dest_ID21</t>
  </si>
  <si>
    <t>Dest_ID22</t>
  </si>
  <si>
    <t>Dest_ID23</t>
  </si>
  <si>
    <t>Dest_ID24</t>
  </si>
  <si>
    <t>Dest_ID25</t>
  </si>
  <si>
    <t>Dest_ID26</t>
  </si>
  <si>
    <t>Dest_ID27</t>
  </si>
  <si>
    <t>Dest_ID28</t>
  </si>
  <si>
    <t>Dest_ID29</t>
  </si>
  <si>
    <t>Dest_ID30</t>
  </si>
  <si>
    <t>Dest_ID31</t>
  </si>
  <si>
    <t>Dest_ID32</t>
  </si>
  <si>
    <t>Dest_ID33</t>
  </si>
  <si>
    <t>Dest_ID34</t>
  </si>
  <si>
    <t>Dest_ID35</t>
  </si>
  <si>
    <t>Dest_ID36</t>
  </si>
  <si>
    <t>Dest_ID37</t>
  </si>
  <si>
    <t>Dest_ID38</t>
  </si>
  <si>
    <t>Dest_ID39</t>
  </si>
  <si>
    <t>Dest_ID40</t>
  </si>
  <si>
    <t>Address_1</t>
  </si>
  <si>
    <t>Address_2</t>
  </si>
  <si>
    <t>Address_3</t>
  </si>
  <si>
    <t>Address_4</t>
  </si>
  <si>
    <t>Address_5</t>
  </si>
  <si>
    <t>Address_6</t>
  </si>
  <si>
    <t>Address_7</t>
  </si>
  <si>
    <t>Address_8</t>
  </si>
  <si>
    <t>Address_9</t>
  </si>
  <si>
    <t>Address_10</t>
  </si>
  <si>
    <t>Address_11</t>
  </si>
  <si>
    <t>Address_12</t>
  </si>
  <si>
    <t>Address_13</t>
  </si>
  <si>
    <t>Address_14</t>
  </si>
  <si>
    <t>Address_15</t>
  </si>
  <si>
    <t>Address_16</t>
  </si>
  <si>
    <t>Address_17</t>
  </si>
  <si>
    <t>Address_18</t>
  </si>
  <si>
    <t>Address_19</t>
  </si>
  <si>
    <t>Address_20</t>
  </si>
  <si>
    <t>Address_21</t>
  </si>
  <si>
    <t>Address_22</t>
  </si>
  <si>
    <t>Address_23</t>
  </si>
  <si>
    <t>Address_24</t>
  </si>
  <si>
    <t>Address_25</t>
  </si>
  <si>
    <t>Address_26</t>
  </si>
  <si>
    <t>Address_27</t>
  </si>
  <si>
    <t>Address_28</t>
  </si>
  <si>
    <t>Address_29</t>
  </si>
  <si>
    <t>Address_30</t>
  </si>
  <si>
    <t>Address_31</t>
  </si>
  <si>
    <t>Address_32</t>
  </si>
  <si>
    <t>Address_33</t>
  </si>
  <si>
    <t>Address_34</t>
  </si>
  <si>
    <t>Address_35</t>
  </si>
  <si>
    <t>Address_36</t>
  </si>
  <si>
    <t>Address_37</t>
  </si>
  <si>
    <t>Address_38</t>
  </si>
  <si>
    <t>Address_39</t>
  </si>
  <si>
    <t>Address_40</t>
  </si>
  <si>
    <t>Destination Location Clusters</t>
  </si>
  <si>
    <t>1 Route = 1 Truck + 1 Date</t>
  </si>
  <si>
    <t>Truck Fleet</t>
  </si>
  <si>
    <t>Truck_ID1</t>
  </si>
  <si>
    <t>Truck_ID2</t>
  </si>
  <si>
    <t>Truck_ID3</t>
  </si>
  <si>
    <t>Truck_ID4</t>
  </si>
  <si>
    <t>Truck_ID5</t>
  </si>
  <si>
    <t>Truck_ID6</t>
  </si>
  <si>
    <t>Truck_ID7</t>
  </si>
  <si>
    <t>Truck_ID8</t>
  </si>
  <si>
    <t>Truck_ID9</t>
  </si>
  <si>
    <t>Truck_ID10</t>
  </si>
  <si>
    <t>Num Plate</t>
  </si>
  <si>
    <t>Driver</t>
  </si>
  <si>
    <t>Truck_ID11</t>
  </si>
  <si>
    <t>Truck_ID12</t>
  </si>
  <si>
    <t>Truck_ID13</t>
  </si>
  <si>
    <t>Truck_ID14</t>
  </si>
  <si>
    <t>Truck_ID15</t>
  </si>
  <si>
    <t>Type_01</t>
  </si>
  <si>
    <t>Type_02</t>
  </si>
  <si>
    <t>Plate_01</t>
  </si>
  <si>
    <t>Plate_02</t>
  </si>
  <si>
    <t>Plate_03</t>
  </si>
  <si>
    <t>Plate_04</t>
  </si>
  <si>
    <t>Plate_05</t>
  </si>
  <si>
    <t>Plate_06</t>
  </si>
  <si>
    <t>Plate_07</t>
  </si>
  <si>
    <t>Plate_08</t>
  </si>
  <si>
    <t>Plate_09</t>
  </si>
  <si>
    <t>Plate_10</t>
  </si>
  <si>
    <t>Plate_11</t>
  </si>
  <si>
    <t>Plate_12</t>
  </si>
  <si>
    <t>Plate_13</t>
  </si>
  <si>
    <t>Plate_14</t>
  </si>
  <si>
    <t>Plate_15</t>
  </si>
  <si>
    <t>Driver_1</t>
  </si>
  <si>
    <t>Driver_2</t>
  </si>
  <si>
    <t>Driver_3</t>
  </si>
  <si>
    <t>Driver_4</t>
  </si>
  <si>
    <t>Driver_5</t>
  </si>
  <si>
    <t>Driver_6</t>
  </si>
  <si>
    <t>Driver_7</t>
  </si>
  <si>
    <t>Driver_8</t>
  </si>
  <si>
    <t>Driver_9</t>
  </si>
  <si>
    <t>Driver_10</t>
  </si>
  <si>
    <t>Driver_11</t>
  </si>
  <si>
    <t>Driver_12</t>
  </si>
  <si>
    <t>Driver_13</t>
  </si>
  <si>
    <t>Driver_14</t>
  </si>
  <si>
    <t>Driver_15</t>
  </si>
  <si>
    <t>Type_03</t>
  </si>
  <si>
    <t>Type_04</t>
  </si>
  <si>
    <t>Type_05</t>
  </si>
  <si>
    <t>Orders</t>
  </si>
  <si>
    <t>Week Num</t>
  </si>
  <si>
    <t>Start</t>
  </si>
  <si>
    <t>End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</si>
  <si>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</si>
  <si>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</si>
  <si>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</si>
  <si>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</si>
  <si>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</si>
  <si>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</si>
  <si>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</si>
  <si>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</si>
  <si>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</si>
  <si>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</si>
  <si>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</si>
  <si>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</si>
  <si>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</si>
  <si>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</si>
  <si>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</si>
  <si>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Products</t>
  </si>
  <si>
    <t>Supplier Location</t>
  </si>
  <si>
    <t>Addr_1</t>
  </si>
  <si>
    <t>Addr_2</t>
  </si>
  <si>
    <t>Kuala Lumpur</t>
  </si>
  <si>
    <t>Seremban</t>
  </si>
  <si>
    <t>FTL (Tons)</t>
  </si>
  <si>
    <t>Requested Delivery Window</t>
  </si>
  <si>
    <t>Lestari</t>
  </si>
  <si>
    <t>Soon Logistics</t>
  </si>
  <si>
    <t>Order ID</t>
  </si>
  <si>
    <t>Order_01</t>
  </si>
  <si>
    <t>Order_02</t>
  </si>
  <si>
    <t>Order_03</t>
  </si>
  <si>
    <t>Order_04</t>
  </si>
  <si>
    <t>Order_05</t>
  </si>
  <si>
    <t>Order_06</t>
  </si>
  <si>
    <t>Order_07</t>
  </si>
  <si>
    <t>Order_08</t>
  </si>
  <si>
    <t>Order Quantity (unit SKU)</t>
  </si>
  <si>
    <t>SKU Code</t>
  </si>
  <si>
    <t>Truck Code</t>
  </si>
  <si>
    <t>Origin</t>
  </si>
  <si>
    <t>Destination</t>
  </si>
  <si>
    <t>Strategy</t>
  </si>
  <si>
    <t>1)</t>
  </si>
  <si>
    <t>2)</t>
  </si>
  <si>
    <t>From orders, determine origin, destination, SKU and Quantity, Cluster.</t>
  </si>
  <si>
    <t>Group by [Week, cluster], find total order/SKUs</t>
  </si>
  <si>
    <t>3)</t>
  </si>
  <si>
    <t xml:space="preserve">4) </t>
  </si>
  <si>
    <t>Determine suitable lorry and number of lorries</t>
  </si>
  <si>
    <t>Allocate lorry according to schedule</t>
  </si>
  <si>
    <t>Calculate total base area/Volume/ Weight --&gt; compare with allowable limits</t>
  </si>
  <si>
    <t>5)</t>
  </si>
  <si>
    <t>6)</t>
  </si>
  <si>
    <t>Truck routing</t>
  </si>
  <si>
    <t>Supplier City</t>
  </si>
  <si>
    <t>Supplier Zip Code</t>
  </si>
  <si>
    <t>Supplier Address</t>
  </si>
  <si>
    <t>Logistic Company</t>
  </si>
  <si>
    <t>Logistic City</t>
  </si>
  <si>
    <t>Logistic Zip Code</t>
  </si>
  <si>
    <t>Logistic Address</t>
  </si>
  <si>
    <t>Destination City</t>
  </si>
  <si>
    <t>Destination Zip Code</t>
  </si>
  <si>
    <t>Destination Address</t>
  </si>
  <si>
    <t>Destination Cluster</t>
  </si>
  <si>
    <t>SKU Weight (kg)</t>
  </si>
  <si>
    <t>75460</t>
  </si>
  <si>
    <t>75620</t>
  </si>
  <si>
    <t>75050</t>
  </si>
  <si>
    <t>75604</t>
  </si>
  <si>
    <t>75450</t>
  </si>
  <si>
    <t>75586</t>
  </si>
  <si>
    <t>75350</t>
  </si>
  <si>
    <t>75500</t>
  </si>
  <si>
    <t>75502</t>
  </si>
  <si>
    <t>75503</t>
  </si>
  <si>
    <t>75504</t>
  </si>
  <si>
    <t>75505</t>
  </si>
  <si>
    <t>75508</t>
  </si>
  <si>
    <t>75510</t>
  </si>
  <si>
    <t>75512</t>
  </si>
  <si>
    <t>75514</t>
  </si>
  <si>
    <t>75516</t>
  </si>
  <si>
    <t>75518</t>
  </si>
  <si>
    <t>75532</t>
  </si>
  <si>
    <t>75517</t>
  </si>
  <si>
    <t>80500</t>
  </si>
  <si>
    <t>80506</t>
  </si>
  <si>
    <t>80508</t>
  </si>
  <si>
    <t>80516</t>
  </si>
  <si>
    <t>80534</t>
  </si>
  <si>
    <t>80536</t>
  </si>
  <si>
    <t>80542</t>
  </si>
  <si>
    <t>80546</t>
  </si>
  <si>
    <t>80558</t>
  </si>
  <si>
    <t>80560</t>
  </si>
  <si>
    <t>80564</t>
  </si>
  <si>
    <t>80568</t>
  </si>
  <si>
    <t>80578</t>
  </si>
  <si>
    <t>80584</t>
  </si>
  <si>
    <t>80590</t>
  </si>
  <si>
    <t>80592</t>
  </si>
  <si>
    <t>80594</t>
  </si>
  <si>
    <t>80596</t>
  </si>
  <si>
    <t>80600</t>
  </si>
  <si>
    <t>80604</t>
  </si>
  <si>
    <t>68100</t>
  </si>
  <si>
    <t>70400</t>
  </si>
  <si>
    <t>Packaging Weight Limit (kg)</t>
  </si>
  <si>
    <t>Order_09</t>
  </si>
  <si>
    <t>Order_10</t>
  </si>
  <si>
    <t>Order_11</t>
  </si>
  <si>
    <t>Order_12</t>
  </si>
  <si>
    <t>Order_13</t>
  </si>
  <si>
    <t>Order_14</t>
  </si>
  <si>
    <t>Order_15</t>
  </si>
  <si>
    <t>Order_16</t>
  </si>
  <si>
    <t>Order_17</t>
  </si>
  <si>
    <t>Order_18</t>
  </si>
  <si>
    <t>Order_19</t>
  </si>
  <si>
    <t>Order_20</t>
  </si>
  <si>
    <t>Order_21</t>
  </si>
  <si>
    <t>Order_22</t>
  </si>
  <si>
    <t>Order_23</t>
  </si>
  <si>
    <t>Order_24</t>
  </si>
  <si>
    <t>Packaging Height (cm)</t>
  </si>
  <si>
    <t>Packaging Width (cm)</t>
  </si>
  <si>
    <t>Packaging Length (cm)</t>
  </si>
  <si>
    <t>Packaging Floor Area (cm2)</t>
  </si>
  <si>
    <t>Packaging Capacity by Volume (cm3)</t>
  </si>
  <si>
    <t>Truck Height (m)</t>
  </si>
  <si>
    <t>Truck Width (m)</t>
  </si>
  <si>
    <t>Truck Length (m)</t>
  </si>
  <si>
    <t>Truck Floor Area (m2)</t>
  </si>
  <si>
    <t>Truck Capacity by Volume (m3)</t>
  </si>
  <si>
    <t># To get supplier location</t>
  </si>
  <si>
    <t># To get Logistic company location</t>
  </si>
  <si>
    <t>Logistic Company Location</t>
  </si>
  <si>
    <t>Availability</t>
  </si>
  <si>
    <t>Add trucking Cost</t>
  </si>
  <si>
    <t>Yes</t>
  </si>
  <si>
    <t>No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</si>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</sst>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2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5" fillId="2" borderId="1" xfId="1" applyFont="1"/>
    <xf numFmtId="0" fontId="6" fillId="0" borderId="0" xfId="0" applyFont="1"/>
    <xf numFmtId="0" fontId="4" fillId="0" borderId="0" xfId="2" applyAlignment="1">
      <alignment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0" borderId="0" xfId="0" quotePrefix="1" applyNumberFormat="1" applyAlignment="1">
      <alignment horizontal="center" vertical="center"/>
    </xf>
    <xf numFmtId="49" fontId="0" fillId="0" borderId="0" xfId="0" quotePrefix="1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7" fillId="0" borderId="0" xfId="0" applyFont="1"/>
  </cellXfs>
  <cellStyles count="3">
    <cellStyle name="Hyperlink" xfId="2" builtinId="8"/>
    <cellStyle name="Normal" xfId="0" builtinId="0"/>
    <cellStyle name="Note" xfId="1" builtinId="10"/>
  </cellStyles>
  <dxfs count="14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39</xdr:row>
      <xdr:rowOff>0</xdr:rowOff>
    </xdr:from>
    <xdr:to>
      <xdr:col>20</xdr:col>
      <xdr:colOff>383959</xdr:colOff>
      <xdr:row>63</xdr:row>
      <xdr:rowOff>19691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4B60F-F5B7-47C2-AAFF-18CBAB2EF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520" y="4389120"/>
          <a:ext cx="7554379" cy="459169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22</xdr:col>
      <xdr:colOff>145971</xdr:colOff>
      <xdr:row>92</xdr:row>
      <xdr:rowOff>73089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E7871D-026A-492C-AC78-1D429E097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1520" y="9326880"/>
          <a:ext cx="8535591" cy="50108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66A3D-774C-45B7-AD75-142DDF65F0A4}" name="Table1" displayName="Table1" ref="B40:G45" totalsRowShown="0" headerRowDxfId="139">
  <autoFilter ref="B40:G45" xr:uid="{62560919-0D5B-4A59-8A9A-D753CDF1721C}"/>
  <tableColumns count="6">
    <tableColumn id="1" xr3:uid="{38DA7F99-1924-48E3-ADCB-7E69EA019A5C}" name="Truck Type"/>
    <tableColumn id="2" xr3:uid="{A0F17EA0-B46C-4067-A191-10BFC061AACA}" name="Height _x000a_(m)"/>
    <tableColumn id="3" xr3:uid="{0C2127AF-4247-4A2F-925F-A3A28D299B17}" name="Width_x000a_(m)"/>
    <tableColumn id="4" xr3:uid="{AC480D4B-7A36-43DB-8B33-970FA1F0D72B}" name="Length_x000a_(m)"/>
    <tableColumn id="5" xr3:uid="{28FC91E9-B16A-4EFA-A568-53A7AFA991AA}" name="Volume _x000a_(m3)">
      <calculatedColumnFormula>C41*D41*E41</calculatedColumnFormula>
    </tableColumn>
    <tableColumn id="6" xr3:uid="{5C49E7D0-BB50-4A7C-B57B-EC301F36FACB}" name="Tonnage _x000a_(Tons)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451FB2B-1F1A-458D-9BA2-0AC837BCFB62}" name="Table1720" displayName="Table1720" ref="L45:O47" totalsRowShown="0" headerRowDxfId="84" dataDxfId="83">
  <autoFilter ref="L45:O47" xr:uid="{DDB5C1DB-0D4B-4CE2-AACC-7F4181ED6F23}"/>
  <tableColumns count="4">
    <tableColumn id="1" xr3:uid="{7147B55E-F962-4FE0-9080-4D6D118C1BCB}" name="Logistic Company" dataDxfId="82"/>
    <tableColumn id="2" xr3:uid="{82336FBA-2556-4AA8-A7CC-740F594C1D8E}" name="Logistic City" dataDxfId="81"/>
    <tableColumn id="3" xr3:uid="{7E70D031-A0BE-4D28-B214-8C84A041702C}" name="Logistic Zip Code" dataDxfId="80"/>
    <tableColumn id="4" xr3:uid="{B415A112-28E2-4ABC-B08C-299BC8EEFC4B}" name="Logistic Address" dataDxfId="79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F5016C-D287-48E1-9A20-2629548876A5}" name="Table1511" displayName="Table1511" ref="A1:E25" totalsRowShown="0" headerRowDxfId="38" dataDxfId="37">
  <autoFilter ref="A1:E25" xr:uid="{F0BD24A0-1B01-475F-9578-35FA19A33291}"/>
  <tableColumns count="5">
    <tableColumn id="5" xr3:uid="{9CA59940-2B85-45C6-A562-F0627267A2B3}" name="Order ID" dataDxfId="36">
      <calculatedColumnFormula>'Master Data'!L88</calculatedColumnFormula>
    </tableColumn>
    <tableColumn id="1" xr3:uid="{1DA9CF49-7C96-4DF5-8DB3-A21C8279F742}" name="Requested Delivery Window" dataDxfId="35">
      <calculatedColumnFormula>'Master Data'!M88</calculatedColumnFormula>
    </tableColumn>
    <tableColumn id="2" xr3:uid="{9AD4B9B2-7781-4C4F-BE87-EE5F68C47F23}" name="Dest Code" dataDxfId="25">
      <calculatedColumnFormula>'Master Data'!N88</calculatedColumnFormula>
    </tableColumn>
    <tableColumn id="3" xr3:uid="{2703AB59-C5E0-443A-B1A9-0108C7047797}" name="SKU Code" dataDxfId="34">
      <calculatedColumnFormula>'Master Data'!O88</calculatedColumnFormula>
    </tableColumn>
    <tableColumn id="4" xr3:uid="{9C1B83D4-4106-4BC1-B3EC-B301CAA6238C}" name="Order Quantity (unit SKU)" dataDxfId="33">
      <calculatedColumnFormula>'Master Data'!P88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00AAB4-20C9-4E2B-83DD-6ADA15259C2A}" name="Table612" displayName="Table612" ref="A1:E41" totalsRowShown="0" headerRowDxfId="21" dataDxfId="78">
  <autoFilter ref="A1:E41" xr:uid="{C52E65AB-D758-45C5-9F6E-577873B42B22}"/>
  <tableColumns count="5">
    <tableColumn id="4" xr3:uid="{73222144-478B-459A-88A2-EEE0CC5793BB}" name="Dest Code" dataDxfId="77">
      <calculatedColumnFormula>'Master Data'!C54</calculatedColumnFormula>
    </tableColumn>
    <tableColumn id="5" xr3:uid="{BE45C1FF-18FD-4A7C-89BA-F32F13BB4FAA}" name="Destination City" dataDxfId="76">
      <calculatedColumnFormula>'Master Data'!D54</calculatedColumnFormula>
    </tableColumn>
    <tableColumn id="1" xr3:uid="{23D90342-A4FA-4792-856E-5434D97E33E4}" name="Destination Zip Code" dataDxfId="11">
      <calculatedColumnFormula>'Master Data'!E54</calculatedColumnFormula>
    </tableColumn>
    <tableColumn id="2" xr3:uid="{D0115DDF-BF0F-4490-8DEC-6DF204ADC91E}" name="Destination Address" dataDxfId="75">
      <calculatedColumnFormula>'Master Data'!F54</calculatedColumnFormula>
    </tableColumn>
    <tableColumn id="3" xr3:uid="{AE7D5AF8-BBD4-4B50-9668-7E39A7807579}" name="Destination Cluster" dataDxfId="74">
      <calculatedColumnFormula>'Master Data'!G54</calculatedColumnFormula>
    </tableColumn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30BB26-672D-46F5-A998-D6D9DEC2E0D0}" name="Table510" displayName="Table510" ref="A1:G11" totalsRowShown="0" headerRowDxfId="46" dataDxfId="45">
  <autoFilter ref="A1:G11" xr:uid="{3174FD84-4782-4388-97C1-E91EBD13E89F}"/>
  <tableColumns count="7">
    <tableColumn id="7" xr3:uid="{5B1153DE-E55B-472F-8AC4-A153717CF36D}" name="SKU Code" dataDxfId="44">
      <calculatedColumnFormula>'Master Data'!C39</calculatedColumnFormula>
    </tableColumn>
    <tableColumn id="1" xr3:uid="{EB11EBD5-7DFE-49EB-825E-59284AFE9F11}" name="Supplier" dataDxfId="43">
      <calculatedColumnFormula>'Master Data'!D39</calculatedColumnFormula>
    </tableColumn>
    <tableColumn id="8" xr3:uid="{38DE1F86-6AC6-4222-B49F-89462721046A}" name="Product" dataDxfId="42">
      <calculatedColumnFormula>'Master Data'!E39</calculatedColumnFormula>
    </tableColumn>
    <tableColumn id="3" xr3:uid="{2B484F1A-1F3A-4435-9457-B585F9179644}" name="Packaging Description" dataDxfId="41">
      <calculatedColumnFormula>'Master Data'!F39</calculatedColumnFormula>
    </tableColumn>
    <tableColumn id="4" xr3:uid="{B7AABBB5-62CD-4030-862D-E5CC1CF5D342}" name="Units per carton" dataDxfId="40">
      <calculatedColumnFormula>'Master Data'!G39</calculatedColumnFormula>
    </tableColumn>
    <tableColumn id="5" xr3:uid="{17C8EF5A-67DF-4211-9A3F-8BCF7754F147}" name="Packaging Code" dataDxfId="39">
      <calculatedColumnFormula>'Master Data'!H39</calculatedColumnFormula>
    </tableColumn>
    <tableColumn id="2" xr3:uid="{3114A826-D455-4715-B462-7BD36AA26C7A}" name="SKU Weight (kg)" dataDxfId="19">
      <calculatedColumnFormula>'Master Data'!I39</calculatedColumnFormula>
    </tableColumn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BCDAFD-0536-4BC3-921F-1406093B6BC0}" name="Table38" displayName="Table38" ref="A1:G6" totalsRowShown="0" headerRowDxfId="2" dataDxfId="73">
  <autoFilter ref="A1:G6" xr:uid="{EA9CF9C3-114B-42DD-B3DC-6BCA15081178}"/>
  <tableColumns count="7">
    <tableColumn id="1" xr3:uid="{B069328F-5A4F-4631-A7E2-7FFDCB0C1AF6}" name="Truck Type" dataDxfId="72">
      <calculatedColumnFormula>'Master Data'!C7</calculatedColumnFormula>
    </tableColumn>
    <tableColumn id="2" xr3:uid="{7AD2A668-0684-4EDD-B8D4-6692BDCA4BEF}" name="Truck Height (m)" dataDxfId="71">
      <calculatedColumnFormula>'Master Data'!D7</calculatedColumnFormula>
    </tableColumn>
    <tableColumn id="3" xr3:uid="{20FE8A86-0081-4735-9E50-64B63116C8C3}" name="Truck Width (m)" dataDxfId="70">
      <calculatedColumnFormula>'Master Data'!E7</calculatedColumnFormula>
    </tableColumn>
    <tableColumn id="4" xr3:uid="{91CC0AA3-8EB9-4C87-BB6C-3709779E17D7}" name="Truck Length (m)" dataDxfId="69">
      <calculatedColumnFormula>'Master Data'!F7</calculatedColumnFormula>
    </tableColumn>
    <tableColumn id="5" xr3:uid="{C01E6952-3BEA-483F-A137-C70FF4F706E9}" name="Truck Floor Area (m2)" dataDxfId="68">
      <calculatedColumnFormula>'Master Data'!G7</calculatedColumnFormula>
    </tableColumn>
    <tableColumn id="6" xr3:uid="{FEA5E3A6-0BF0-476B-972B-D639864354D1}" name="Truck Capacity by Volume (m3)" dataDxfId="67">
      <calculatedColumnFormula>'Master Data'!H7</calculatedColumnFormula>
    </tableColumn>
    <tableColumn id="7" xr3:uid="{0669416C-407B-46C6-81C3-109F0F40D8DD}" name="FTL (Tons)" dataDxfId="66">
      <calculatedColumnFormula>'Master Data'!I7</calculatedColumnFormula>
    </tableColumn>
  </tableColumns>
  <tableStyleInfo name="TableStyleMedium1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8BD021B-83E1-42A2-99FF-DA1D64FE0648}" name="Table172022" displayName="Table172022" ref="A1:D3" totalsRowShown="0" headerRowDxfId="23" dataDxfId="65">
  <autoFilter ref="A1:D3" xr:uid="{D379BD06-2C36-4439-81B0-E0854181564E}"/>
  <tableColumns count="4">
    <tableColumn id="1" xr3:uid="{F07C9DFD-FD13-4276-8FC0-7426C90DFB71}" name="Logistic Company" dataDxfId="64">
      <calculatedColumnFormula>'Master Data'!L46</calculatedColumnFormula>
    </tableColumn>
    <tableColumn id="2" xr3:uid="{0D6246D7-BD90-4406-B76E-C3B2930C56C2}" name="Logistic City" dataDxfId="63">
      <calculatedColumnFormula>'Master Data'!M46</calculatedColumnFormula>
    </tableColumn>
    <tableColumn id="3" xr3:uid="{3FCA6C75-1E5A-4C90-B8E2-9DE9D0FA1D12}" name="Logistic Zip Code" dataDxfId="62">
      <calculatedColumnFormula>'Master Data'!N46</calculatedColumnFormula>
    </tableColumn>
    <tableColumn id="4" xr3:uid="{8AD29E34-90A8-494A-89FC-20702E1DA6E6}" name="Logistic Address" dataDxfId="61">
      <calculatedColumnFormula>'Master Data'!O46</calculatedColumnFormula>
    </tableColumn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C218F0-4616-40CE-86E8-9EFA802BBCED}" name="Table1214" displayName="Table1214" ref="A1:E16" totalsRowShown="0" headerRowDxfId="32" dataDxfId="31">
  <autoFilter ref="A1:E16" xr:uid="{A16FB724-D3A6-4EB2-8B10-1E3877AA4773}"/>
  <tableColumns count="5">
    <tableColumn id="1" xr3:uid="{6A8C23A6-F5DC-4DB1-8DD6-B0B0FCB1C387}" name="Truck Code" dataDxfId="30">
      <calculatedColumnFormula>'Master Data'!M54</calculatedColumnFormula>
    </tableColumn>
    <tableColumn id="2" xr3:uid="{EBF4C2F9-E92A-484A-86F4-034BEE75A524}" name="Truck Type" dataDxfId="29">
      <calculatedColumnFormula>'Master Data'!N54</calculatedColumnFormula>
    </tableColumn>
    <tableColumn id="5" xr3:uid="{95C609E4-D4D1-452C-BDF3-96929566004F}" name="Logistic Company" dataDxfId="28">
      <calculatedColumnFormula>'Master Data'!O54</calculatedColumnFormula>
    </tableColumn>
    <tableColumn id="3" xr3:uid="{7DD7F252-6C13-4F08-8E4B-45A8E4E0C880}" name="Num Plate" dataDxfId="27">
      <calculatedColumnFormula>'Master Data'!P54</calculatedColumnFormula>
    </tableColumn>
    <tableColumn id="4" xr3:uid="{A9058D67-6668-4B18-8D4A-C5CA581B1003}" name="Driver" dataDxfId="26">
      <calculatedColumnFormula>'Master Data'!Q54</calculatedColumnFormula>
    </tableColumn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3D64EC-03FB-4CA4-8E6D-70772C0BB71E}" name="Table49" displayName="Table49" ref="A1:H19" totalsRowShown="0" headerRowDxfId="3" dataDxfId="60">
  <autoFilter ref="A1:H19" xr:uid="{B1F9640A-7B38-4B11-970E-9B8ED505A9D9}"/>
  <tableColumns count="8">
    <tableColumn id="1" xr3:uid="{1293506B-921D-45E4-90D6-BD42B7F95C05}" name="Packaging Code" dataDxfId="59">
      <calculatedColumnFormula>'Master Data'!C17</calculatedColumnFormula>
    </tableColumn>
    <tableColumn id="8" xr3:uid="{463731DE-30A1-4C17-8D76-0FEA4F26E72B}" name="Packaging Type" dataDxfId="58">
      <calculatedColumnFormula>'Master Data'!D17</calculatedColumnFormula>
    </tableColumn>
    <tableColumn id="2" xr3:uid="{0F0E801E-9713-4FE7-868C-CFBD862B11F2}" name="Packaging Height (cm)" dataDxfId="57">
      <calculatedColumnFormula>'Master Data'!E17</calculatedColumnFormula>
    </tableColumn>
    <tableColumn id="3" xr3:uid="{0D5D6BC1-C27D-4474-9754-92D8C84DCB61}" name="Packaging Width (cm)" dataDxfId="56">
      <calculatedColumnFormula>'Master Data'!F17</calculatedColumnFormula>
    </tableColumn>
    <tableColumn id="4" xr3:uid="{F37E8A75-2585-4658-8E93-CF7363619219}" name="Packaging Length (cm)" dataDxfId="55">
      <calculatedColumnFormula>'Master Data'!G17</calculatedColumnFormula>
    </tableColumn>
    <tableColumn id="5" xr3:uid="{34936C3D-3209-46C9-8E13-386A8329B158}" name="Packaging Floor Area (cm2)" dataDxfId="54">
      <calculatedColumnFormula>'Master Data'!H17</calculatedColumnFormula>
    </tableColumn>
    <tableColumn id="6" xr3:uid="{D03BD46A-F692-4457-A076-FE336DD8AE4C}" name="Packaging Capacity by Volume (cm3)" dataDxfId="53">
      <calculatedColumnFormula>'Master Data'!I17</calculatedColumnFormula>
    </tableColumn>
    <tableColumn id="7" xr3:uid="{6E79EF1D-9515-4F2A-8240-1B6A17B2313A}" name="Packaging Weight Limit (kg)" dataDxfId="52">
      <calculatedColumnFormula>'Master Data'!J17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A107D2A-18E9-431D-98DA-21B1BD7F2F0D}" name="Table1719" displayName="Table1719" ref="A1:D3" totalsRowShown="0" headerRowDxfId="24" dataDxfId="51">
  <autoFilter ref="A1:D3" xr:uid="{88F3DAB5-2D32-4CB7-9E40-9A34213B36AD}"/>
  <tableColumns count="4">
    <tableColumn id="1" xr3:uid="{8EC580F0-DE10-4181-AA21-67030D039F97}" name="Supplier" dataDxfId="50">
      <calculatedColumnFormula>'Master Data'!L39</calculatedColumnFormula>
    </tableColumn>
    <tableColumn id="2" xr3:uid="{887C866C-F642-4099-A409-12315AC3D3CB}" name="Supplier City" dataDxfId="49">
      <calculatedColumnFormula>'Master Data'!M39</calculatedColumnFormula>
    </tableColumn>
    <tableColumn id="3" xr3:uid="{3C3057BA-DD10-4D02-8178-59181FDFF2BE}" name="Supplier Zip Code" dataDxfId="48">
      <calculatedColumnFormula>'Master Data'!N39</calculatedColumnFormula>
    </tableColumn>
    <tableColumn id="4" xr3:uid="{59C702DC-449B-46D2-94F2-B80A99F8453D}" name="Supplier Address" dataDxfId="47">
      <calculatedColumnFormula>'Master Data'!O39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C2C99-CD28-44DC-BAC8-4D7DF9A79D99}" name="Table2" displayName="Table2" ref="C3:O14" totalsRowShown="0" headerRowDxfId="138" dataDxfId="137">
  <autoFilter ref="C3:O14" xr:uid="{0CA05530-532D-40CB-B520-E53C049CEC1A}"/>
  <tableColumns count="13">
    <tableColumn id="1" xr3:uid="{FFD621F1-67AD-4D7B-97AB-88364A834644}" name="Product" dataDxfId="136"/>
    <tableColumn id="2" xr3:uid="{41C171CC-5B79-41C4-A467-A20A895BC359}" name="Supplier Origin" dataDxfId="135"/>
    <tableColumn id="3" xr3:uid="{3F89D112-CA0A-4266-BC86-0736EE93404C}" name="Destination_x000a_(Cluster)" dataDxfId="134"/>
    <tableColumn id="4" xr3:uid="{12D44146-3256-4463-9A57-CED79C61AB8C}" name="Aggregated Demand _x000a_Boxes (10 Unit/box)" dataDxfId="133"/>
    <tableColumn id="13" xr3:uid="{6A2B997C-C21D-468E-912E-67FE0A230ED3}" name="Aggregated Demand _x000a_Boxes (20 Unit/box)" dataDxfId="132"/>
    <tableColumn id="12" xr3:uid="{FDE5C2D5-50FA-4924-BFA4-77AB2FEEAAA7}" name="Aggregated demand in carton" dataDxfId="131"/>
    <tableColumn id="5" xr3:uid="{F1DB7C87-698F-4398-9B79-4B36930E5BEF}" name="Quantity _x000a_per box/carton (unit)" dataDxfId="130"/>
    <tableColumn id="6" xr3:uid="{DF1D074E-98E8-4A0C-BE2B-BD6FB164A62E}" name="Column1" dataDxfId="129">
      <calculatedColumnFormula>F4/I4</calculatedColumnFormula>
    </tableColumn>
    <tableColumn id="7" xr3:uid="{6E675BC6-E566-47AC-8984-9CF300019D43}" name="Num _x000a_batches _x000a_(num batch)" dataDxfId="128">
      <calculatedColumnFormula>ROUNDUP(J4,0)</calculatedColumnFormula>
    </tableColumn>
    <tableColumn id="8" xr3:uid="{153DD274-E86C-49E1-95E4-A21E5BDF2ADF}" name="Volume per batch _x000a_(m2)" dataDxfId="127"/>
    <tableColumn id="9" xr3:uid="{2890D785-E1F7-4D0E-B39B-03C571D4B03C}" name="Total Volume _x000a_(m2)" dataDxfId="126">
      <calculatedColumnFormula>L4*K4</calculatedColumnFormula>
    </tableColumn>
    <tableColumn id="10" xr3:uid="{6D7EDBD8-7D7D-479C-B602-B2FAE07BA8A7}" name="Weight _x000a_per unit_x000a_(kg)" dataDxfId="125"/>
    <tableColumn id="11" xr3:uid="{A68D766C-884D-45AF-B3FC-B7192EA4618B}" name="Total weight _x000a_(Ton)" dataDxfId="124">
      <calculatedColumnFormula>F4*N4/1000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F00DD2-24E9-4F4A-8AF9-531261D294D6}" name="Table3" displayName="Table3" ref="C6:I11" totalsRowShown="0" headerRowDxfId="123" dataDxfId="122">
  <autoFilter ref="C6:I11" xr:uid="{87451FD4-8EC4-4AFA-9FC8-01614EC62144}"/>
  <tableColumns count="7">
    <tableColumn id="1" xr3:uid="{717F6311-C2EE-40F9-BC67-8E67C7FC748D}" name="Truck Type" dataDxfId="121"/>
    <tableColumn id="2" xr3:uid="{1A2A6450-E96F-40CF-9850-1802DB1BC813}" name="Truck Height (m)" dataDxfId="120"/>
    <tableColumn id="3" xr3:uid="{C92639B1-2168-414B-9842-4E3A85AC4C2B}" name="Truck Width (m)" dataDxfId="119"/>
    <tableColumn id="4" xr3:uid="{266F5455-C0ED-4475-9C4A-1605F0714535}" name="Truck Length (m)" dataDxfId="118"/>
    <tableColumn id="5" xr3:uid="{54617AA6-3B16-4930-9AE3-4ABDCD5E5789}" name="Truck Floor Area (m2)" dataDxfId="117">
      <calculatedColumnFormula>PRODUCT(E7:F7)</calculatedColumnFormula>
    </tableColumn>
    <tableColumn id="6" xr3:uid="{7380BDE2-F8C7-473D-82AD-C9456E02B27C}" name="Truck Capacity by Volume (m3)" dataDxfId="116">
      <calculatedColumnFormula>PRODUCT(D7:F7)</calculatedColumnFormula>
    </tableColumn>
    <tableColumn id="7" xr3:uid="{25A161EF-0745-44C5-8609-4A57382D6DB9}" name="FTL (Tons)" dataDxfId="115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6494A0-6D01-44F0-BBDF-4AA03F199506}" name="Table4" displayName="Table4" ref="C16:J34" totalsRowShown="0" headerRowDxfId="114" dataDxfId="113">
  <autoFilter ref="C16:J34" xr:uid="{A77114EA-386D-4C68-8AA0-13FE353396BA}"/>
  <tableColumns count="8">
    <tableColumn id="1" xr3:uid="{9604BE18-0588-4C6D-B01B-197C2C563B02}" name="Packaging Code" dataDxfId="112"/>
    <tableColumn id="8" xr3:uid="{32E67E00-7E9C-477A-AB93-1DCACB12B161}" name="Packaging Type" dataDxfId="111"/>
    <tableColumn id="2" xr3:uid="{9873C750-143C-41CF-937B-DA2064B1E390}" name="Packaging Height (cm)" dataDxfId="110"/>
    <tableColumn id="3" xr3:uid="{C1546DEA-4070-46D9-BD75-93B85AF0BB5D}" name="Packaging Width (cm)" dataDxfId="109"/>
    <tableColumn id="4" xr3:uid="{484ECAB9-9DB2-45B7-8659-C41A298F41E1}" name="Packaging Length (cm)" dataDxfId="108"/>
    <tableColumn id="5" xr3:uid="{49D53971-997B-4C58-B17F-9A5D3B1BC6CE}" name="Packaging Floor Area (cm2)" dataDxfId="107">
      <calculatedColumnFormula>F17*G17</calculatedColumnFormula>
    </tableColumn>
    <tableColumn id="6" xr3:uid="{67904952-A80F-4766-9521-62C269CB7848}" name="Packaging Capacity by Volume (cm3)" dataDxfId="106">
      <calculatedColumnFormula>PRODUCT(E17:G17)</calculatedColumnFormula>
    </tableColumn>
    <tableColumn id="7" xr3:uid="{C85D2C91-E93B-48D6-80DA-3772C3C54886}" name="Packaging Weight Limit (kg)" dataDxfId="10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D2821F-B70A-48DA-97C0-D30B2443DFC0}" name="Table5" displayName="Table5" ref="C38:I48" totalsRowShown="0" headerRowDxfId="104" dataDxfId="103">
  <autoFilter ref="C38:I48" xr:uid="{DB12BFA1-7F61-47F2-85F6-C53AF0D44002}"/>
  <tableColumns count="7">
    <tableColumn id="7" xr3:uid="{5581D276-2002-4C16-AC46-F686AF395672}" name="SKU Code" dataDxfId="102"/>
    <tableColumn id="1" xr3:uid="{71635364-110D-4606-A4F4-D36215B6ADD4}" name="Supplier" dataDxfId="101"/>
    <tableColumn id="8" xr3:uid="{56DA0251-314C-4416-825B-199B02B20051}" name="Product" dataDxfId="100"/>
    <tableColumn id="3" xr3:uid="{F3862E30-DA21-442E-95FF-49D2D9377086}" name="Packaging Description" dataDxfId="99"/>
    <tableColumn id="4" xr3:uid="{A5F1318A-9A6F-40D0-96F4-22A0A65B4202}" name="Units per carton" dataDxfId="98"/>
    <tableColumn id="5" xr3:uid="{1EC4E593-5674-4BB5-A5BE-5016210FEF35}" name="Packaging Code" dataDxfId="97"/>
    <tableColumn id="2" xr3:uid="{6BCB93B6-475E-4D5A-BB4B-459DBF0167C7}" name="SKU Weight (kg)" dataDxfId="20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C04F53-B69A-44D5-A024-FADE56E6BD30}" name="Table6" displayName="Table6" ref="C53:G93" totalsRowShown="0" headerRowDxfId="22" dataDxfId="96">
  <autoFilter ref="C53:G93" xr:uid="{A6E4C709-8AF2-4B61-9BCF-4763BE955B22}"/>
  <tableColumns count="5">
    <tableColumn id="4" xr3:uid="{39975098-A735-419D-8328-C53A307B7CFD}" name="Dest Code" dataDxfId="95"/>
    <tableColumn id="5" xr3:uid="{DEE20000-BE48-44AC-9211-D8CF2B6AE046}" name="Destination City" dataDxfId="94"/>
    <tableColumn id="1" xr3:uid="{F030D6AB-98C2-40FD-9BD4-AECB393F5D1E}" name="Destination Zip Code" dataDxfId="18"/>
    <tableColumn id="2" xr3:uid="{C5EDC565-F81B-4CFA-ADEE-344CA3F84814}" name="Destination Address" dataDxfId="93"/>
    <tableColumn id="3" xr3:uid="{0B2B0278-BC67-4D0D-A00A-A30F33B39381}" name="Destination Cluster" dataDxfId="92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1263DA-83A1-4F20-96A1-35F5EE819087}" name="Table12" displayName="Table12" ref="L53:R83" totalsRowShown="0" headerRowDxfId="91" dataDxfId="90">
  <autoFilter ref="L53:R83" xr:uid="{CFA4DC9D-62A7-4B70-AD27-95DA8EBB0C26}"/>
  <tableColumns count="7">
    <tableColumn id="7" xr3:uid="{8AE2EE21-A7E6-4986-B1B3-9FE10CAD845B}" name="Week" dataDxfId="0"/>
    <tableColumn id="1" xr3:uid="{27282DB2-A465-4252-9C69-F9C1E03C45D1}" name="Truck Code" dataDxfId="89"/>
    <tableColumn id="2" xr3:uid="{E3AABC46-B955-4765-95B6-C144BEAA1040}" name="Truck Type" dataDxfId="88"/>
    <tableColumn id="5" xr3:uid="{68ECF61D-3D12-4593-ACCB-05AC2590C9C9}" name="Logistic Company" dataDxfId="87"/>
    <tableColumn id="3" xr3:uid="{D775276E-C79C-4262-A7DB-E03DD7D3A5A7}" name="Num Plate" dataDxfId="86"/>
    <tableColumn id="4" xr3:uid="{7359C2FC-6531-4CD8-AFDA-2649EA31C4A8}" name="Driver" dataDxfId="85"/>
    <tableColumn id="6" xr3:uid="{BBAB4721-2A24-4AB3-9368-22247167499E}" name="Availability" dataDxfId="1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CE999C-70E9-4251-B4C0-15AA8DC40E65}" name="Table15" displayName="Table15" ref="L87:P111" totalsRowShown="0" headerRowDxfId="10" dataDxfId="9">
  <autoFilter ref="L87:P111" xr:uid="{FF55F4FD-590D-4D61-8D33-EC17B7A76BF1}"/>
  <tableColumns count="5">
    <tableColumn id="5" xr3:uid="{8134E813-0DC7-400E-BCF9-37EA657CDBDF}" name="Order ID" dataDxfId="8"/>
    <tableColumn id="1" xr3:uid="{644951E4-89AE-49D8-A7E2-983A0293E90D}" name="Requested Delivery Window" dataDxfId="7"/>
    <tableColumn id="2" xr3:uid="{6B97FF24-D665-4E42-B7D1-F619CDB824F4}" name="Dest Code" dataDxfId="6"/>
    <tableColumn id="3" xr3:uid="{29C5D819-B451-4AC3-9627-B11B69EF33C4}" name="SKU Code" dataDxfId="5"/>
    <tableColumn id="4" xr3:uid="{676B2DFF-7EAE-4A9B-8135-301801251C70}" name="Order Quantity (unit SKU)" dataDxfId="4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6966148-CC2F-4C3B-8B21-05EF62AED9F7}" name="Table17" displayName="Table17" ref="L38:O40" totalsRowShown="0" headerRowDxfId="17" dataDxfId="16">
  <autoFilter ref="L38:O40" xr:uid="{06D99557-1662-4E84-8478-2BECC0D4A5A3}"/>
  <tableColumns count="4">
    <tableColumn id="1" xr3:uid="{9F8D6C4C-333A-45C1-83A2-97F177922276}" name="Supplier" dataDxfId="15"/>
    <tableColumn id="2" xr3:uid="{19C79F11-FE7B-443F-A5D7-9F6251342861}" name="Supplier City" dataDxfId="14"/>
    <tableColumn id="3" xr3:uid="{6C665807-6D2B-4C4E-B894-A79ED4BF809C}" name="Supplier Zip Code" dataDxfId="13"/>
    <tableColumn id="4" xr3:uid="{2A9AA99C-382F-4B5B-98B1-1BB1F75A6635}" name="Supplier Address" dataDxfId="1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over2u.com/2016/11/29/lorry-dimension-size/" TargetMode="External"/><Relationship Id="rId1" Type="http://schemas.openxmlformats.org/officeDocument/2006/relationships/hyperlink" Target="https://www.supplychain247.com/article/logistics_freight_consolidation_and_its_benefits_to_shippers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3" Type="http://schemas.openxmlformats.org/officeDocument/2006/relationships/hyperlink" Target="https://www.lazada.com.my/products/packing-box-carton-box-packing-box-packaging-box-kotak-a-flute-big-size-i1481536771-s4871664689.html?exlaz=d_1:mm_150050845_51350205_2010350205::12:12290482491!126042162668!!!pla-368231893610!c!368231893610!4871664689!271593443&amp;gclid=Cj0KCQjw9YWDBhDyARIsADt6sGaTMdXip070E7r2V4ZY0nC9mKaITVCO6brgBecZlkGjhJsI2LTQ380aAvjYEALw_wcB" TargetMode="Externa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2" Type="http://schemas.openxmlformats.org/officeDocument/2006/relationships/hyperlink" Target="https://www.boxtopia.co.uk/cardboard-box-size-guide/dhl-box-sizes" TargetMode="External"/><Relationship Id="rId1" Type="http://schemas.openxmlformats.org/officeDocument/2006/relationships/hyperlink" Target="https://www.ups.com/my/en/help-center/packaging-and-supplies/supplies-forms/boxes-and-tubes.page" TargetMode="External"/><Relationship Id="rId6" Type="http://schemas.openxmlformats.org/officeDocument/2006/relationships/printerSettings" Target="../printerSettings/printerSettings2.bin"/><Relationship Id="rId11" Type="http://schemas.openxmlformats.org/officeDocument/2006/relationships/table" Target="../tables/table7.xml"/><Relationship Id="rId5" Type="http://schemas.openxmlformats.org/officeDocument/2006/relationships/hyperlink" Target="https://mover2u.com/2016/11/29/lorry-dimension-size/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shopee.com.my/Carton-Box-B-Series-Packing-Box-Wholesales-Packaging-Box-Kotak-Box-Paper-Box-Ecommerce-%E7%9B%92%E5%AD%90-%E7%BA%B8%E7%9B%92-%E7%BA%B8%E7%AE%B1-%E5%8C%85%E8%A3%85%E7%9B%92-%E7%BD%91%E5%8D%96-Online-business-i.318725561.3004269419?gclid=Cj0KCQjw9YWDBhDyARIsADt6sGZJdSmT76EXXtG-GRxcLmcVbDgsIVSdeHmkr2ikNHUtIf5SAmc4c2caApHBEALw_wcB" TargetMode="External"/><Relationship Id="rId9" Type="http://schemas.openxmlformats.org/officeDocument/2006/relationships/table" Target="../tables/table5.xml"/><Relationship Id="rId1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7846-05A6-4838-926B-842DCAE7D0B6}">
  <dimension ref="B2:O65"/>
  <sheetViews>
    <sheetView workbookViewId="0">
      <selection activeCell="D18" sqref="D18"/>
    </sheetView>
  </sheetViews>
  <sheetFormatPr defaultRowHeight="14.4" x14ac:dyDescent="0.3"/>
  <cols>
    <col min="2" max="2" width="16.109375" customWidth="1"/>
    <col min="3" max="3" width="10.44140625" bestFit="1" customWidth="1"/>
    <col min="4" max="4" width="12.21875" customWidth="1"/>
    <col min="5" max="5" width="14.88671875" customWidth="1"/>
    <col min="6" max="6" width="24.6640625" customWidth="1"/>
    <col min="7" max="7" width="21.88671875" customWidth="1"/>
    <col min="8" max="8" width="15.88671875" bestFit="1" customWidth="1"/>
    <col min="9" max="9" width="16.109375" bestFit="1" customWidth="1"/>
    <col min="10" max="10" width="12.5546875" customWidth="1"/>
    <col min="11" max="11" width="12" bestFit="1" customWidth="1"/>
  </cols>
  <sheetData>
    <row r="2" spans="2:15" x14ac:dyDescent="0.3">
      <c r="F2" t="s">
        <v>56</v>
      </c>
      <c r="G2" t="s">
        <v>56</v>
      </c>
    </row>
    <row r="3" spans="2:15" ht="57.6" x14ac:dyDescent="0.3">
      <c r="B3" t="s">
        <v>40</v>
      </c>
      <c r="C3" s="6" t="s">
        <v>0</v>
      </c>
      <c r="D3" s="7" t="s">
        <v>37</v>
      </c>
      <c r="E3" s="10" t="s">
        <v>67</v>
      </c>
      <c r="F3" s="7" t="s">
        <v>46</v>
      </c>
      <c r="G3" s="7" t="s">
        <v>47</v>
      </c>
      <c r="H3" s="7" t="s">
        <v>45</v>
      </c>
      <c r="I3" s="7" t="s">
        <v>44</v>
      </c>
      <c r="J3" s="7" t="s">
        <v>29</v>
      </c>
      <c r="K3" s="7" t="s">
        <v>28</v>
      </c>
      <c r="L3" s="7" t="s">
        <v>4</v>
      </c>
      <c r="M3" s="7" t="s">
        <v>5</v>
      </c>
      <c r="N3" s="7" t="s">
        <v>30</v>
      </c>
      <c r="O3" s="7" t="s">
        <v>26</v>
      </c>
    </row>
    <row r="4" spans="2:15" x14ac:dyDescent="0.3">
      <c r="B4" t="s">
        <v>41</v>
      </c>
      <c r="C4" s="6" t="s">
        <v>38</v>
      </c>
      <c r="D4" s="6" t="s">
        <v>2</v>
      </c>
      <c r="E4" s="6" t="s">
        <v>3</v>
      </c>
      <c r="F4" s="6">
        <v>300</v>
      </c>
      <c r="G4" s="6">
        <v>100</v>
      </c>
      <c r="H4" s="6" t="s">
        <v>48</v>
      </c>
      <c r="I4" s="6">
        <v>64</v>
      </c>
      <c r="J4" s="8">
        <f t="shared" ref="J4:J14" si="0">F4/I4</f>
        <v>4.6875</v>
      </c>
      <c r="K4" s="6">
        <f>ROUNDUP(J4,0)</f>
        <v>5</v>
      </c>
      <c r="L4" s="6">
        <v>1.52</v>
      </c>
      <c r="M4" s="6">
        <f>L4*K4</f>
        <v>7.6</v>
      </c>
      <c r="N4" s="6">
        <v>8</v>
      </c>
      <c r="O4" s="6">
        <f t="shared" ref="O4:O14" si="1">F4*N4/1000</f>
        <v>2.4</v>
      </c>
    </row>
    <row r="5" spans="2:15" x14ac:dyDescent="0.3">
      <c r="B5" t="s">
        <v>41</v>
      </c>
      <c r="C5" s="6" t="s">
        <v>39</v>
      </c>
      <c r="D5" s="6" t="s">
        <v>2</v>
      </c>
      <c r="E5" s="6" t="s">
        <v>3</v>
      </c>
      <c r="F5" s="6"/>
      <c r="G5" s="6"/>
      <c r="H5" s="6">
        <v>366</v>
      </c>
      <c r="I5" s="6">
        <v>64</v>
      </c>
      <c r="J5" s="8">
        <f t="shared" si="0"/>
        <v>0</v>
      </c>
      <c r="K5" s="6">
        <f t="shared" ref="K5:K14" si="2">ROUNDUP(J5,0)</f>
        <v>0</v>
      </c>
      <c r="L5" s="6">
        <v>1.52</v>
      </c>
      <c r="M5" s="6">
        <f t="shared" ref="M5:M14" si="3">L5*K5</f>
        <v>0</v>
      </c>
      <c r="N5" s="6">
        <v>8</v>
      </c>
      <c r="O5" s="6">
        <f t="shared" si="1"/>
        <v>0</v>
      </c>
    </row>
    <row r="6" spans="2:15" x14ac:dyDescent="0.3">
      <c r="B6" t="s">
        <v>41</v>
      </c>
      <c r="C6" s="6" t="s">
        <v>42</v>
      </c>
      <c r="D6" s="6" t="s">
        <v>2</v>
      </c>
      <c r="E6" s="6" t="s">
        <v>3</v>
      </c>
      <c r="F6" s="6">
        <v>100</v>
      </c>
      <c r="G6" s="6">
        <v>100</v>
      </c>
      <c r="H6" s="6">
        <v>100</v>
      </c>
      <c r="I6" s="6">
        <v>64</v>
      </c>
      <c r="J6" s="8">
        <f t="shared" si="0"/>
        <v>1.5625</v>
      </c>
      <c r="K6" s="6">
        <f t="shared" si="2"/>
        <v>2</v>
      </c>
      <c r="L6" s="6">
        <v>1.52</v>
      </c>
      <c r="M6" s="6">
        <f t="shared" si="3"/>
        <v>3.04</v>
      </c>
      <c r="N6" s="6">
        <v>8</v>
      </c>
      <c r="O6" s="6">
        <f t="shared" si="1"/>
        <v>0.8</v>
      </c>
    </row>
    <row r="7" spans="2:15" x14ac:dyDescent="0.3">
      <c r="C7" s="6" t="s">
        <v>38</v>
      </c>
      <c r="D7" s="6" t="s">
        <v>2</v>
      </c>
      <c r="E7" s="6" t="s">
        <v>21</v>
      </c>
      <c r="F7" s="6"/>
      <c r="G7" s="6"/>
      <c r="H7" s="6"/>
      <c r="I7" s="6"/>
      <c r="J7" s="8" t="e">
        <f t="shared" si="0"/>
        <v>#DIV/0!</v>
      </c>
      <c r="K7" s="6" t="e">
        <f>ROUNDUP(J7,0)</f>
        <v>#DIV/0!</v>
      </c>
      <c r="L7" s="6"/>
      <c r="M7" s="6" t="e">
        <f>L7*K7</f>
        <v>#DIV/0!</v>
      </c>
      <c r="N7" s="6"/>
      <c r="O7" s="6">
        <f t="shared" si="1"/>
        <v>0</v>
      </c>
    </row>
    <row r="8" spans="2:15" x14ac:dyDescent="0.3">
      <c r="C8" s="6" t="s">
        <v>39</v>
      </c>
      <c r="D8" s="6" t="s">
        <v>2</v>
      </c>
      <c r="E8" s="6" t="s">
        <v>21</v>
      </c>
      <c r="F8" s="6"/>
      <c r="G8" s="6"/>
      <c r="H8" s="6"/>
      <c r="I8" s="6"/>
      <c r="J8" s="8" t="e">
        <f t="shared" si="0"/>
        <v>#DIV/0!</v>
      </c>
      <c r="K8" s="6" t="e">
        <f>ROUNDUP(J8,0)</f>
        <v>#DIV/0!</v>
      </c>
      <c r="L8" s="6"/>
      <c r="M8" s="6" t="e">
        <f>L8*K8</f>
        <v>#DIV/0!</v>
      </c>
      <c r="N8" s="6"/>
      <c r="O8" s="6">
        <f t="shared" si="1"/>
        <v>0</v>
      </c>
    </row>
    <row r="9" spans="2:15" x14ac:dyDescent="0.3">
      <c r="C9" s="6" t="s">
        <v>42</v>
      </c>
      <c r="D9" s="6" t="s">
        <v>2</v>
      </c>
      <c r="E9" s="6" t="s">
        <v>21</v>
      </c>
      <c r="F9" s="6"/>
      <c r="G9" s="6"/>
      <c r="H9" s="6"/>
      <c r="I9" s="6"/>
      <c r="J9" s="8" t="e">
        <f t="shared" si="0"/>
        <v>#DIV/0!</v>
      </c>
      <c r="K9" s="6" t="e">
        <f>ROUNDUP(J9,0)</f>
        <v>#DIV/0!</v>
      </c>
      <c r="L9" s="6"/>
      <c r="M9" s="6" t="e">
        <f>L9*K9</f>
        <v>#DIV/0!</v>
      </c>
      <c r="N9" s="6"/>
      <c r="O9" s="6">
        <f t="shared" si="1"/>
        <v>0</v>
      </c>
    </row>
    <row r="10" spans="2:15" x14ac:dyDescent="0.3">
      <c r="B10" t="s">
        <v>70</v>
      </c>
      <c r="C10" s="6" t="s">
        <v>1</v>
      </c>
      <c r="D10" s="6" t="s">
        <v>19</v>
      </c>
      <c r="E10" s="6" t="s">
        <v>3</v>
      </c>
      <c r="F10" s="6">
        <v>680</v>
      </c>
      <c r="G10" s="6"/>
      <c r="H10" s="6"/>
      <c r="I10" s="6">
        <v>200</v>
      </c>
      <c r="J10" s="6">
        <f t="shared" si="0"/>
        <v>3.4</v>
      </c>
      <c r="K10" s="6">
        <f t="shared" si="2"/>
        <v>4</v>
      </c>
      <c r="L10" s="6">
        <v>1.5</v>
      </c>
      <c r="M10" s="6">
        <f t="shared" si="3"/>
        <v>6</v>
      </c>
      <c r="N10" s="6">
        <v>3.2</v>
      </c>
      <c r="O10" s="6">
        <f t="shared" si="1"/>
        <v>2.1760000000000002</v>
      </c>
    </row>
    <row r="11" spans="2:15" x14ac:dyDescent="0.3">
      <c r="C11" s="6" t="s">
        <v>1</v>
      </c>
      <c r="D11" s="6" t="s">
        <v>19</v>
      </c>
      <c r="E11" s="6" t="s">
        <v>22</v>
      </c>
      <c r="F11" s="6">
        <v>400</v>
      </c>
      <c r="G11" s="6"/>
      <c r="H11" s="6"/>
      <c r="I11" s="6">
        <v>200</v>
      </c>
      <c r="J11" s="6">
        <f t="shared" si="0"/>
        <v>2</v>
      </c>
      <c r="K11" s="6">
        <f t="shared" si="2"/>
        <v>2</v>
      </c>
      <c r="L11" s="6">
        <v>1.5</v>
      </c>
      <c r="M11" s="6">
        <f t="shared" si="3"/>
        <v>3</v>
      </c>
      <c r="N11" s="6">
        <v>3.2</v>
      </c>
      <c r="O11" s="6">
        <f t="shared" si="1"/>
        <v>1.28</v>
      </c>
    </row>
    <row r="12" spans="2:15" x14ac:dyDescent="0.3">
      <c r="C12" s="6" t="s">
        <v>1</v>
      </c>
      <c r="D12" s="6" t="s">
        <v>19</v>
      </c>
      <c r="E12" s="6" t="s">
        <v>24</v>
      </c>
      <c r="F12" s="6">
        <v>400</v>
      </c>
      <c r="G12" s="6"/>
      <c r="H12" s="6"/>
      <c r="I12" s="6">
        <v>200</v>
      </c>
      <c r="J12" s="6">
        <f t="shared" si="0"/>
        <v>2</v>
      </c>
      <c r="K12" s="6">
        <f t="shared" si="2"/>
        <v>2</v>
      </c>
      <c r="L12" s="6">
        <v>1.5</v>
      </c>
      <c r="M12" s="6">
        <f t="shared" si="3"/>
        <v>3</v>
      </c>
      <c r="N12" s="6">
        <v>3.2</v>
      </c>
      <c r="O12" s="6">
        <f t="shared" si="1"/>
        <v>1.28</v>
      </c>
    </row>
    <row r="13" spans="2:15" x14ac:dyDescent="0.3">
      <c r="B13" t="s">
        <v>71</v>
      </c>
      <c r="C13" s="6" t="s">
        <v>18</v>
      </c>
      <c r="D13" s="6" t="s">
        <v>20</v>
      </c>
      <c r="E13" s="6" t="s">
        <v>23</v>
      </c>
      <c r="F13" s="6">
        <v>3000</v>
      </c>
      <c r="G13" s="6"/>
      <c r="H13" s="6"/>
      <c r="I13" s="6">
        <v>3000</v>
      </c>
      <c r="J13" s="6">
        <f t="shared" si="0"/>
        <v>1</v>
      </c>
      <c r="K13" s="6">
        <f t="shared" si="2"/>
        <v>1</v>
      </c>
      <c r="L13" s="6">
        <v>2</v>
      </c>
      <c r="M13" s="6">
        <f t="shared" si="3"/>
        <v>2</v>
      </c>
      <c r="N13" s="6">
        <v>1</v>
      </c>
      <c r="O13" s="6">
        <f t="shared" si="1"/>
        <v>3</v>
      </c>
    </row>
    <row r="14" spans="2:15" x14ac:dyDescent="0.3">
      <c r="C14" s="6" t="s">
        <v>18</v>
      </c>
      <c r="D14" s="6" t="s">
        <v>20</v>
      </c>
      <c r="E14" s="6" t="s">
        <v>25</v>
      </c>
      <c r="F14" s="6">
        <v>3000</v>
      </c>
      <c r="G14" s="6"/>
      <c r="H14" s="6"/>
      <c r="I14" s="6">
        <v>3000</v>
      </c>
      <c r="J14" s="6">
        <f t="shared" si="0"/>
        <v>1</v>
      </c>
      <c r="K14" s="6">
        <f t="shared" si="2"/>
        <v>1</v>
      </c>
      <c r="L14" s="6">
        <v>2</v>
      </c>
      <c r="M14" s="6">
        <f t="shared" si="3"/>
        <v>2</v>
      </c>
      <c r="N14" s="6">
        <v>1</v>
      </c>
      <c r="O14" s="6">
        <f t="shared" si="1"/>
        <v>3</v>
      </c>
    </row>
    <row r="16" spans="2:15" x14ac:dyDescent="0.3">
      <c r="B16" t="s">
        <v>68</v>
      </c>
      <c r="C16" t="s">
        <v>69</v>
      </c>
    </row>
    <row r="17" spans="2:15" x14ac:dyDescent="0.3">
      <c r="M17" t="s">
        <v>73</v>
      </c>
    </row>
    <row r="18" spans="2:15" x14ac:dyDescent="0.3">
      <c r="D18" t="s">
        <v>72</v>
      </c>
      <c r="J18" t="s">
        <v>49</v>
      </c>
      <c r="L18" t="s">
        <v>58</v>
      </c>
      <c r="M18" t="s">
        <v>57</v>
      </c>
      <c r="N18" t="s">
        <v>60</v>
      </c>
      <c r="O18" t="s">
        <v>62</v>
      </c>
    </row>
    <row r="19" spans="2:15" x14ac:dyDescent="0.3">
      <c r="B19" t="s">
        <v>31</v>
      </c>
      <c r="J19" t="s">
        <v>50</v>
      </c>
      <c r="K19" t="s">
        <v>51</v>
      </c>
      <c r="L19" t="s">
        <v>53</v>
      </c>
      <c r="M19" t="s">
        <v>59</v>
      </c>
      <c r="N19" t="s">
        <v>61</v>
      </c>
    </row>
    <row r="20" spans="2:15" x14ac:dyDescent="0.3">
      <c r="C20" t="s">
        <v>6</v>
      </c>
      <c r="D20" t="s">
        <v>32</v>
      </c>
      <c r="E20" t="s">
        <v>33</v>
      </c>
      <c r="F20" t="s">
        <v>34</v>
      </c>
      <c r="G20" t="s">
        <v>35</v>
      </c>
      <c r="H20" t="s">
        <v>36</v>
      </c>
      <c r="K20" t="s">
        <v>52</v>
      </c>
      <c r="L20" t="s">
        <v>53</v>
      </c>
      <c r="M20" t="s">
        <v>59</v>
      </c>
    </row>
    <row r="21" spans="2:15" x14ac:dyDescent="0.3">
      <c r="B21" t="s">
        <v>2</v>
      </c>
      <c r="C21" t="s">
        <v>7</v>
      </c>
      <c r="D21">
        <v>1</v>
      </c>
      <c r="E21">
        <v>2</v>
      </c>
    </row>
    <row r="22" spans="2:15" x14ac:dyDescent="0.3">
      <c r="C22" t="s">
        <v>8</v>
      </c>
      <c r="D22">
        <v>1</v>
      </c>
      <c r="E22">
        <v>1</v>
      </c>
    </row>
    <row r="23" spans="2:15" x14ac:dyDescent="0.3">
      <c r="C23" t="s">
        <v>15</v>
      </c>
      <c r="D23">
        <v>1</v>
      </c>
      <c r="E23">
        <v>0</v>
      </c>
    </row>
    <row r="24" spans="2:15" x14ac:dyDescent="0.3">
      <c r="C24" t="s">
        <v>16</v>
      </c>
      <c r="D24">
        <v>1</v>
      </c>
      <c r="E24">
        <v>0</v>
      </c>
      <c r="J24" t="s">
        <v>63</v>
      </c>
    </row>
    <row r="25" spans="2:15" x14ac:dyDescent="0.3">
      <c r="C25" t="s">
        <v>17</v>
      </c>
      <c r="D25">
        <v>1</v>
      </c>
      <c r="E25">
        <v>0</v>
      </c>
      <c r="I25" t="s">
        <v>3</v>
      </c>
      <c r="J25" t="s">
        <v>64</v>
      </c>
      <c r="K25" t="s">
        <v>65</v>
      </c>
      <c r="L25" t="s">
        <v>66</v>
      </c>
    </row>
    <row r="26" spans="2:15" x14ac:dyDescent="0.3">
      <c r="B26" t="s">
        <v>2</v>
      </c>
      <c r="C26" t="s">
        <v>7</v>
      </c>
    </row>
    <row r="27" spans="2:15" x14ac:dyDescent="0.3">
      <c r="C27" t="s">
        <v>8</v>
      </c>
    </row>
    <row r="28" spans="2:15" x14ac:dyDescent="0.3">
      <c r="C28" t="s">
        <v>15</v>
      </c>
    </row>
    <row r="29" spans="2:15" x14ac:dyDescent="0.3">
      <c r="C29" t="s">
        <v>16</v>
      </c>
    </row>
    <row r="30" spans="2:15" x14ac:dyDescent="0.3">
      <c r="C30" t="s">
        <v>17</v>
      </c>
    </row>
    <row r="31" spans="2:15" x14ac:dyDescent="0.3">
      <c r="B31" t="s">
        <v>2</v>
      </c>
      <c r="C31" t="s">
        <v>7</v>
      </c>
    </row>
    <row r="32" spans="2:15" x14ac:dyDescent="0.3">
      <c r="C32" t="s">
        <v>8</v>
      </c>
    </row>
    <row r="33" spans="2:9" x14ac:dyDescent="0.3">
      <c r="C33" t="s">
        <v>15</v>
      </c>
    </row>
    <row r="34" spans="2:9" x14ac:dyDescent="0.3">
      <c r="C34" t="s">
        <v>16</v>
      </c>
    </row>
    <row r="35" spans="2:9" x14ac:dyDescent="0.3">
      <c r="C35" t="s">
        <v>17</v>
      </c>
    </row>
    <row r="39" spans="2:9" x14ac:dyDescent="0.3">
      <c r="B39" s="3" t="s">
        <v>27</v>
      </c>
      <c r="F39" t="s">
        <v>43</v>
      </c>
      <c r="G39" t="s">
        <v>54</v>
      </c>
      <c r="H39" t="s">
        <v>55</v>
      </c>
      <c r="I39" t="s">
        <v>57</v>
      </c>
    </row>
    <row r="40" spans="2:9" ht="28.8" x14ac:dyDescent="0.3">
      <c r="B40" s="1" t="s">
        <v>6</v>
      </c>
      <c r="C40" s="9" t="s">
        <v>14</v>
      </c>
      <c r="D40" s="9" t="s">
        <v>13</v>
      </c>
      <c r="E40" s="9" t="s">
        <v>11</v>
      </c>
      <c r="F40" s="2" t="s">
        <v>12</v>
      </c>
      <c r="G40" s="2" t="s">
        <v>9</v>
      </c>
    </row>
    <row r="41" spans="2:9" x14ac:dyDescent="0.3">
      <c r="B41" t="s">
        <v>7</v>
      </c>
      <c r="C41">
        <v>1.9</v>
      </c>
      <c r="D41">
        <v>1.65</v>
      </c>
      <c r="E41">
        <v>3.2</v>
      </c>
      <c r="F41">
        <f>C41*D41*E41</f>
        <v>10.032</v>
      </c>
      <c r="G41">
        <v>1</v>
      </c>
    </row>
    <row r="42" spans="2:9" x14ac:dyDescent="0.3">
      <c r="B42" t="s">
        <v>8</v>
      </c>
      <c r="C42">
        <v>2.4</v>
      </c>
      <c r="D42">
        <v>2</v>
      </c>
      <c r="E42">
        <v>4.3</v>
      </c>
      <c r="F42">
        <f t="shared" ref="F42:F45" si="4">C42*D42*E42</f>
        <v>20.639999999999997</v>
      </c>
      <c r="G42">
        <v>2</v>
      </c>
    </row>
    <row r="43" spans="2:9" x14ac:dyDescent="0.3">
      <c r="B43" t="s">
        <v>15</v>
      </c>
      <c r="C43">
        <v>2.2000000000000002</v>
      </c>
      <c r="D43">
        <v>3</v>
      </c>
      <c r="E43">
        <v>7.4</v>
      </c>
      <c r="F43">
        <f t="shared" si="4"/>
        <v>48.84</v>
      </c>
      <c r="G43">
        <v>4</v>
      </c>
    </row>
    <row r="44" spans="2:9" x14ac:dyDescent="0.3">
      <c r="B44" t="s">
        <v>16</v>
      </c>
      <c r="C44">
        <v>2.36</v>
      </c>
      <c r="D44">
        <v>2.35</v>
      </c>
      <c r="E44">
        <v>7.5</v>
      </c>
      <c r="F44">
        <f t="shared" si="4"/>
        <v>41.594999999999999</v>
      </c>
      <c r="G44">
        <v>5</v>
      </c>
    </row>
    <row r="45" spans="2:9" x14ac:dyDescent="0.3">
      <c r="B45" t="s">
        <v>17</v>
      </c>
      <c r="C45">
        <v>2.2999999999999998</v>
      </c>
      <c r="D45">
        <v>2.4</v>
      </c>
      <c r="E45">
        <v>7.6</v>
      </c>
      <c r="F45">
        <f t="shared" si="4"/>
        <v>41.951999999999998</v>
      </c>
      <c r="G45">
        <v>10</v>
      </c>
    </row>
    <row r="65" spans="10:10" x14ac:dyDescent="0.3">
      <c r="J65" s="3" t="s">
        <v>10</v>
      </c>
    </row>
  </sheetData>
  <phoneticPr fontId="2" type="noConversion"/>
  <hyperlinks>
    <hyperlink ref="J65" r:id="rId1" xr:uid="{891CCF01-6B0F-40BB-991B-976B7DF1F014}"/>
    <hyperlink ref="B39" r:id="rId2" xr:uid="{4CCFD3AD-90B9-4FEF-894A-29E73D914B1D}"/>
  </hyperlinks>
  <pageMargins left="0.7" right="0.7" top="0.75" bottom="0.75" header="0.3" footer="0.3"/>
  <pageSetup orientation="portrait" r:id="rId3"/>
  <drawing r:id="rId4"/>
  <tableParts count="2"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F3F0-DE18-46ED-BD80-988FB974EA8C}">
  <dimension ref="A1:D3"/>
  <sheetViews>
    <sheetView workbookViewId="0">
      <selection activeCell="M23" sqref="M23"/>
    </sheetView>
  </sheetViews>
  <sheetFormatPr defaultRowHeight="14.4" x14ac:dyDescent="0.3"/>
  <cols>
    <col min="1" max="1" width="12.33203125" bestFit="1" customWidth="1"/>
    <col min="2" max="2" width="12" bestFit="1" customWidth="1"/>
    <col min="3" max="3" width="12.77734375" bestFit="1" customWidth="1"/>
    <col min="4" max="4" width="12.109375" bestFit="1" customWidth="1"/>
  </cols>
  <sheetData>
    <row r="1" spans="1:4" ht="28.8" x14ac:dyDescent="0.3">
      <c r="A1" s="7" t="s">
        <v>40</v>
      </c>
      <c r="B1" s="7" t="s">
        <v>328</v>
      </c>
      <c r="C1" s="7" t="s">
        <v>329</v>
      </c>
      <c r="D1" s="7" t="s">
        <v>330</v>
      </c>
    </row>
    <row r="2" spans="1:4" x14ac:dyDescent="0.3">
      <c r="A2" s="6" t="str">
        <f>'Master Data'!L39</f>
        <v>Pfizer</v>
      </c>
      <c r="B2" s="6" t="str">
        <f>'Master Data'!M39</f>
        <v>Kuala Lumpur</v>
      </c>
      <c r="C2" s="6" t="str">
        <f>'Master Data'!N39</f>
        <v>68100</v>
      </c>
      <c r="D2" s="6" t="str">
        <f>'Master Data'!O39</f>
        <v>Addr_1</v>
      </c>
    </row>
    <row r="3" spans="1:4" x14ac:dyDescent="0.3">
      <c r="A3" s="6" t="str">
        <f>'Master Data'!L40</f>
        <v>Sanofi</v>
      </c>
      <c r="B3" s="6" t="str">
        <f>'Master Data'!M40</f>
        <v>Seremban</v>
      </c>
      <c r="C3" s="6" t="str">
        <f>'Master Data'!N40</f>
        <v>70400</v>
      </c>
      <c r="D3" s="6" t="str">
        <f>'Master Data'!O40</f>
        <v>Addr_2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CAB9-C274-4C90-9BF5-C6F42BF82A22}">
  <dimension ref="A2:AA115"/>
  <sheetViews>
    <sheetView tabSelected="1" topLeftCell="K76" zoomScale="85" zoomScaleNormal="85" workbookViewId="0">
      <selection activeCell="K99" sqref="K99"/>
    </sheetView>
  </sheetViews>
  <sheetFormatPr defaultRowHeight="14.4" x14ac:dyDescent="0.3"/>
  <cols>
    <col min="1" max="1" width="11.109375" bestFit="1" customWidth="1"/>
    <col min="2" max="2" width="15.33203125" bestFit="1" customWidth="1"/>
    <col min="3" max="3" width="11.6640625" customWidth="1"/>
    <col min="4" max="4" width="16.21875" bestFit="1" customWidth="1"/>
    <col min="5" max="5" width="18.21875" customWidth="1"/>
    <col min="6" max="6" width="14.88671875" bestFit="1" customWidth="1"/>
    <col min="7" max="7" width="17.77734375" customWidth="1"/>
    <col min="8" max="8" width="18.77734375" customWidth="1"/>
    <col min="9" max="9" width="19.44140625" customWidth="1"/>
    <col min="10" max="10" width="12.88671875" customWidth="1"/>
    <col min="11" max="11" width="19.44140625" customWidth="1"/>
    <col min="12" max="12" width="14.5546875" customWidth="1"/>
    <col min="13" max="13" width="20.109375" bestFit="1" customWidth="1"/>
    <col min="14" max="14" width="25" customWidth="1"/>
    <col min="15" max="15" width="26.6640625" customWidth="1"/>
    <col min="16" max="16" width="26.44140625" customWidth="1"/>
    <col min="17" max="17" width="17.6640625" customWidth="1"/>
    <col min="18" max="18" width="10.77734375" bestFit="1" customWidth="1"/>
    <col min="19" max="21" width="9.77734375" bestFit="1" customWidth="1"/>
  </cols>
  <sheetData>
    <row r="2" spans="1:12" x14ac:dyDescent="0.3">
      <c r="A2" s="14" t="s">
        <v>74</v>
      </c>
    </row>
    <row r="4" spans="1:12" x14ac:dyDescent="0.3">
      <c r="B4" s="13" t="s">
        <v>6</v>
      </c>
    </row>
    <row r="6" spans="1:12" ht="28.8" x14ac:dyDescent="0.3">
      <c r="C6" s="6" t="s">
        <v>6</v>
      </c>
      <c r="D6" s="7" t="s">
        <v>404</v>
      </c>
      <c r="E6" s="7" t="s">
        <v>405</v>
      </c>
      <c r="F6" s="7" t="s">
        <v>406</v>
      </c>
      <c r="G6" s="7" t="s">
        <v>407</v>
      </c>
      <c r="H6" s="7" t="s">
        <v>408</v>
      </c>
      <c r="I6" s="7" t="s">
        <v>297</v>
      </c>
      <c r="L6" t="s">
        <v>218</v>
      </c>
    </row>
    <row r="7" spans="1:12" x14ac:dyDescent="0.3">
      <c r="C7" s="6" t="s">
        <v>237</v>
      </c>
      <c r="D7" s="6">
        <v>1.9</v>
      </c>
      <c r="E7" s="6">
        <v>1.65</v>
      </c>
      <c r="F7" s="6">
        <v>3.2</v>
      </c>
      <c r="G7" s="12">
        <f>PRODUCT(E7:F7)</f>
        <v>5.28</v>
      </c>
      <c r="H7" s="8">
        <f>PRODUCT(D7:F7)</f>
        <v>10.032</v>
      </c>
      <c r="I7" s="6">
        <v>1</v>
      </c>
      <c r="L7" s="3" t="s">
        <v>27</v>
      </c>
    </row>
    <row r="8" spans="1:12" x14ac:dyDescent="0.3">
      <c r="C8" s="6" t="s">
        <v>238</v>
      </c>
      <c r="D8" s="6">
        <v>2.4</v>
      </c>
      <c r="E8" s="6">
        <v>2</v>
      </c>
      <c r="F8" s="6">
        <v>4.3</v>
      </c>
      <c r="G8" s="12">
        <f t="shared" ref="G8:G11" si="0">PRODUCT(E8:F8)</f>
        <v>8.6</v>
      </c>
      <c r="H8" s="8">
        <f t="shared" ref="H8:H11" si="1">PRODUCT(D8:F8)</f>
        <v>20.639999999999997</v>
      </c>
      <c r="I8" s="6">
        <v>2</v>
      </c>
    </row>
    <row r="9" spans="1:12" x14ac:dyDescent="0.3">
      <c r="C9" s="6" t="s">
        <v>269</v>
      </c>
      <c r="D9" s="6">
        <v>2.2000000000000002</v>
      </c>
      <c r="E9" s="6">
        <v>3</v>
      </c>
      <c r="F9" s="6">
        <v>7.4</v>
      </c>
      <c r="G9" s="12">
        <f t="shared" si="0"/>
        <v>22.200000000000003</v>
      </c>
      <c r="H9" s="8">
        <f t="shared" si="1"/>
        <v>48.84</v>
      </c>
      <c r="I9" s="6">
        <v>4</v>
      </c>
    </row>
    <row r="10" spans="1:12" x14ac:dyDescent="0.3">
      <c r="C10" s="6" t="s">
        <v>270</v>
      </c>
      <c r="D10" s="6">
        <v>2.36</v>
      </c>
      <c r="E10" s="6">
        <v>2.35</v>
      </c>
      <c r="F10" s="6">
        <v>7.5</v>
      </c>
      <c r="G10" s="12">
        <f t="shared" si="0"/>
        <v>17.625</v>
      </c>
      <c r="H10" s="8">
        <f t="shared" si="1"/>
        <v>41.594999999999999</v>
      </c>
      <c r="I10" s="6">
        <v>5</v>
      </c>
    </row>
    <row r="11" spans="1:12" x14ac:dyDescent="0.3">
      <c r="C11" s="6" t="s">
        <v>271</v>
      </c>
      <c r="D11" s="6">
        <v>2.2999999999999998</v>
      </c>
      <c r="E11" s="6">
        <v>2.4</v>
      </c>
      <c r="F11" s="6">
        <v>7.6</v>
      </c>
      <c r="G11" s="12">
        <f t="shared" si="0"/>
        <v>18.239999999999998</v>
      </c>
      <c r="H11" s="8">
        <f t="shared" si="1"/>
        <v>41.951999999999998</v>
      </c>
      <c r="I11" s="6">
        <v>10</v>
      </c>
    </row>
    <row r="14" spans="1:12" x14ac:dyDescent="0.3">
      <c r="B14" s="13" t="s">
        <v>90</v>
      </c>
    </row>
    <row r="16" spans="1:12" s="4" customFormat="1" ht="43.2" x14ac:dyDescent="0.3">
      <c r="C16" s="7" t="s">
        <v>109</v>
      </c>
      <c r="D16" s="6" t="s">
        <v>90</v>
      </c>
      <c r="E16" s="7" t="s">
        <v>399</v>
      </c>
      <c r="F16" s="7" t="s">
        <v>400</v>
      </c>
      <c r="G16" s="7" t="s">
        <v>401</v>
      </c>
      <c r="H16" s="7" t="s">
        <v>402</v>
      </c>
      <c r="I16" s="7" t="s">
        <v>403</v>
      </c>
      <c r="J16" s="7" t="s">
        <v>382</v>
      </c>
    </row>
    <row r="17" spans="3:12" x14ac:dyDescent="0.3">
      <c r="C17" s="11" t="s">
        <v>75</v>
      </c>
      <c r="D17" s="11" t="s">
        <v>99</v>
      </c>
      <c r="E17" s="11">
        <v>11</v>
      </c>
      <c r="F17" s="11">
        <v>27</v>
      </c>
      <c r="G17" s="11">
        <v>30</v>
      </c>
      <c r="H17" s="11">
        <f t="shared" ref="H17:H21" si="2">F17*G17</f>
        <v>810</v>
      </c>
      <c r="I17" s="11">
        <f t="shared" ref="I17:I21" si="3">PRODUCT(E17:G17)</f>
        <v>8910</v>
      </c>
      <c r="J17" s="11">
        <v>2</v>
      </c>
      <c r="L17" s="3" t="s">
        <v>103</v>
      </c>
    </row>
    <row r="18" spans="3:12" x14ac:dyDescent="0.3">
      <c r="C18" s="11" t="s">
        <v>76</v>
      </c>
      <c r="D18" s="11" t="s">
        <v>99</v>
      </c>
      <c r="E18" s="11">
        <v>16</v>
      </c>
      <c r="F18" s="11">
        <v>25</v>
      </c>
      <c r="G18" s="11">
        <v>25</v>
      </c>
      <c r="H18" s="11">
        <f t="shared" si="2"/>
        <v>625</v>
      </c>
      <c r="I18" s="11">
        <f t="shared" si="3"/>
        <v>10000</v>
      </c>
      <c r="J18" s="11">
        <v>3</v>
      </c>
      <c r="L18" s="3" t="s">
        <v>107</v>
      </c>
    </row>
    <row r="19" spans="3:12" x14ac:dyDescent="0.3">
      <c r="C19" s="11" t="s">
        <v>77</v>
      </c>
      <c r="D19" s="11" t="s">
        <v>99</v>
      </c>
      <c r="E19" s="11">
        <v>11</v>
      </c>
      <c r="F19" s="11">
        <v>25</v>
      </c>
      <c r="G19" s="11">
        <v>35</v>
      </c>
      <c r="H19" s="11">
        <f t="shared" si="2"/>
        <v>875</v>
      </c>
      <c r="I19" s="11">
        <f t="shared" si="3"/>
        <v>9625</v>
      </c>
      <c r="J19" s="11">
        <v>3</v>
      </c>
      <c r="L19" s="3" t="s">
        <v>108</v>
      </c>
    </row>
    <row r="20" spans="3:12" x14ac:dyDescent="0.3">
      <c r="C20" s="11" t="s">
        <v>78</v>
      </c>
      <c r="D20" s="11" t="s">
        <v>99</v>
      </c>
      <c r="E20" s="11">
        <v>20</v>
      </c>
      <c r="F20" s="11">
        <v>20</v>
      </c>
      <c r="G20" s="11">
        <v>30</v>
      </c>
      <c r="H20" s="11">
        <f t="shared" si="2"/>
        <v>600</v>
      </c>
      <c r="I20" s="11">
        <f t="shared" si="3"/>
        <v>12000</v>
      </c>
      <c r="J20" s="11">
        <v>4</v>
      </c>
      <c r="L20" s="15" t="s">
        <v>92</v>
      </c>
    </row>
    <row r="21" spans="3:12" x14ac:dyDescent="0.3">
      <c r="C21" s="11" t="s">
        <v>79</v>
      </c>
      <c r="D21" s="11" t="s">
        <v>99</v>
      </c>
      <c r="E21" s="11">
        <v>20</v>
      </c>
      <c r="F21" s="11">
        <v>30</v>
      </c>
      <c r="G21" s="11">
        <v>30</v>
      </c>
      <c r="H21" s="11">
        <f t="shared" si="2"/>
        <v>900</v>
      </c>
      <c r="I21" s="11">
        <f t="shared" si="3"/>
        <v>18000</v>
      </c>
      <c r="J21" s="11">
        <v>7</v>
      </c>
    </row>
    <row r="22" spans="3:12" x14ac:dyDescent="0.3">
      <c r="C22" s="11" t="s">
        <v>80</v>
      </c>
      <c r="D22" s="11" t="s">
        <v>99</v>
      </c>
      <c r="E22" s="11">
        <v>20</v>
      </c>
      <c r="F22" s="11">
        <v>35</v>
      </c>
      <c r="G22" s="11">
        <v>35</v>
      </c>
      <c r="H22" s="11">
        <f t="shared" ref="H22:H26" si="4">F22*G22</f>
        <v>1225</v>
      </c>
      <c r="I22" s="11">
        <f t="shared" ref="I22:I26" si="5">PRODUCT(E22:G22)</f>
        <v>24500</v>
      </c>
      <c r="J22" s="11">
        <v>8</v>
      </c>
    </row>
    <row r="23" spans="3:12" x14ac:dyDescent="0.3">
      <c r="C23" s="11" t="s">
        <v>81</v>
      </c>
      <c r="D23" s="11" t="s">
        <v>99</v>
      </c>
      <c r="E23" s="11">
        <v>20</v>
      </c>
      <c r="F23" s="11">
        <v>35</v>
      </c>
      <c r="G23" s="11">
        <v>40</v>
      </c>
      <c r="H23" s="11">
        <f t="shared" si="4"/>
        <v>1400</v>
      </c>
      <c r="I23" s="11">
        <f t="shared" si="5"/>
        <v>28000</v>
      </c>
      <c r="J23" s="11">
        <v>9</v>
      </c>
    </row>
    <row r="24" spans="3:12" x14ac:dyDescent="0.3">
      <c r="C24" s="11" t="s">
        <v>82</v>
      </c>
      <c r="D24" s="11" t="s">
        <v>99</v>
      </c>
      <c r="E24" s="11">
        <v>32</v>
      </c>
      <c r="F24" s="11">
        <v>22</v>
      </c>
      <c r="G24" s="11">
        <v>15</v>
      </c>
      <c r="H24" s="11">
        <f t="shared" si="4"/>
        <v>330</v>
      </c>
      <c r="I24" s="11">
        <f t="shared" si="5"/>
        <v>10560</v>
      </c>
      <c r="J24" s="11">
        <v>3</v>
      </c>
    </row>
    <row r="25" spans="3:12" x14ac:dyDescent="0.3">
      <c r="C25" s="16" t="s">
        <v>83</v>
      </c>
      <c r="D25" s="16" t="s">
        <v>99</v>
      </c>
      <c r="E25" s="16">
        <v>31</v>
      </c>
      <c r="F25" s="16">
        <v>24</v>
      </c>
      <c r="G25" s="16">
        <v>29</v>
      </c>
      <c r="H25" s="16">
        <f t="shared" si="4"/>
        <v>696</v>
      </c>
      <c r="I25" s="16">
        <f t="shared" si="5"/>
        <v>21576</v>
      </c>
      <c r="J25" s="16">
        <v>8</v>
      </c>
    </row>
    <row r="26" spans="3:12" ht="15" thickBot="1" x14ac:dyDescent="0.35">
      <c r="C26" s="17" t="s">
        <v>84</v>
      </c>
      <c r="D26" s="17" t="s">
        <v>99</v>
      </c>
      <c r="E26" s="17">
        <v>36</v>
      </c>
      <c r="F26" s="17">
        <v>28</v>
      </c>
      <c r="G26" s="17">
        <v>21</v>
      </c>
      <c r="H26" s="17">
        <f t="shared" si="4"/>
        <v>588</v>
      </c>
      <c r="I26" s="17">
        <f t="shared" si="5"/>
        <v>21168</v>
      </c>
      <c r="J26" s="17">
        <v>8</v>
      </c>
    </row>
    <row r="27" spans="3:12" ht="15" thickTop="1" x14ac:dyDescent="0.3">
      <c r="C27" s="18" t="s">
        <v>93</v>
      </c>
      <c r="D27" s="18" t="s">
        <v>91</v>
      </c>
      <c r="E27" s="18">
        <v>27</v>
      </c>
      <c r="F27" s="18">
        <v>34</v>
      </c>
      <c r="G27" s="18">
        <v>42</v>
      </c>
      <c r="H27" s="18">
        <f>F27*G27</f>
        <v>1428</v>
      </c>
      <c r="I27" s="18">
        <f>PRODUCT(E27:G27)</f>
        <v>38556</v>
      </c>
      <c r="J27" s="18">
        <v>10</v>
      </c>
    </row>
    <row r="28" spans="3:12" ht="15" thickBot="1" x14ac:dyDescent="0.35">
      <c r="C28" s="17" t="s">
        <v>94</v>
      </c>
      <c r="D28" s="17" t="s">
        <v>91</v>
      </c>
      <c r="E28" s="17">
        <v>34</v>
      </c>
      <c r="F28" s="17">
        <v>45</v>
      </c>
      <c r="G28" s="17">
        <v>50</v>
      </c>
      <c r="H28" s="17">
        <f t="shared" ref="H28" si="6">F28*G28</f>
        <v>2250</v>
      </c>
      <c r="I28" s="17">
        <f t="shared" ref="I28" si="7">PRODUCT(E28:G28)</f>
        <v>76500</v>
      </c>
      <c r="J28" s="17">
        <v>25</v>
      </c>
    </row>
    <row r="29" spans="3:12" ht="15" thickTop="1" x14ac:dyDescent="0.3">
      <c r="C29" s="11" t="s">
        <v>96</v>
      </c>
      <c r="D29" s="11" t="s">
        <v>95</v>
      </c>
      <c r="E29" s="11">
        <v>10</v>
      </c>
      <c r="F29" s="11">
        <v>18</v>
      </c>
      <c r="G29" s="11">
        <v>34</v>
      </c>
      <c r="H29" s="11">
        <f>F29*G29</f>
        <v>612</v>
      </c>
      <c r="I29" s="11">
        <f>PRODUCT(E29:G29)</f>
        <v>6120</v>
      </c>
      <c r="J29" s="11">
        <v>1.5</v>
      </c>
    </row>
    <row r="30" spans="3:12" x14ac:dyDescent="0.3">
      <c r="C30" s="11" t="s">
        <v>97</v>
      </c>
      <c r="D30" s="11" t="s">
        <v>95</v>
      </c>
      <c r="E30" s="11">
        <v>10</v>
      </c>
      <c r="F30" s="11">
        <v>32</v>
      </c>
      <c r="G30" s="11">
        <v>34</v>
      </c>
      <c r="H30" s="11">
        <f t="shared" ref="H30:H31" si="8">F30*G30</f>
        <v>1088</v>
      </c>
      <c r="I30" s="11">
        <f t="shared" ref="I30:I31" si="9">PRODUCT(E30:G30)</f>
        <v>10880</v>
      </c>
      <c r="J30" s="11">
        <v>3</v>
      </c>
    </row>
    <row r="31" spans="3:12" x14ac:dyDescent="0.3">
      <c r="C31" s="11" t="s">
        <v>98</v>
      </c>
      <c r="D31" s="11" t="s">
        <v>95</v>
      </c>
      <c r="E31" s="11">
        <v>18</v>
      </c>
      <c r="F31" s="11">
        <v>32</v>
      </c>
      <c r="G31" s="11">
        <v>34</v>
      </c>
      <c r="H31" s="11">
        <f t="shared" si="8"/>
        <v>1088</v>
      </c>
      <c r="I31" s="11">
        <f t="shared" si="9"/>
        <v>19584</v>
      </c>
      <c r="J31" s="11">
        <v>7</v>
      </c>
    </row>
    <row r="32" spans="3:12" x14ac:dyDescent="0.3">
      <c r="C32" s="11" t="s">
        <v>104</v>
      </c>
      <c r="D32" s="11" t="s">
        <v>95</v>
      </c>
      <c r="E32" s="11">
        <v>34</v>
      </c>
      <c r="F32" s="11">
        <v>32</v>
      </c>
      <c r="G32" s="11">
        <v>34</v>
      </c>
      <c r="H32" s="11">
        <f>F32*G32</f>
        <v>1088</v>
      </c>
      <c r="I32" s="11">
        <f>PRODUCT(E32:G32)</f>
        <v>36992</v>
      </c>
      <c r="J32" s="11">
        <v>12</v>
      </c>
    </row>
    <row r="33" spans="2:15" x14ac:dyDescent="0.3">
      <c r="C33" s="11" t="s">
        <v>105</v>
      </c>
      <c r="D33" s="11" t="s">
        <v>95</v>
      </c>
      <c r="E33" s="11">
        <v>37</v>
      </c>
      <c r="F33" s="11">
        <v>36</v>
      </c>
      <c r="G33" s="11">
        <v>42</v>
      </c>
      <c r="H33" s="11">
        <f>F33*G33</f>
        <v>1512</v>
      </c>
      <c r="I33" s="11">
        <f>PRODUCT(E33:G33)</f>
        <v>55944</v>
      </c>
      <c r="J33" s="11">
        <v>18</v>
      </c>
    </row>
    <row r="34" spans="2:15" x14ac:dyDescent="0.3">
      <c r="C34" s="11" t="s">
        <v>106</v>
      </c>
      <c r="D34" s="11" t="s">
        <v>95</v>
      </c>
      <c r="E34" s="11">
        <v>39</v>
      </c>
      <c r="F34" s="11">
        <v>40</v>
      </c>
      <c r="G34" s="11">
        <v>48</v>
      </c>
      <c r="H34" s="11">
        <f>F34*G34</f>
        <v>1920</v>
      </c>
      <c r="I34" s="11">
        <f>PRODUCT(E34:G34)</f>
        <v>74880</v>
      </c>
      <c r="J34" s="11">
        <v>25</v>
      </c>
    </row>
    <row r="35" spans="2:15" x14ac:dyDescent="0.3">
      <c r="C35" s="11"/>
      <c r="D35" s="11"/>
      <c r="E35" s="11"/>
      <c r="F35" s="11"/>
      <c r="G35" s="11"/>
      <c r="H35" s="11"/>
      <c r="I35" s="11"/>
      <c r="J35" s="11"/>
    </row>
    <row r="36" spans="2:15" x14ac:dyDescent="0.3">
      <c r="B36" s="13" t="s">
        <v>291</v>
      </c>
      <c r="K36" s="13" t="s">
        <v>292</v>
      </c>
      <c r="L36" s="37" t="s">
        <v>409</v>
      </c>
    </row>
    <row r="38" spans="2:15" s="4" customFormat="1" ht="28.8" x14ac:dyDescent="0.3">
      <c r="C38" s="7" t="s">
        <v>311</v>
      </c>
      <c r="D38" s="6" t="s">
        <v>40</v>
      </c>
      <c r="E38" s="6" t="s">
        <v>0</v>
      </c>
      <c r="F38" s="7" t="s">
        <v>88</v>
      </c>
      <c r="G38" s="7" t="s">
        <v>114</v>
      </c>
      <c r="H38" s="7" t="s">
        <v>109</v>
      </c>
      <c r="I38" s="7" t="s">
        <v>339</v>
      </c>
      <c r="J38" s="5"/>
      <c r="K38" s="5"/>
      <c r="L38" s="7" t="s">
        <v>40</v>
      </c>
      <c r="M38" s="7" t="s">
        <v>328</v>
      </c>
      <c r="N38" s="7" t="s">
        <v>329</v>
      </c>
      <c r="O38" s="7" t="s">
        <v>330</v>
      </c>
    </row>
    <row r="39" spans="2:15" x14ac:dyDescent="0.3">
      <c r="C39" s="21" t="s">
        <v>85</v>
      </c>
      <c r="D39" s="21" t="s">
        <v>41</v>
      </c>
      <c r="E39" s="21" t="s">
        <v>38</v>
      </c>
      <c r="F39" s="21" t="s">
        <v>100</v>
      </c>
      <c r="G39" s="21">
        <v>10</v>
      </c>
      <c r="H39" s="21" t="s">
        <v>75</v>
      </c>
      <c r="I39" s="21">
        <v>1.8</v>
      </c>
      <c r="L39" s="6" t="s">
        <v>41</v>
      </c>
      <c r="M39" s="6" t="s">
        <v>295</v>
      </c>
      <c r="N39" s="28" t="s">
        <v>380</v>
      </c>
      <c r="O39" s="6" t="s">
        <v>293</v>
      </c>
    </row>
    <row r="40" spans="2:15" x14ac:dyDescent="0.3">
      <c r="C40" s="21" t="s">
        <v>86</v>
      </c>
      <c r="D40" s="21" t="s">
        <v>41</v>
      </c>
      <c r="E40" s="21" t="s">
        <v>38</v>
      </c>
      <c r="F40" s="21" t="s">
        <v>101</v>
      </c>
      <c r="G40" s="21">
        <v>20</v>
      </c>
      <c r="H40" s="21" t="s">
        <v>79</v>
      </c>
      <c r="I40" s="21">
        <v>4</v>
      </c>
      <c r="L40" s="6" t="s">
        <v>70</v>
      </c>
      <c r="M40" s="6" t="s">
        <v>296</v>
      </c>
      <c r="N40" s="28" t="s">
        <v>381</v>
      </c>
      <c r="O40" s="6" t="s">
        <v>294</v>
      </c>
    </row>
    <row r="41" spans="2:15" x14ac:dyDescent="0.3">
      <c r="C41" s="21" t="s">
        <v>87</v>
      </c>
      <c r="D41" s="21" t="s">
        <v>41</v>
      </c>
      <c r="E41" s="21" t="s">
        <v>38</v>
      </c>
      <c r="F41" s="21" t="s">
        <v>102</v>
      </c>
      <c r="G41" s="21">
        <v>30</v>
      </c>
      <c r="H41" s="21" t="s">
        <v>81</v>
      </c>
      <c r="I41" s="21">
        <v>8</v>
      </c>
      <c r="N41" s="27"/>
    </row>
    <row r="42" spans="2:15" x14ac:dyDescent="0.3">
      <c r="C42" s="21" t="s">
        <v>89</v>
      </c>
      <c r="D42" s="21" t="s">
        <v>41</v>
      </c>
      <c r="E42" s="21" t="s">
        <v>39</v>
      </c>
      <c r="F42" s="21" t="s">
        <v>101</v>
      </c>
      <c r="G42" s="21">
        <v>20</v>
      </c>
      <c r="H42" s="21" t="s">
        <v>77</v>
      </c>
      <c r="I42" s="21">
        <v>2.8</v>
      </c>
    </row>
    <row r="43" spans="2:15" x14ac:dyDescent="0.3">
      <c r="C43" s="21" t="s">
        <v>112</v>
      </c>
      <c r="D43" s="21" t="s">
        <v>41</v>
      </c>
      <c r="E43" s="21" t="s">
        <v>39</v>
      </c>
      <c r="F43" s="21" t="s">
        <v>110</v>
      </c>
      <c r="G43" s="21">
        <v>40</v>
      </c>
      <c r="H43" s="21" t="s">
        <v>80</v>
      </c>
      <c r="I43" s="21">
        <v>6</v>
      </c>
      <c r="K43" s="13" t="s">
        <v>411</v>
      </c>
      <c r="L43" s="13"/>
      <c r="M43" s="37" t="s">
        <v>410</v>
      </c>
    </row>
    <row r="44" spans="2:15" ht="15" thickBot="1" x14ac:dyDescent="0.35">
      <c r="C44" s="23" t="s">
        <v>113</v>
      </c>
      <c r="D44" s="23" t="s">
        <v>41</v>
      </c>
      <c r="E44" s="23" t="s">
        <v>39</v>
      </c>
      <c r="F44" s="23" t="s">
        <v>111</v>
      </c>
      <c r="G44" s="23">
        <v>70</v>
      </c>
      <c r="H44" s="23" t="s">
        <v>81</v>
      </c>
      <c r="I44" s="23">
        <v>8.3000000000000007</v>
      </c>
    </row>
    <row r="45" spans="2:15" ht="29.4" thickTop="1" x14ac:dyDescent="0.3">
      <c r="C45" s="6" t="s">
        <v>117</v>
      </c>
      <c r="D45" s="6" t="s">
        <v>70</v>
      </c>
      <c r="E45" s="6" t="s">
        <v>115</v>
      </c>
      <c r="F45" s="6" t="s">
        <v>119</v>
      </c>
      <c r="G45" s="6">
        <v>100</v>
      </c>
      <c r="H45" s="6" t="s">
        <v>78</v>
      </c>
      <c r="I45" s="6">
        <v>3.8</v>
      </c>
      <c r="K45" s="5"/>
      <c r="L45" s="7" t="s">
        <v>331</v>
      </c>
      <c r="M45" s="7" t="s">
        <v>332</v>
      </c>
      <c r="N45" s="7" t="s">
        <v>333</v>
      </c>
      <c r="O45" s="7" t="s">
        <v>334</v>
      </c>
    </row>
    <row r="46" spans="2:15" x14ac:dyDescent="0.3">
      <c r="C46" s="6" t="s">
        <v>118</v>
      </c>
      <c r="D46" s="6" t="s">
        <v>70</v>
      </c>
      <c r="E46" s="6" t="s">
        <v>115</v>
      </c>
      <c r="F46" s="6" t="s">
        <v>120</v>
      </c>
      <c r="G46" s="6">
        <v>200</v>
      </c>
      <c r="H46" s="6" t="s">
        <v>80</v>
      </c>
      <c r="I46" s="6">
        <v>7.5</v>
      </c>
      <c r="L46" s="6" t="s">
        <v>299</v>
      </c>
      <c r="M46" s="6" t="s">
        <v>295</v>
      </c>
      <c r="N46" s="28" t="s">
        <v>380</v>
      </c>
      <c r="O46" s="6" t="s">
        <v>293</v>
      </c>
    </row>
    <row r="47" spans="2:15" x14ac:dyDescent="0.3">
      <c r="C47" s="6" t="s">
        <v>123</v>
      </c>
      <c r="D47" s="6" t="s">
        <v>70</v>
      </c>
      <c r="E47" s="6" t="s">
        <v>116</v>
      </c>
      <c r="F47" s="6" t="s">
        <v>121</v>
      </c>
      <c r="G47" s="6">
        <v>70</v>
      </c>
      <c r="H47" s="6" t="s">
        <v>97</v>
      </c>
      <c r="I47" s="6">
        <v>2.5</v>
      </c>
      <c r="L47" s="6" t="s">
        <v>300</v>
      </c>
      <c r="M47" s="6" t="s">
        <v>296</v>
      </c>
      <c r="N47" s="28" t="s">
        <v>381</v>
      </c>
      <c r="O47" s="6" t="s">
        <v>294</v>
      </c>
    </row>
    <row r="48" spans="2:15" x14ac:dyDescent="0.3">
      <c r="C48" s="6" t="s">
        <v>122</v>
      </c>
      <c r="D48" s="6" t="s">
        <v>70</v>
      </c>
      <c r="E48" s="6" t="s">
        <v>116</v>
      </c>
      <c r="F48" s="6" t="s">
        <v>121</v>
      </c>
      <c r="G48" s="6">
        <v>150</v>
      </c>
      <c r="H48" s="6" t="s">
        <v>98</v>
      </c>
      <c r="I48" s="6">
        <v>6</v>
      </c>
    </row>
    <row r="51" spans="2:24" x14ac:dyDescent="0.3">
      <c r="B51" s="13" t="s">
        <v>217</v>
      </c>
      <c r="C51" s="13"/>
      <c r="K51" s="13" t="s">
        <v>219</v>
      </c>
      <c r="S51" s="13" t="s">
        <v>273</v>
      </c>
    </row>
    <row r="52" spans="2:24" x14ac:dyDescent="0.3">
      <c r="L52" s="19"/>
    </row>
    <row r="53" spans="2:24" s="6" customFormat="1" ht="28.8" x14ac:dyDescent="0.3">
      <c r="C53" s="7" t="s">
        <v>136</v>
      </c>
      <c r="D53" s="7" t="s">
        <v>335</v>
      </c>
      <c r="E53" s="7" t="s">
        <v>336</v>
      </c>
      <c r="F53" s="7" t="s">
        <v>337</v>
      </c>
      <c r="G53" s="7" t="s">
        <v>338</v>
      </c>
      <c r="L53" s="6" t="s">
        <v>416</v>
      </c>
      <c r="M53" s="6" t="s">
        <v>312</v>
      </c>
      <c r="N53" s="6" t="s">
        <v>6</v>
      </c>
      <c r="O53" s="7" t="s">
        <v>331</v>
      </c>
      <c r="P53" s="20" t="s">
        <v>230</v>
      </c>
      <c r="Q53" s="6" t="s">
        <v>231</v>
      </c>
      <c r="R53" s="6" t="s">
        <v>412</v>
      </c>
      <c r="V53" s="6" t="s">
        <v>273</v>
      </c>
      <c r="W53" s="6" t="s">
        <v>274</v>
      </c>
      <c r="X53" s="6" t="s">
        <v>275</v>
      </c>
    </row>
    <row r="54" spans="2:24" s="6" customFormat="1" x14ac:dyDescent="0.3">
      <c r="C54" s="6" t="s">
        <v>137</v>
      </c>
      <c r="D54" s="6" t="s">
        <v>124</v>
      </c>
      <c r="E54" s="28" t="s">
        <v>340</v>
      </c>
      <c r="F54" s="6" t="s">
        <v>177</v>
      </c>
      <c r="G54" s="6" t="s">
        <v>127</v>
      </c>
      <c r="L54" s="6" t="s">
        <v>278</v>
      </c>
      <c r="M54" s="6" t="s">
        <v>220</v>
      </c>
      <c r="N54" s="6" t="s">
        <v>237</v>
      </c>
      <c r="O54" s="6" t="s">
        <v>299</v>
      </c>
      <c r="P54" s="20" t="s">
        <v>239</v>
      </c>
      <c r="Q54" s="6" t="s">
        <v>254</v>
      </c>
      <c r="R54" s="6" t="s">
        <v>414</v>
      </c>
      <c r="V54" s="6" t="s">
        <v>276</v>
      </c>
      <c r="W54" s="24">
        <v>44290</v>
      </c>
      <c r="X54" s="24">
        <v>44296</v>
      </c>
    </row>
    <row r="55" spans="2:24" s="6" customFormat="1" x14ac:dyDescent="0.3">
      <c r="C55" s="6" t="s">
        <v>138</v>
      </c>
      <c r="D55" s="6" t="s">
        <v>124</v>
      </c>
      <c r="E55" s="28" t="s">
        <v>341</v>
      </c>
      <c r="F55" s="6" t="s">
        <v>178</v>
      </c>
      <c r="G55" s="6" t="s">
        <v>127</v>
      </c>
      <c r="L55" s="6" t="s">
        <v>278</v>
      </c>
      <c r="M55" s="6" t="s">
        <v>221</v>
      </c>
      <c r="N55" s="6" t="s">
        <v>237</v>
      </c>
      <c r="O55" s="6" t="s">
        <v>299</v>
      </c>
      <c r="P55" s="20" t="s">
        <v>240</v>
      </c>
      <c r="Q55" s="6" t="s">
        <v>255</v>
      </c>
      <c r="R55" s="6" t="s">
        <v>415</v>
      </c>
      <c r="V55" s="6" t="s">
        <v>277</v>
      </c>
      <c r="W55" s="24">
        <v>44297</v>
      </c>
      <c r="X55" s="24">
        <v>44303</v>
      </c>
    </row>
    <row r="56" spans="2:24" s="6" customFormat="1" x14ac:dyDescent="0.3">
      <c r="C56" s="6" t="s">
        <v>139</v>
      </c>
      <c r="D56" s="6" t="s">
        <v>124</v>
      </c>
      <c r="E56" s="28" t="s">
        <v>342</v>
      </c>
      <c r="F56" s="6" t="s">
        <v>179</v>
      </c>
      <c r="G56" s="6" t="s">
        <v>127</v>
      </c>
      <c r="L56" s="6" t="s">
        <v>278</v>
      </c>
      <c r="M56" s="6" t="s">
        <v>222</v>
      </c>
      <c r="N56" s="6" t="s">
        <v>237</v>
      </c>
      <c r="O56" s="6" t="s">
        <v>300</v>
      </c>
      <c r="P56" s="20" t="s">
        <v>241</v>
      </c>
      <c r="Q56" s="6" t="s">
        <v>256</v>
      </c>
      <c r="R56" s="6" t="s">
        <v>414</v>
      </c>
      <c r="V56" s="6" t="s">
        <v>278</v>
      </c>
      <c r="W56" s="24">
        <v>44304</v>
      </c>
      <c r="X56" s="24">
        <v>44310</v>
      </c>
    </row>
    <row r="57" spans="2:24" s="6" customFormat="1" x14ac:dyDescent="0.3">
      <c r="C57" s="6" t="s">
        <v>140</v>
      </c>
      <c r="D57" s="6" t="s">
        <v>124</v>
      </c>
      <c r="E57" s="28" t="s">
        <v>343</v>
      </c>
      <c r="F57" s="6" t="s">
        <v>180</v>
      </c>
      <c r="G57" s="6" t="s">
        <v>127</v>
      </c>
      <c r="L57" s="6" t="s">
        <v>278</v>
      </c>
      <c r="M57" s="6" t="s">
        <v>223</v>
      </c>
      <c r="N57" s="6" t="s">
        <v>238</v>
      </c>
      <c r="O57" s="6" t="s">
        <v>299</v>
      </c>
      <c r="P57" s="20" t="s">
        <v>242</v>
      </c>
      <c r="Q57" s="6" t="s">
        <v>257</v>
      </c>
      <c r="R57" s="6" t="s">
        <v>414</v>
      </c>
      <c r="V57" s="6" t="s">
        <v>279</v>
      </c>
      <c r="W57" s="24">
        <v>44311</v>
      </c>
      <c r="X57" s="24">
        <v>44317</v>
      </c>
    </row>
    <row r="58" spans="2:24" s="6" customFormat="1" x14ac:dyDescent="0.3">
      <c r="C58" s="6" t="s">
        <v>141</v>
      </c>
      <c r="D58" s="6" t="s">
        <v>124</v>
      </c>
      <c r="E58" s="28" t="s">
        <v>344</v>
      </c>
      <c r="F58" s="6" t="s">
        <v>181</v>
      </c>
      <c r="G58" s="6" t="s">
        <v>127</v>
      </c>
      <c r="L58" s="6" t="s">
        <v>278</v>
      </c>
      <c r="M58" s="6" t="s">
        <v>224</v>
      </c>
      <c r="N58" s="6" t="s">
        <v>238</v>
      </c>
      <c r="O58" s="6" t="s">
        <v>299</v>
      </c>
      <c r="P58" s="20" t="s">
        <v>243</v>
      </c>
      <c r="Q58" s="6" t="s">
        <v>258</v>
      </c>
      <c r="R58" s="6" t="s">
        <v>415</v>
      </c>
      <c r="V58" s="6" t="s">
        <v>280</v>
      </c>
      <c r="W58" s="24">
        <v>44318</v>
      </c>
      <c r="X58" s="24">
        <v>44324</v>
      </c>
    </row>
    <row r="59" spans="2:24" s="6" customFormat="1" x14ac:dyDescent="0.3">
      <c r="C59" s="6" t="s">
        <v>142</v>
      </c>
      <c r="D59" s="6" t="s">
        <v>124</v>
      </c>
      <c r="E59" s="28" t="s">
        <v>345</v>
      </c>
      <c r="F59" s="6" t="s">
        <v>182</v>
      </c>
      <c r="G59" s="6" t="s">
        <v>127</v>
      </c>
      <c r="L59" s="6" t="s">
        <v>278</v>
      </c>
      <c r="M59" s="6" t="s">
        <v>225</v>
      </c>
      <c r="N59" s="6" t="s">
        <v>238</v>
      </c>
      <c r="O59" s="6" t="s">
        <v>300</v>
      </c>
      <c r="P59" s="20" t="s">
        <v>244</v>
      </c>
      <c r="Q59" s="6" t="s">
        <v>259</v>
      </c>
      <c r="R59" s="6" t="s">
        <v>414</v>
      </c>
      <c r="V59" s="6" t="s">
        <v>281</v>
      </c>
      <c r="W59" s="24">
        <v>44325</v>
      </c>
      <c r="X59" s="24">
        <v>44331</v>
      </c>
    </row>
    <row r="60" spans="2:24" s="6" customFormat="1" x14ac:dyDescent="0.3">
      <c r="C60" s="6" t="s">
        <v>143</v>
      </c>
      <c r="D60" s="6" t="s">
        <v>124</v>
      </c>
      <c r="E60" s="28" t="s">
        <v>346</v>
      </c>
      <c r="F60" s="6" t="s">
        <v>183</v>
      </c>
      <c r="G60" s="6" t="s">
        <v>127</v>
      </c>
      <c r="L60" s="6" t="s">
        <v>278</v>
      </c>
      <c r="M60" s="6" t="s">
        <v>226</v>
      </c>
      <c r="N60" s="6" t="s">
        <v>238</v>
      </c>
      <c r="O60" s="6" t="s">
        <v>300</v>
      </c>
      <c r="P60" s="20" t="s">
        <v>245</v>
      </c>
      <c r="Q60" s="6" t="s">
        <v>260</v>
      </c>
      <c r="R60" s="6" t="s">
        <v>414</v>
      </c>
      <c r="V60" s="6" t="s">
        <v>282</v>
      </c>
      <c r="W60" s="24">
        <v>44332</v>
      </c>
      <c r="X60" s="24">
        <v>44338</v>
      </c>
    </row>
    <row r="61" spans="2:24" s="6" customFormat="1" x14ac:dyDescent="0.3">
      <c r="C61" s="6" t="s">
        <v>144</v>
      </c>
      <c r="D61" s="6" t="s">
        <v>125</v>
      </c>
      <c r="E61" s="28" t="s">
        <v>347</v>
      </c>
      <c r="F61" s="6" t="s">
        <v>184</v>
      </c>
      <c r="G61" s="6" t="s">
        <v>128</v>
      </c>
      <c r="L61" s="6" t="s">
        <v>278</v>
      </c>
      <c r="M61" s="6" t="s">
        <v>227</v>
      </c>
      <c r="N61" s="6" t="s">
        <v>269</v>
      </c>
      <c r="O61" s="6" t="s">
        <v>299</v>
      </c>
      <c r="P61" s="20" t="s">
        <v>246</v>
      </c>
      <c r="Q61" s="6" t="s">
        <v>261</v>
      </c>
      <c r="R61" s="6" t="s">
        <v>415</v>
      </c>
      <c r="V61" s="6" t="s">
        <v>283</v>
      </c>
      <c r="W61" s="24">
        <v>44339</v>
      </c>
      <c r="X61" s="24">
        <v>44345</v>
      </c>
    </row>
    <row r="62" spans="2:24" s="6" customFormat="1" x14ac:dyDescent="0.3">
      <c r="C62" s="6" t="s">
        <v>145</v>
      </c>
      <c r="D62" s="6" t="s">
        <v>125</v>
      </c>
      <c r="E62" s="28" t="s">
        <v>348</v>
      </c>
      <c r="F62" s="6" t="s">
        <v>185</v>
      </c>
      <c r="G62" s="6" t="s">
        <v>128</v>
      </c>
      <c r="L62" s="6" t="s">
        <v>278</v>
      </c>
      <c r="M62" s="6" t="s">
        <v>228</v>
      </c>
      <c r="N62" s="6" t="s">
        <v>269</v>
      </c>
      <c r="O62" s="6" t="s">
        <v>299</v>
      </c>
      <c r="P62" s="20" t="s">
        <v>247</v>
      </c>
      <c r="Q62" s="6" t="s">
        <v>262</v>
      </c>
      <c r="R62" s="6" t="s">
        <v>414</v>
      </c>
      <c r="V62" s="6" t="s">
        <v>284</v>
      </c>
      <c r="W62" s="24">
        <v>44346</v>
      </c>
      <c r="X62" s="24">
        <v>44352</v>
      </c>
    </row>
    <row r="63" spans="2:24" s="6" customFormat="1" x14ac:dyDescent="0.3">
      <c r="C63" s="6" t="s">
        <v>146</v>
      </c>
      <c r="D63" s="6" t="s">
        <v>125</v>
      </c>
      <c r="E63" s="28" t="s">
        <v>349</v>
      </c>
      <c r="F63" s="6" t="s">
        <v>186</v>
      </c>
      <c r="G63" s="6" t="s">
        <v>128</v>
      </c>
      <c r="L63" s="6" t="s">
        <v>278</v>
      </c>
      <c r="M63" s="6" t="s">
        <v>229</v>
      </c>
      <c r="N63" s="6" t="s">
        <v>269</v>
      </c>
      <c r="O63" s="6" t="s">
        <v>300</v>
      </c>
      <c r="P63" s="20" t="s">
        <v>248</v>
      </c>
      <c r="Q63" s="6" t="s">
        <v>263</v>
      </c>
      <c r="R63" s="6" t="s">
        <v>415</v>
      </c>
      <c r="V63" s="6" t="s">
        <v>285</v>
      </c>
      <c r="W63" s="24">
        <v>44353</v>
      </c>
      <c r="X63" s="24">
        <v>44359</v>
      </c>
    </row>
    <row r="64" spans="2:24" s="6" customFormat="1" x14ac:dyDescent="0.3">
      <c r="C64" s="6" t="s">
        <v>147</v>
      </c>
      <c r="D64" s="6" t="s">
        <v>125</v>
      </c>
      <c r="E64" s="28" t="s">
        <v>350</v>
      </c>
      <c r="F64" s="6" t="s">
        <v>187</v>
      </c>
      <c r="G64" s="6" t="s">
        <v>128</v>
      </c>
      <c r="L64" s="6" t="s">
        <v>278</v>
      </c>
      <c r="M64" s="6" t="s">
        <v>232</v>
      </c>
      <c r="N64" s="6" t="s">
        <v>270</v>
      </c>
      <c r="O64" s="6" t="s">
        <v>299</v>
      </c>
      <c r="P64" s="20" t="s">
        <v>249</v>
      </c>
      <c r="Q64" s="6" t="s">
        <v>264</v>
      </c>
      <c r="R64" s="6" t="s">
        <v>414</v>
      </c>
      <c r="V64" s="6" t="s">
        <v>286</v>
      </c>
      <c r="W64" s="24">
        <v>44360</v>
      </c>
      <c r="X64" s="24">
        <v>44366</v>
      </c>
    </row>
    <row r="65" spans="3:24" s="6" customFormat="1" x14ac:dyDescent="0.3">
      <c r="C65" s="6" t="s">
        <v>148</v>
      </c>
      <c r="D65" s="6" t="s">
        <v>125</v>
      </c>
      <c r="E65" s="28" t="s">
        <v>351</v>
      </c>
      <c r="F65" s="6" t="s">
        <v>188</v>
      </c>
      <c r="G65" s="6" t="s">
        <v>128</v>
      </c>
      <c r="L65" s="6" t="s">
        <v>278</v>
      </c>
      <c r="M65" s="6" t="s">
        <v>233</v>
      </c>
      <c r="N65" s="6" t="s">
        <v>270</v>
      </c>
      <c r="O65" s="6" t="s">
        <v>299</v>
      </c>
      <c r="P65" s="20" t="s">
        <v>250</v>
      </c>
      <c r="Q65" s="6" t="s">
        <v>265</v>
      </c>
      <c r="R65" s="6" t="s">
        <v>415</v>
      </c>
      <c r="V65" s="6" t="s">
        <v>287</v>
      </c>
      <c r="W65" s="24">
        <v>44367</v>
      </c>
      <c r="X65" s="24">
        <v>44373</v>
      </c>
    </row>
    <row r="66" spans="3:24" s="6" customFormat="1" x14ac:dyDescent="0.3">
      <c r="C66" s="6" t="s">
        <v>149</v>
      </c>
      <c r="D66" s="6" t="s">
        <v>125</v>
      </c>
      <c r="E66" s="28" t="s">
        <v>352</v>
      </c>
      <c r="F66" s="6" t="s">
        <v>189</v>
      </c>
      <c r="G66" s="6" t="s">
        <v>128</v>
      </c>
      <c r="L66" s="6" t="s">
        <v>278</v>
      </c>
      <c r="M66" s="6" t="s">
        <v>234</v>
      </c>
      <c r="N66" s="6" t="s">
        <v>270</v>
      </c>
      <c r="O66" s="6" t="s">
        <v>300</v>
      </c>
      <c r="P66" s="20" t="s">
        <v>251</v>
      </c>
      <c r="Q66" s="6" t="s">
        <v>266</v>
      </c>
      <c r="R66" s="6" t="s">
        <v>414</v>
      </c>
      <c r="V66" s="6" t="s">
        <v>288</v>
      </c>
      <c r="W66" s="24">
        <v>44374</v>
      </c>
      <c r="X66" s="24">
        <v>44380</v>
      </c>
    </row>
    <row r="67" spans="3:24" s="6" customFormat="1" x14ac:dyDescent="0.3">
      <c r="C67" s="6" t="s">
        <v>150</v>
      </c>
      <c r="D67" s="6" t="s">
        <v>126</v>
      </c>
      <c r="E67" s="28" t="s">
        <v>353</v>
      </c>
      <c r="F67" s="6" t="s">
        <v>190</v>
      </c>
      <c r="G67" s="6" t="s">
        <v>129</v>
      </c>
      <c r="L67" s="6" t="s">
        <v>278</v>
      </c>
      <c r="M67" s="6" t="s">
        <v>235</v>
      </c>
      <c r="N67" s="6" t="s">
        <v>271</v>
      </c>
      <c r="O67" s="6" t="s">
        <v>300</v>
      </c>
      <c r="P67" s="20" t="s">
        <v>252</v>
      </c>
      <c r="Q67" s="6" t="s">
        <v>267</v>
      </c>
      <c r="R67" s="6" t="s">
        <v>415</v>
      </c>
      <c r="V67" s="6" t="s">
        <v>289</v>
      </c>
      <c r="W67" s="24">
        <v>44381</v>
      </c>
      <c r="X67" s="24">
        <v>44387</v>
      </c>
    </row>
    <row r="68" spans="3:24" s="6" customFormat="1" ht="15" thickBot="1" x14ac:dyDescent="0.35">
      <c r="C68" s="6" t="s">
        <v>151</v>
      </c>
      <c r="D68" s="6" t="s">
        <v>126</v>
      </c>
      <c r="E68" s="28" t="s">
        <v>354</v>
      </c>
      <c r="F68" s="6" t="s">
        <v>191</v>
      </c>
      <c r="G68" s="6" t="s">
        <v>129</v>
      </c>
      <c r="L68" s="23" t="s">
        <v>278</v>
      </c>
      <c r="M68" s="23" t="s">
        <v>236</v>
      </c>
      <c r="N68" s="23" t="s">
        <v>271</v>
      </c>
      <c r="O68" s="23" t="s">
        <v>300</v>
      </c>
      <c r="P68" s="22" t="s">
        <v>253</v>
      </c>
      <c r="Q68" s="23" t="s">
        <v>268</v>
      </c>
      <c r="R68" s="23" t="s">
        <v>415</v>
      </c>
      <c r="V68" s="6" t="s">
        <v>290</v>
      </c>
      <c r="W68" s="24">
        <v>44388</v>
      </c>
      <c r="X68" s="24">
        <v>44394</v>
      </c>
    </row>
    <row r="69" spans="3:24" s="6" customFormat="1" ht="15" thickTop="1" x14ac:dyDescent="0.3">
      <c r="C69" s="6" t="s">
        <v>152</v>
      </c>
      <c r="D69" s="6" t="s">
        <v>126</v>
      </c>
      <c r="E69" s="28" t="s">
        <v>355</v>
      </c>
      <c r="F69" s="6" t="s">
        <v>192</v>
      </c>
      <c r="G69" s="6" t="s">
        <v>129</v>
      </c>
      <c r="L69" s="6" t="s">
        <v>278</v>
      </c>
      <c r="M69" s="6" t="s">
        <v>220</v>
      </c>
      <c r="N69" s="6" t="s">
        <v>237</v>
      </c>
      <c r="O69" s="6" t="s">
        <v>299</v>
      </c>
      <c r="P69" s="20" t="s">
        <v>239</v>
      </c>
      <c r="Q69" s="6" t="s">
        <v>254</v>
      </c>
      <c r="R69" s="6" t="s">
        <v>414</v>
      </c>
    </row>
    <row r="70" spans="3:24" s="6" customFormat="1" x14ac:dyDescent="0.3">
      <c r="C70" s="6" t="s">
        <v>153</v>
      </c>
      <c r="D70" s="6" t="s">
        <v>126</v>
      </c>
      <c r="E70" s="28" t="s">
        <v>356</v>
      </c>
      <c r="F70" s="6" t="s">
        <v>193</v>
      </c>
      <c r="G70" s="6" t="s">
        <v>129</v>
      </c>
      <c r="L70" s="6" t="s">
        <v>278</v>
      </c>
      <c r="M70" s="6" t="s">
        <v>221</v>
      </c>
      <c r="N70" s="6" t="s">
        <v>237</v>
      </c>
      <c r="O70" s="6" t="s">
        <v>299</v>
      </c>
      <c r="P70" s="20" t="s">
        <v>240</v>
      </c>
      <c r="Q70" s="6" t="s">
        <v>255</v>
      </c>
      <c r="R70" s="6" t="s">
        <v>415</v>
      </c>
    </row>
    <row r="71" spans="3:24" s="6" customFormat="1" x14ac:dyDescent="0.3">
      <c r="C71" s="6" t="s">
        <v>154</v>
      </c>
      <c r="D71" s="6" t="s">
        <v>126</v>
      </c>
      <c r="E71" s="28" t="s">
        <v>359</v>
      </c>
      <c r="F71" s="6" t="s">
        <v>194</v>
      </c>
      <c r="G71" s="6" t="s">
        <v>129</v>
      </c>
      <c r="L71" s="6" t="s">
        <v>278</v>
      </c>
      <c r="M71" s="6" t="s">
        <v>222</v>
      </c>
      <c r="N71" s="6" t="s">
        <v>237</v>
      </c>
      <c r="O71" s="6" t="s">
        <v>300</v>
      </c>
      <c r="P71" s="20" t="s">
        <v>241</v>
      </c>
      <c r="Q71" s="6" t="s">
        <v>256</v>
      </c>
      <c r="R71" s="6" t="s">
        <v>414</v>
      </c>
    </row>
    <row r="72" spans="3:24" s="6" customFormat="1" x14ac:dyDescent="0.3">
      <c r="C72" s="21" t="s">
        <v>155</v>
      </c>
      <c r="D72" s="21" t="s">
        <v>126</v>
      </c>
      <c r="E72" s="29" t="s">
        <v>357</v>
      </c>
      <c r="F72" s="21" t="s">
        <v>195</v>
      </c>
      <c r="G72" s="21" t="s">
        <v>129</v>
      </c>
      <c r="L72" s="6" t="s">
        <v>278</v>
      </c>
      <c r="M72" s="6" t="s">
        <v>223</v>
      </c>
      <c r="N72" s="6" t="s">
        <v>238</v>
      </c>
      <c r="O72" s="6" t="s">
        <v>299</v>
      </c>
      <c r="P72" s="20" t="s">
        <v>242</v>
      </c>
      <c r="Q72" s="6" t="s">
        <v>257</v>
      </c>
      <c r="R72" s="6" t="s">
        <v>414</v>
      </c>
    </row>
    <row r="73" spans="3:24" s="6" customFormat="1" ht="15" thickBot="1" x14ac:dyDescent="0.35">
      <c r="C73" s="23" t="s">
        <v>156</v>
      </c>
      <c r="D73" s="23" t="s">
        <v>126</v>
      </c>
      <c r="E73" s="30" t="s">
        <v>358</v>
      </c>
      <c r="F73" s="23" t="s">
        <v>196</v>
      </c>
      <c r="G73" s="23" t="s">
        <v>129</v>
      </c>
      <c r="L73" s="6" t="s">
        <v>278</v>
      </c>
      <c r="M73" s="6" t="s">
        <v>224</v>
      </c>
      <c r="N73" s="6" t="s">
        <v>238</v>
      </c>
      <c r="O73" s="6" t="s">
        <v>299</v>
      </c>
      <c r="P73" s="20" t="s">
        <v>243</v>
      </c>
      <c r="Q73" s="6" t="s">
        <v>258</v>
      </c>
      <c r="R73" s="6" t="s">
        <v>415</v>
      </c>
    </row>
    <row r="74" spans="3:24" s="6" customFormat="1" ht="15" thickTop="1" x14ac:dyDescent="0.3">
      <c r="C74" s="6" t="s">
        <v>157</v>
      </c>
      <c r="D74" s="6" t="s">
        <v>133</v>
      </c>
      <c r="E74" s="28" t="s">
        <v>360</v>
      </c>
      <c r="F74" s="6" t="s">
        <v>197</v>
      </c>
      <c r="G74" s="6" t="s">
        <v>130</v>
      </c>
      <c r="L74" s="6" t="s">
        <v>278</v>
      </c>
      <c r="M74" s="6" t="s">
        <v>225</v>
      </c>
      <c r="N74" s="6" t="s">
        <v>238</v>
      </c>
      <c r="O74" s="6" t="s">
        <v>300</v>
      </c>
      <c r="P74" s="20" t="s">
        <v>244</v>
      </c>
      <c r="Q74" s="6" t="s">
        <v>259</v>
      </c>
      <c r="R74" s="6" t="s">
        <v>414</v>
      </c>
    </row>
    <row r="75" spans="3:24" s="6" customFormat="1" x14ac:dyDescent="0.3">
      <c r="C75" s="6" t="s">
        <v>158</v>
      </c>
      <c r="D75" s="6" t="s">
        <v>133</v>
      </c>
      <c r="E75" s="28" t="s">
        <v>361</v>
      </c>
      <c r="F75" s="6" t="s">
        <v>198</v>
      </c>
      <c r="G75" s="6" t="s">
        <v>130</v>
      </c>
      <c r="L75" s="6" t="s">
        <v>278</v>
      </c>
      <c r="M75" s="6" t="s">
        <v>226</v>
      </c>
      <c r="N75" s="6" t="s">
        <v>238</v>
      </c>
      <c r="O75" s="6" t="s">
        <v>300</v>
      </c>
      <c r="P75" s="20" t="s">
        <v>245</v>
      </c>
      <c r="Q75" s="6" t="s">
        <v>260</v>
      </c>
      <c r="R75" s="6" t="s">
        <v>414</v>
      </c>
    </row>
    <row r="76" spans="3:24" s="6" customFormat="1" x14ac:dyDescent="0.3">
      <c r="C76" s="6" t="s">
        <v>159</v>
      </c>
      <c r="D76" s="6" t="s">
        <v>133</v>
      </c>
      <c r="E76" s="28" t="s">
        <v>362</v>
      </c>
      <c r="F76" s="6" t="s">
        <v>199</v>
      </c>
      <c r="G76" s="6" t="s">
        <v>130</v>
      </c>
      <c r="L76" s="6" t="s">
        <v>278</v>
      </c>
      <c r="M76" s="6" t="s">
        <v>227</v>
      </c>
      <c r="N76" s="6" t="s">
        <v>269</v>
      </c>
      <c r="O76" s="6" t="s">
        <v>299</v>
      </c>
      <c r="P76" s="20" t="s">
        <v>246</v>
      </c>
      <c r="Q76" s="6" t="s">
        <v>261</v>
      </c>
      <c r="R76" s="6" t="s">
        <v>415</v>
      </c>
    </row>
    <row r="77" spans="3:24" s="6" customFormat="1" x14ac:dyDescent="0.3">
      <c r="C77" s="6" t="s">
        <v>160</v>
      </c>
      <c r="D77" s="6" t="s">
        <v>133</v>
      </c>
      <c r="E77" s="28" t="s">
        <v>363</v>
      </c>
      <c r="F77" s="6" t="s">
        <v>200</v>
      </c>
      <c r="G77" s="6" t="s">
        <v>130</v>
      </c>
      <c r="L77" s="6" t="s">
        <v>278</v>
      </c>
      <c r="M77" s="6" t="s">
        <v>228</v>
      </c>
      <c r="N77" s="6" t="s">
        <v>269</v>
      </c>
      <c r="O77" s="6" t="s">
        <v>299</v>
      </c>
      <c r="P77" s="20" t="s">
        <v>247</v>
      </c>
      <c r="Q77" s="6" t="s">
        <v>262</v>
      </c>
      <c r="R77" s="6" t="s">
        <v>414</v>
      </c>
    </row>
    <row r="78" spans="3:24" s="6" customFormat="1" x14ac:dyDescent="0.3">
      <c r="C78" s="6" t="s">
        <v>161</v>
      </c>
      <c r="D78" s="6" t="s">
        <v>133</v>
      </c>
      <c r="E78" s="28" t="s">
        <v>364</v>
      </c>
      <c r="F78" s="6" t="s">
        <v>201</v>
      </c>
      <c r="G78" s="6" t="s">
        <v>130</v>
      </c>
      <c r="L78" s="6" t="s">
        <v>278</v>
      </c>
      <c r="M78" s="6" t="s">
        <v>229</v>
      </c>
      <c r="N78" s="6" t="s">
        <v>269</v>
      </c>
      <c r="O78" s="6" t="s">
        <v>300</v>
      </c>
      <c r="P78" s="20" t="s">
        <v>248</v>
      </c>
      <c r="Q78" s="6" t="s">
        <v>263</v>
      </c>
      <c r="R78" s="6" t="s">
        <v>415</v>
      </c>
    </row>
    <row r="79" spans="3:24" s="6" customFormat="1" x14ac:dyDescent="0.3">
      <c r="C79" s="6" t="s">
        <v>162</v>
      </c>
      <c r="D79" s="6" t="s">
        <v>133</v>
      </c>
      <c r="E79" s="28" t="s">
        <v>365</v>
      </c>
      <c r="F79" s="6" t="s">
        <v>202</v>
      </c>
      <c r="G79" s="6" t="s">
        <v>130</v>
      </c>
      <c r="L79" s="6" t="s">
        <v>278</v>
      </c>
      <c r="M79" s="6" t="s">
        <v>232</v>
      </c>
      <c r="N79" s="6" t="s">
        <v>270</v>
      </c>
      <c r="O79" s="6" t="s">
        <v>299</v>
      </c>
      <c r="P79" s="20" t="s">
        <v>249</v>
      </c>
      <c r="Q79" s="6" t="s">
        <v>264</v>
      </c>
      <c r="R79" s="6" t="s">
        <v>414</v>
      </c>
    </row>
    <row r="80" spans="3:24" s="6" customFormat="1" x14ac:dyDescent="0.3">
      <c r="C80" s="6" t="s">
        <v>163</v>
      </c>
      <c r="D80" s="6" t="s">
        <v>133</v>
      </c>
      <c r="E80" s="28" t="s">
        <v>366</v>
      </c>
      <c r="F80" s="6" t="s">
        <v>203</v>
      </c>
      <c r="G80" s="6" t="s">
        <v>130</v>
      </c>
      <c r="L80" s="6" t="s">
        <v>278</v>
      </c>
      <c r="M80" s="6" t="s">
        <v>233</v>
      </c>
      <c r="N80" s="6" t="s">
        <v>270</v>
      </c>
      <c r="O80" s="6" t="s">
        <v>299</v>
      </c>
      <c r="P80" s="20" t="s">
        <v>250</v>
      </c>
      <c r="Q80" s="6" t="s">
        <v>265</v>
      </c>
      <c r="R80" s="6" t="s">
        <v>415</v>
      </c>
    </row>
    <row r="81" spans="3:27" s="6" customFormat="1" ht="15" thickBot="1" x14ac:dyDescent="0.35">
      <c r="C81" s="6" t="s">
        <v>164</v>
      </c>
      <c r="D81" s="6" t="s">
        <v>133</v>
      </c>
      <c r="E81" s="28" t="s">
        <v>367</v>
      </c>
      <c r="F81" s="6" t="s">
        <v>204</v>
      </c>
      <c r="G81" s="23" t="s">
        <v>130</v>
      </c>
      <c r="L81" s="6" t="s">
        <v>278</v>
      </c>
      <c r="M81" s="6" t="s">
        <v>234</v>
      </c>
      <c r="N81" s="6" t="s">
        <v>270</v>
      </c>
      <c r="O81" s="6" t="s">
        <v>300</v>
      </c>
      <c r="P81" s="20" t="s">
        <v>251</v>
      </c>
      <c r="Q81" s="6" t="s">
        <v>266</v>
      </c>
      <c r="R81" s="6" t="s">
        <v>414</v>
      </c>
    </row>
    <row r="82" spans="3:27" s="6" customFormat="1" ht="15" thickTop="1" x14ac:dyDescent="0.3">
      <c r="C82" s="6" t="s">
        <v>165</v>
      </c>
      <c r="D82" s="6" t="s">
        <v>134</v>
      </c>
      <c r="E82" s="28" t="s">
        <v>368</v>
      </c>
      <c r="F82" s="6" t="s">
        <v>205</v>
      </c>
      <c r="G82" s="6" t="s">
        <v>131</v>
      </c>
      <c r="L82" s="6" t="s">
        <v>278</v>
      </c>
      <c r="M82" s="6" t="s">
        <v>235</v>
      </c>
      <c r="N82" s="6" t="s">
        <v>271</v>
      </c>
      <c r="O82" s="6" t="s">
        <v>300</v>
      </c>
      <c r="P82" s="20" t="s">
        <v>252</v>
      </c>
      <c r="Q82" s="6" t="s">
        <v>267</v>
      </c>
      <c r="R82" s="6" t="s">
        <v>415</v>
      </c>
    </row>
    <row r="83" spans="3:27" s="6" customFormat="1" x14ac:dyDescent="0.3">
      <c r="C83" s="6" t="s">
        <v>166</v>
      </c>
      <c r="D83" s="6" t="s">
        <v>134</v>
      </c>
      <c r="E83" s="28" t="s">
        <v>369</v>
      </c>
      <c r="F83" s="6" t="s">
        <v>206</v>
      </c>
      <c r="G83" s="6" t="s">
        <v>131</v>
      </c>
      <c r="L83" s="6" t="s">
        <v>278</v>
      </c>
      <c r="M83" s="6" t="s">
        <v>236</v>
      </c>
      <c r="N83" s="6" t="s">
        <v>271</v>
      </c>
      <c r="O83" s="6" t="s">
        <v>300</v>
      </c>
      <c r="P83" s="20" t="s">
        <v>253</v>
      </c>
      <c r="Q83" s="6" t="s">
        <v>268</v>
      </c>
      <c r="R83" s="6" t="s">
        <v>415</v>
      </c>
    </row>
    <row r="84" spans="3:27" s="6" customFormat="1" x14ac:dyDescent="0.3">
      <c r="C84" s="6" t="s">
        <v>167</v>
      </c>
      <c r="D84" s="6" t="s">
        <v>134</v>
      </c>
      <c r="E84" s="28" t="s">
        <v>370</v>
      </c>
      <c r="F84" s="6" t="s">
        <v>207</v>
      </c>
      <c r="G84" s="6" t="s">
        <v>131</v>
      </c>
    </row>
    <row r="85" spans="3:27" s="6" customFormat="1" x14ac:dyDescent="0.3">
      <c r="C85" s="6" t="s">
        <v>168</v>
      </c>
      <c r="D85" s="6" t="s">
        <v>134</v>
      </c>
      <c r="E85" s="28" t="s">
        <v>371</v>
      </c>
      <c r="F85" s="6" t="s">
        <v>208</v>
      </c>
      <c r="G85" s="6" t="s">
        <v>131</v>
      </c>
      <c r="K85" s="13" t="s">
        <v>272</v>
      </c>
    </row>
    <row r="86" spans="3:27" s="6" customFormat="1" x14ac:dyDescent="0.3">
      <c r="C86" s="6" t="s">
        <v>169</v>
      </c>
      <c r="D86" s="6" t="s">
        <v>134</v>
      </c>
      <c r="E86" s="28" t="s">
        <v>372</v>
      </c>
      <c r="F86" s="6" t="s">
        <v>209</v>
      </c>
      <c r="G86" s="6" t="s">
        <v>131</v>
      </c>
      <c r="N86" s="6" t="s">
        <v>314</v>
      </c>
      <c r="O86" s="6" t="s">
        <v>313</v>
      </c>
    </row>
    <row r="87" spans="3:27" s="6" customFormat="1" ht="28.8" x14ac:dyDescent="0.3">
      <c r="C87" s="6" t="s">
        <v>170</v>
      </c>
      <c r="D87" s="6" t="s">
        <v>134</v>
      </c>
      <c r="E87" s="28" t="s">
        <v>373</v>
      </c>
      <c r="F87" s="6" t="s">
        <v>210</v>
      </c>
      <c r="G87" s="6" t="s">
        <v>131</v>
      </c>
      <c r="L87" s="6" t="s">
        <v>301</v>
      </c>
      <c r="M87" s="7" t="s">
        <v>298</v>
      </c>
      <c r="N87" s="6" t="s">
        <v>136</v>
      </c>
      <c r="O87" s="6" t="s">
        <v>311</v>
      </c>
      <c r="P87" s="7" t="s">
        <v>310</v>
      </c>
    </row>
    <row r="88" spans="3:27" s="6" customFormat="1" x14ac:dyDescent="0.3">
      <c r="C88" s="6" t="s">
        <v>171</v>
      </c>
      <c r="D88" s="6" t="s">
        <v>135</v>
      </c>
      <c r="E88" s="28" t="s">
        <v>374</v>
      </c>
      <c r="F88" s="6" t="s">
        <v>211</v>
      </c>
      <c r="G88" s="6" t="s">
        <v>132</v>
      </c>
      <c r="L88" s="6" t="s">
        <v>302</v>
      </c>
      <c r="M88" s="6" t="s">
        <v>278</v>
      </c>
      <c r="N88" s="6" t="s">
        <v>157</v>
      </c>
      <c r="O88" s="6" t="s">
        <v>85</v>
      </c>
      <c r="P88" s="6">
        <v>100</v>
      </c>
      <c r="S88" s="25" t="s">
        <v>315</v>
      </c>
    </row>
    <row r="89" spans="3:27" s="6" customFormat="1" x14ac:dyDescent="0.3">
      <c r="C89" s="6" t="s">
        <v>172</v>
      </c>
      <c r="D89" s="6" t="s">
        <v>135</v>
      </c>
      <c r="E89" s="28" t="s">
        <v>375</v>
      </c>
      <c r="F89" s="6" t="s">
        <v>212</v>
      </c>
      <c r="G89" s="6" t="s">
        <v>132</v>
      </c>
      <c r="L89" s="6" t="s">
        <v>303</v>
      </c>
      <c r="M89" s="6" t="s">
        <v>278</v>
      </c>
      <c r="N89" s="6" t="s">
        <v>157</v>
      </c>
      <c r="O89" s="6" t="s">
        <v>89</v>
      </c>
      <c r="P89" s="6">
        <v>250</v>
      </c>
      <c r="R89" s="6" t="s">
        <v>316</v>
      </c>
      <c r="S89" s="26" t="s">
        <v>318</v>
      </c>
    </row>
    <row r="90" spans="3:27" s="6" customFormat="1" x14ac:dyDescent="0.3">
      <c r="C90" s="6" t="s">
        <v>173</v>
      </c>
      <c r="D90" s="6" t="s">
        <v>135</v>
      </c>
      <c r="E90" s="28" t="s">
        <v>376</v>
      </c>
      <c r="F90" s="6" t="s">
        <v>213</v>
      </c>
      <c r="G90" s="6" t="s">
        <v>132</v>
      </c>
      <c r="L90" s="6" t="s">
        <v>304</v>
      </c>
      <c r="M90" s="6" t="s">
        <v>278</v>
      </c>
      <c r="N90" s="6" t="s">
        <v>158</v>
      </c>
      <c r="O90" s="6" t="s">
        <v>85</v>
      </c>
      <c r="P90" s="6">
        <v>230</v>
      </c>
      <c r="R90" s="6" t="s">
        <v>317</v>
      </c>
      <c r="S90" s="26" t="s">
        <v>319</v>
      </c>
    </row>
    <row r="91" spans="3:27" s="6" customFormat="1" x14ac:dyDescent="0.3">
      <c r="C91" s="6" t="s">
        <v>174</v>
      </c>
      <c r="D91" s="6" t="s">
        <v>135</v>
      </c>
      <c r="E91" s="28" t="s">
        <v>377</v>
      </c>
      <c r="F91" s="6" t="s">
        <v>214</v>
      </c>
      <c r="G91" s="6" t="s">
        <v>132</v>
      </c>
      <c r="L91" s="6" t="s">
        <v>305</v>
      </c>
      <c r="M91" s="6" t="s">
        <v>278</v>
      </c>
      <c r="N91" s="6" t="s">
        <v>158</v>
      </c>
      <c r="O91" s="6" t="s">
        <v>117</v>
      </c>
      <c r="P91" s="6">
        <v>50</v>
      </c>
      <c r="R91" s="6" t="s">
        <v>320</v>
      </c>
      <c r="S91" s="26" t="s">
        <v>324</v>
      </c>
    </row>
    <row r="92" spans="3:27" s="6" customFormat="1" x14ac:dyDescent="0.3">
      <c r="C92" s="6" t="s">
        <v>175</v>
      </c>
      <c r="D92" s="6" t="s">
        <v>135</v>
      </c>
      <c r="E92" s="28" t="s">
        <v>378</v>
      </c>
      <c r="F92" s="6" t="s">
        <v>215</v>
      </c>
      <c r="G92" s="6" t="s">
        <v>132</v>
      </c>
      <c r="L92" s="6" t="s">
        <v>306</v>
      </c>
      <c r="M92" s="6" t="s">
        <v>278</v>
      </c>
      <c r="N92" s="6" t="s">
        <v>159</v>
      </c>
      <c r="O92" s="6" t="s">
        <v>85</v>
      </c>
      <c r="P92" s="6">
        <v>100</v>
      </c>
      <c r="R92" s="6" t="s">
        <v>321</v>
      </c>
      <c r="S92" s="26" t="s">
        <v>322</v>
      </c>
    </row>
    <row r="93" spans="3:27" s="6" customFormat="1" x14ac:dyDescent="0.3">
      <c r="C93" s="6" t="s">
        <v>176</v>
      </c>
      <c r="D93" s="6" t="s">
        <v>135</v>
      </c>
      <c r="E93" s="28" t="s">
        <v>379</v>
      </c>
      <c r="F93" s="6" t="s">
        <v>216</v>
      </c>
      <c r="G93" s="6" t="s">
        <v>132</v>
      </c>
      <c r="L93" s="6" t="s">
        <v>307</v>
      </c>
      <c r="M93" s="6" t="s">
        <v>278</v>
      </c>
      <c r="N93" s="6" t="s">
        <v>160</v>
      </c>
      <c r="O93" s="6" t="s">
        <v>89</v>
      </c>
      <c r="P93" s="6">
        <v>100</v>
      </c>
      <c r="R93" s="6" t="s">
        <v>325</v>
      </c>
      <c r="S93" s="26" t="s">
        <v>323</v>
      </c>
    </row>
    <row r="94" spans="3:27" x14ac:dyDescent="0.3">
      <c r="K94" s="6"/>
      <c r="L94" s="6" t="s">
        <v>308</v>
      </c>
      <c r="M94" s="6" t="s">
        <v>278</v>
      </c>
      <c r="N94" s="6" t="s">
        <v>160</v>
      </c>
      <c r="O94" s="6" t="s">
        <v>85</v>
      </c>
      <c r="P94" s="6">
        <v>160</v>
      </c>
      <c r="Q94" s="6"/>
      <c r="R94" s="6" t="s">
        <v>326</v>
      </c>
      <c r="S94" s="26" t="s">
        <v>327</v>
      </c>
      <c r="T94" s="6"/>
      <c r="U94" s="6"/>
      <c r="V94" s="6"/>
      <c r="W94" s="6"/>
      <c r="X94" s="6"/>
      <c r="Y94" s="6"/>
      <c r="Z94" s="6"/>
      <c r="AA94" s="6"/>
    </row>
    <row r="95" spans="3:27" x14ac:dyDescent="0.3">
      <c r="K95" s="6"/>
      <c r="L95" s="6" t="s">
        <v>309</v>
      </c>
      <c r="M95" s="6" t="s">
        <v>278</v>
      </c>
      <c r="N95" s="21" t="s">
        <v>161</v>
      </c>
      <c r="O95" s="6" t="s">
        <v>117</v>
      </c>
      <c r="P95" s="6">
        <v>50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3:27" x14ac:dyDescent="0.3">
      <c r="K96" s="6"/>
      <c r="L96" s="6" t="s">
        <v>383</v>
      </c>
      <c r="M96" s="31" t="s">
        <v>278</v>
      </c>
      <c r="N96" s="36" t="s">
        <v>163</v>
      </c>
      <c r="O96" s="31" t="s">
        <v>85</v>
      </c>
      <c r="P96" s="32">
        <v>100</v>
      </c>
      <c r="Q96" s="6"/>
      <c r="R96" s="6"/>
      <c r="S96" s="6"/>
      <c r="T96" s="6"/>
      <c r="U96" s="6"/>
      <c r="V96" s="6"/>
      <c r="W96" s="6"/>
      <c r="X96" s="6"/>
      <c r="Y96" s="6"/>
    </row>
    <row r="97" spans="4:25" x14ac:dyDescent="0.3">
      <c r="K97" s="6"/>
      <c r="L97" s="6" t="s">
        <v>384</v>
      </c>
      <c r="M97" s="33" t="s">
        <v>278</v>
      </c>
      <c r="N97" s="33" t="s">
        <v>163</v>
      </c>
      <c r="O97" s="33" t="s">
        <v>89</v>
      </c>
      <c r="P97" s="34">
        <v>100</v>
      </c>
      <c r="Q97" s="6"/>
      <c r="R97" s="6"/>
      <c r="S97" s="6"/>
      <c r="T97" s="6"/>
      <c r="U97" s="6"/>
      <c r="V97" s="6"/>
      <c r="W97" s="6"/>
      <c r="X97" s="6"/>
      <c r="Y97" s="6"/>
    </row>
    <row r="98" spans="4:25" x14ac:dyDescent="0.3">
      <c r="K98" s="6"/>
      <c r="L98" s="6" t="s">
        <v>385</v>
      </c>
      <c r="M98" s="31" t="s">
        <v>278</v>
      </c>
      <c r="N98" s="31" t="s">
        <v>158</v>
      </c>
      <c r="O98" s="31" t="s">
        <v>112</v>
      </c>
      <c r="P98" s="32">
        <v>50</v>
      </c>
      <c r="Q98" s="6"/>
      <c r="R98" s="6"/>
      <c r="S98" s="6"/>
      <c r="T98" s="6"/>
      <c r="U98" s="6"/>
      <c r="V98" s="6"/>
      <c r="W98" s="6"/>
      <c r="X98" s="6"/>
      <c r="Y98" s="6"/>
    </row>
    <row r="99" spans="4:25" ht="15" thickBot="1" x14ac:dyDescent="0.35">
      <c r="K99" s="6"/>
      <c r="L99" s="6" t="s">
        <v>386</v>
      </c>
      <c r="M99" s="31" t="s">
        <v>278</v>
      </c>
      <c r="N99" s="35" t="s">
        <v>158</v>
      </c>
      <c r="O99" s="33" t="s">
        <v>113</v>
      </c>
      <c r="P99" s="34">
        <v>50</v>
      </c>
      <c r="Q99" s="6">
        <f>SUM(P88:P99)</f>
        <v>1340</v>
      </c>
      <c r="R99" s="6"/>
      <c r="S99" s="6"/>
      <c r="T99" s="6"/>
      <c r="U99" s="6"/>
      <c r="V99" s="6"/>
      <c r="W99" s="6"/>
      <c r="X99" s="6"/>
      <c r="Y99" s="6"/>
    </row>
    <row r="100" spans="4:25" ht="15" thickTop="1" x14ac:dyDescent="0.3">
      <c r="K100" s="6"/>
      <c r="L100" s="6" t="s">
        <v>387</v>
      </c>
      <c r="M100" s="6" t="s">
        <v>278</v>
      </c>
      <c r="N100" s="6" t="s">
        <v>165</v>
      </c>
      <c r="O100" s="6" t="s">
        <v>85</v>
      </c>
      <c r="P100" s="6">
        <v>100</v>
      </c>
      <c r="Q100" s="6"/>
      <c r="R100" s="6"/>
      <c r="S100" s="6"/>
      <c r="T100" s="6"/>
      <c r="U100" s="6"/>
      <c r="V100" s="6"/>
      <c r="W100" s="6"/>
      <c r="X100" s="6"/>
      <c r="Y100" s="6"/>
    </row>
    <row r="101" spans="4:25" x14ac:dyDescent="0.3">
      <c r="K101" s="6"/>
      <c r="L101" s="6" t="s">
        <v>388</v>
      </c>
      <c r="M101" s="6" t="s">
        <v>278</v>
      </c>
      <c r="N101" s="6" t="s">
        <v>165</v>
      </c>
      <c r="O101" s="6" t="s">
        <v>89</v>
      </c>
      <c r="P101" s="6">
        <v>100</v>
      </c>
      <c r="Q101" s="6"/>
      <c r="R101" s="6"/>
      <c r="S101" s="6"/>
      <c r="T101" s="6"/>
      <c r="U101" s="6"/>
      <c r="V101" s="6"/>
      <c r="W101" s="6"/>
      <c r="X101" s="6"/>
      <c r="Y101" s="6"/>
    </row>
    <row r="102" spans="4:25" x14ac:dyDescent="0.3">
      <c r="K102" s="6"/>
      <c r="L102" s="6" t="s">
        <v>389</v>
      </c>
      <c r="M102" s="6" t="s">
        <v>278</v>
      </c>
      <c r="N102" s="6" t="s">
        <v>165</v>
      </c>
      <c r="O102" s="6" t="s">
        <v>85</v>
      </c>
      <c r="P102" s="6">
        <v>50</v>
      </c>
      <c r="Q102" s="6"/>
      <c r="R102" s="6"/>
      <c r="S102" s="6"/>
      <c r="T102" s="6"/>
      <c r="U102" s="6"/>
      <c r="V102" s="6"/>
      <c r="W102" s="6"/>
      <c r="X102" s="6"/>
      <c r="Y102" s="6"/>
    </row>
    <row r="103" spans="4:25" ht="15" thickBot="1" x14ac:dyDescent="0.35">
      <c r="K103" s="6"/>
      <c r="L103" s="6" t="s">
        <v>390</v>
      </c>
      <c r="M103" s="35" t="s">
        <v>278</v>
      </c>
      <c r="N103" s="6" t="s">
        <v>165</v>
      </c>
      <c r="O103" s="6" t="s">
        <v>117</v>
      </c>
      <c r="P103" s="6">
        <v>50</v>
      </c>
      <c r="Q103" s="6">
        <f>SUM(P100:P103)</f>
        <v>300</v>
      </c>
      <c r="R103" s="6"/>
      <c r="S103" s="6"/>
      <c r="T103" s="6"/>
      <c r="U103" s="6"/>
      <c r="V103" s="6"/>
      <c r="W103" s="6"/>
      <c r="X103" s="6"/>
      <c r="Y103" s="6"/>
    </row>
    <row r="104" spans="4:25" ht="15" thickTop="1" x14ac:dyDescent="0.3">
      <c r="D104" t="s">
        <v>413</v>
      </c>
      <c r="K104" s="6"/>
      <c r="L104" s="6" t="s">
        <v>391</v>
      </c>
      <c r="M104" s="6" t="s">
        <v>279</v>
      </c>
      <c r="N104" s="6" t="s">
        <v>165</v>
      </c>
      <c r="O104" s="31" t="s">
        <v>112</v>
      </c>
      <c r="P104" s="6">
        <v>230</v>
      </c>
      <c r="Q104" s="6"/>
      <c r="R104" s="6"/>
      <c r="S104" s="6"/>
      <c r="T104" s="6"/>
      <c r="U104" s="6"/>
      <c r="V104" s="6"/>
      <c r="W104" s="6"/>
      <c r="X104" s="6"/>
      <c r="Y104" s="6"/>
    </row>
    <row r="105" spans="4:25" x14ac:dyDescent="0.3">
      <c r="K105" s="6"/>
      <c r="L105" s="6" t="s">
        <v>392</v>
      </c>
      <c r="M105" s="6" t="s">
        <v>279</v>
      </c>
      <c r="N105" s="6" t="s">
        <v>165</v>
      </c>
      <c r="O105" s="33" t="s">
        <v>113</v>
      </c>
      <c r="P105" s="6">
        <v>350</v>
      </c>
      <c r="Q105" s="6"/>
      <c r="R105" s="6"/>
      <c r="S105" s="6"/>
      <c r="T105" s="6"/>
      <c r="U105" s="6"/>
      <c r="V105" s="6"/>
      <c r="W105" s="6"/>
      <c r="X105" s="6"/>
      <c r="Y105" s="6"/>
    </row>
    <row r="106" spans="4:25" x14ac:dyDescent="0.3">
      <c r="K106" s="6"/>
      <c r="L106" s="6" t="s">
        <v>393</v>
      </c>
      <c r="M106" s="6" t="s">
        <v>279</v>
      </c>
      <c r="N106" s="6" t="s">
        <v>165</v>
      </c>
      <c r="O106" s="6" t="s">
        <v>85</v>
      </c>
      <c r="P106" s="6">
        <v>250</v>
      </c>
    </row>
    <row r="107" spans="4:25" ht="15" thickBot="1" x14ac:dyDescent="0.35">
      <c r="K107" s="6"/>
      <c r="L107" s="6" t="s">
        <v>394</v>
      </c>
      <c r="M107" s="6" t="s">
        <v>279</v>
      </c>
      <c r="N107" s="23" t="s">
        <v>165</v>
      </c>
      <c r="O107" s="6" t="s">
        <v>117</v>
      </c>
      <c r="P107" s="6">
        <v>300</v>
      </c>
      <c r="Q107">
        <f>SUM(P104:P107)</f>
        <v>1130</v>
      </c>
    </row>
    <row r="108" spans="4:25" ht="15" thickTop="1" x14ac:dyDescent="0.3">
      <c r="K108" s="6"/>
      <c r="L108" s="6" t="s">
        <v>395</v>
      </c>
      <c r="M108" s="6" t="s">
        <v>279</v>
      </c>
      <c r="N108" s="6" t="s">
        <v>157</v>
      </c>
      <c r="O108" s="6" t="s">
        <v>85</v>
      </c>
      <c r="P108" s="6">
        <v>100</v>
      </c>
    </row>
    <row r="109" spans="4:25" x14ac:dyDescent="0.3">
      <c r="K109" s="6"/>
      <c r="L109" s="6" t="s">
        <v>396</v>
      </c>
      <c r="M109" s="6" t="s">
        <v>279</v>
      </c>
      <c r="N109" s="6" t="s">
        <v>157</v>
      </c>
      <c r="O109" s="6" t="s">
        <v>89</v>
      </c>
      <c r="P109" s="6">
        <v>100</v>
      </c>
    </row>
    <row r="110" spans="4:25" x14ac:dyDescent="0.3">
      <c r="K110" s="6"/>
      <c r="L110" s="6" t="s">
        <v>397</v>
      </c>
      <c r="M110" s="6" t="s">
        <v>279</v>
      </c>
      <c r="N110" s="6" t="s">
        <v>158</v>
      </c>
      <c r="O110" s="6" t="s">
        <v>85</v>
      </c>
      <c r="P110" s="6">
        <v>150</v>
      </c>
    </row>
    <row r="111" spans="4:25" x14ac:dyDescent="0.3">
      <c r="K111" s="6"/>
      <c r="L111" s="6" t="s">
        <v>398</v>
      </c>
      <c r="M111" s="6" t="s">
        <v>279</v>
      </c>
      <c r="N111" s="6" t="s">
        <v>158</v>
      </c>
      <c r="O111" s="6" t="s">
        <v>117</v>
      </c>
      <c r="P111" s="6">
        <v>100</v>
      </c>
      <c r="Q111">
        <f>SUM(P108:P111)</f>
        <v>450</v>
      </c>
    </row>
    <row r="112" spans="4:25" x14ac:dyDescent="0.3">
      <c r="K112" s="6"/>
      <c r="L112" s="6"/>
      <c r="M112" s="6"/>
      <c r="N112" s="6"/>
      <c r="O112" s="6"/>
      <c r="P112" s="6"/>
    </row>
    <row r="113" spans="11:16" x14ac:dyDescent="0.3">
      <c r="K113" s="6"/>
      <c r="L113" s="6"/>
      <c r="M113" s="6"/>
      <c r="N113" s="6"/>
      <c r="O113" s="6"/>
      <c r="P113" s="6"/>
    </row>
    <row r="114" spans="11:16" x14ac:dyDescent="0.3">
      <c r="K114" s="6"/>
      <c r="L114" s="6"/>
      <c r="M114" s="6"/>
      <c r="N114" s="6"/>
      <c r="O114" s="6"/>
      <c r="P114" s="6"/>
    </row>
    <row r="115" spans="11:16" x14ac:dyDescent="0.3">
      <c r="K115" s="6"/>
      <c r="L115" s="6"/>
      <c r="M115" s="6"/>
      <c r="N115" s="6"/>
      <c r="O115" s="6"/>
      <c r="P115" s="6"/>
    </row>
  </sheetData>
  <phoneticPr fontId="2" type="noConversion"/>
  <hyperlinks>
    <hyperlink ref="L20" r:id="rId1" xr:uid="{51BABE49-24BD-4471-AE58-3834CA654B0B}"/>
    <hyperlink ref="L17" r:id="rId2" xr:uid="{61115431-D3C9-4A6C-9C90-400BEB17AE8B}"/>
    <hyperlink ref="L18" r:id="rId3" display="https://www.lazada.com.my/products/packing-box-carton-box-packing-box-packaging-box-kotak-a-flute-big-size-i1481536771-s4871664689.html?exlaz=d_1:mm_150050845_51350205_2010350205::12:12290482491!126042162668!!!pla-368231893610!c!368231893610!4871664689!271593443&amp;gclid=Cj0KCQjw9YWDBhDyARIsADt6sGaTMdXip070E7r2V4ZY0nC9mKaITVCO6brgBecZlkGjhJsI2LTQ380aAvjYEALw_wcB" xr:uid="{13569DAF-71D9-46FF-BE48-7210294AB418}"/>
    <hyperlink ref="L19" r:id="rId4" display="https://shopee.com.my/Carton-Box-B-Series-Packing-Box-Wholesales-Packaging-Box-Kotak-Box-Paper-Box-Ecommerce-%E7%9B%92%E5%AD%90-%E7%BA%B8%E7%9B%92-%E7%BA%B8%E7%AE%B1-%E5%8C%85%E8%A3%85%E7%9B%92-%E7%BD%91%E5%8D%96-Online-business-i.318725561.3004269419?gclid=Cj0KCQjw9YWDBhDyARIsADt6sGZJdSmT76EXXtG-GRxcLmcVbDgsIVSdeHmkr2ikNHUtIf5SAmc4c2caApHBEALw_wcB" xr:uid="{F55AA2AE-F201-48BF-B036-617BB6957231}"/>
    <hyperlink ref="L7" r:id="rId5" xr:uid="{AF109FE4-A3EA-4C77-8D10-3AB5CCBAFE08}"/>
  </hyperlinks>
  <pageMargins left="0.7" right="0.7" top="0.75" bottom="0.75" header="0.3" footer="0.3"/>
  <pageSetup orientation="portrait" r:id="rId6"/>
  <tableParts count="8"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2217-87CA-4067-9F2B-1B88E146DB64}">
  <dimension ref="A1:E25"/>
  <sheetViews>
    <sheetView workbookViewId="0">
      <selection activeCell="H15" sqref="H15"/>
    </sheetView>
  </sheetViews>
  <sheetFormatPr defaultRowHeight="14.4" x14ac:dyDescent="0.3"/>
  <cols>
    <col min="1" max="1" width="13.21875" bestFit="1" customWidth="1"/>
    <col min="2" max="3" width="13.88671875" bestFit="1" customWidth="1"/>
    <col min="4" max="4" width="11" bestFit="1" customWidth="1"/>
    <col min="5" max="5" width="10.88671875" customWidth="1"/>
  </cols>
  <sheetData>
    <row r="1" spans="1:5" ht="43.2" x14ac:dyDescent="0.3">
      <c r="A1" s="6" t="s">
        <v>301</v>
      </c>
      <c r="B1" s="7" t="s">
        <v>298</v>
      </c>
      <c r="C1" s="6" t="s">
        <v>136</v>
      </c>
      <c r="D1" s="6" t="s">
        <v>311</v>
      </c>
      <c r="E1" s="7" t="s">
        <v>310</v>
      </c>
    </row>
    <row r="2" spans="1:5" x14ac:dyDescent="0.3">
      <c r="A2" s="6" t="str">
        <f>'Master Data'!L88</f>
        <v>Order_01</v>
      </c>
      <c r="B2" s="6" t="str">
        <f>'Master Data'!M88</f>
        <v>Wk16</v>
      </c>
      <c r="C2" s="6" t="str">
        <f>'Master Data'!N88</f>
        <v>Dest_ID21</v>
      </c>
      <c r="D2" s="6" t="str">
        <f>'Master Data'!O88</f>
        <v>A1_10</v>
      </c>
      <c r="E2" s="6">
        <f>'Master Data'!P88</f>
        <v>100</v>
      </c>
    </row>
    <row r="3" spans="1:5" x14ac:dyDescent="0.3">
      <c r="A3" s="6" t="str">
        <f>'Master Data'!L89</f>
        <v>Order_02</v>
      </c>
      <c r="B3" s="6" t="str">
        <f>'Master Data'!M89</f>
        <v>Wk16</v>
      </c>
      <c r="C3" s="6" t="str">
        <f>'Master Data'!N89</f>
        <v>Dest_ID21</v>
      </c>
      <c r="D3" s="6" t="str">
        <f>'Master Data'!O89</f>
        <v>A2_20</v>
      </c>
      <c r="E3" s="6">
        <f>'Master Data'!P89</f>
        <v>250</v>
      </c>
    </row>
    <row r="4" spans="1:5" x14ac:dyDescent="0.3">
      <c r="A4" s="6" t="str">
        <f>'Master Data'!L90</f>
        <v>Order_03</v>
      </c>
      <c r="B4" s="6" t="str">
        <f>'Master Data'!M90</f>
        <v>Wk16</v>
      </c>
      <c r="C4" s="6" t="str">
        <f>'Master Data'!N90</f>
        <v>Dest_ID22</v>
      </c>
      <c r="D4" s="6" t="str">
        <f>'Master Data'!O90</f>
        <v>A1_10</v>
      </c>
      <c r="E4" s="6">
        <f>'Master Data'!P90</f>
        <v>230</v>
      </c>
    </row>
    <row r="5" spans="1:5" x14ac:dyDescent="0.3">
      <c r="A5" s="6" t="str">
        <f>'Master Data'!L91</f>
        <v>Order_04</v>
      </c>
      <c r="B5" s="6" t="str">
        <f>'Master Data'!M91</f>
        <v>Wk16</v>
      </c>
      <c r="C5" s="6" t="str">
        <f>'Master Data'!N91</f>
        <v>Dest_ID22</v>
      </c>
      <c r="D5" s="6" t="str">
        <f>'Master Data'!O91</f>
        <v>B1_100</v>
      </c>
      <c r="E5" s="6">
        <f>'Master Data'!P91</f>
        <v>50</v>
      </c>
    </row>
    <row r="6" spans="1:5" x14ac:dyDescent="0.3">
      <c r="A6" s="6" t="str">
        <f>'Master Data'!L92</f>
        <v>Order_05</v>
      </c>
      <c r="B6" s="6" t="str">
        <f>'Master Data'!M92</f>
        <v>Wk16</v>
      </c>
      <c r="C6" s="6" t="str">
        <f>'Master Data'!N92</f>
        <v>Dest_ID23</v>
      </c>
      <c r="D6" s="6" t="str">
        <f>'Master Data'!O92</f>
        <v>A1_10</v>
      </c>
      <c r="E6" s="6">
        <f>'Master Data'!P92</f>
        <v>100</v>
      </c>
    </row>
    <row r="7" spans="1:5" x14ac:dyDescent="0.3">
      <c r="A7" s="6" t="str">
        <f>'Master Data'!L93</f>
        <v>Order_06</v>
      </c>
      <c r="B7" s="6" t="str">
        <f>'Master Data'!M93</f>
        <v>Wk16</v>
      </c>
      <c r="C7" s="6" t="str">
        <f>'Master Data'!N93</f>
        <v>Dest_ID24</v>
      </c>
      <c r="D7" s="6" t="str">
        <f>'Master Data'!O93</f>
        <v>A2_20</v>
      </c>
      <c r="E7" s="6">
        <f>'Master Data'!P93</f>
        <v>100</v>
      </c>
    </row>
    <row r="8" spans="1:5" x14ac:dyDescent="0.3">
      <c r="A8" s="6" t="str">
        <f>'Master Data'!L94</f>
        <v>Order_07</v>
      </c>
      <c r="B8" s="6" t="str">
        <f>'Master Data'!M94</f>
        <v>Wk16</v>
      </c>
      <c r="C8" s="6" t="str">
        <f>'Master Data'!N94</f>
        <v>Dest_ID24</v>
      </c>
      <c r="D8" s="6" t="str">
        <f>'Master Data'!O94</f>
        <v>A1_10</v>
      </c>
      <c r="E8" s="6">
        <f>'Master Data'!P94</f>
        <v>160</v>
      </c>
    </row>
    <row r="9" spans="1:5" x14ac:dyDescent="0.3">
      <c r="A9" s="6" t="str">
        <f>'Master Data'!L95</f>
        <v>Order_08</v>
      </c>
      <c r="B9" s="6" t="str">
        <f>'Master Data'!M95</f>
        <v>Wk16</v>
      </c>
      <c r="C9" s="6" t="str">
        <f>'Master Data'!N95</f>
        <v>Dest_ID25</v>
      </c>
      <c r="D9" s="6" t="str">
        <f>'Master Data'!O95</f>
        <v>B1_100</v>
      </c>
      <c r="E9" s="6">
        <f>'Master Data'!P95</f>
        <v>50</v>
      </c>
    </row>
    <row r="10" spans="1:5" x14ac:dyDescent="0.3">
      <c r="A10" s="6" t="str">
        <f>'Master Data'!L96</f>
        <v>Order_09</v>
      </c>
      <c r="B10" s="6" t="str">
        <f>'Master Data'!M96</f>
        <v>Wk16</v>
      </c>
      <c r="C10" s="6" t="str">
        <f>'Master Data'!N96</f>
        <v>Dest_ID27</v>
      </c>
      <c r="D10" s="6" t="str">
        <f>'Master Data'!O96</f>
        <v>A1_10</v>
      </c>
      <c r="E10" s="6">
        <f>'Master Data'!P96</f>
        <v>100</v>
      </c>
    </row>
    <row r="11" spans="1:5" x14ac:dyDescent="0.3">
      <c r="A11" s="6" t="str">
        <f>'Master Data'!L97</f>
        <v>Order_10</v>
      </c>
      <c r="B11" s="6" t="str">
        <f>'Master Data'!M97</f>
        <v>Wk16</v>
      </c>
      <c r="C11" s="6" t="str">
        <f>'Master Data'!N97</f>
        <v>Dest_ID27</v>
      </c>
      <c r="D11" s="6" t="str">
        <f>'Master Data'!O97</f>
        <v>A2_20</v>
      </c>
      <c r="E11" s="6">
        <f>'Master Data'!P97</f>
        <v>100</v>
      </c>
    </row>
    <row r="12" spans="1:5" x14ac:dyDescent="0.3">
      <c r="A12" s="6" t="str">
        <f>'Master Data'!L98</f>
        <v>Order_11</v>
      </c>
      <c r="B12" s="6" t="str">
        <f>'Master Data'!M98</f>
        <v>Wk16</v>
      </c>
      <c r="C12" s="6" t="str">
        <f>'Master Data'!N98</f>
        <v>Dest_ID22</v>
      </c>
      <c r="D12" s="6" t="str">
        <f>'Master Data'!O98</f>
        <v>A2_50</v>
      </c>
      <c r="E12" s="6">
        <f>'Master Data'!P98</f>
        <v>50</v>
      </c>
    </row>
    <row r="13" spans="1:5" x14ac:dyDescent="0.3">
      <c r="A13" s="6" t="str">
        <f>'Master Data'!L99</f>
        <v>Order_12</v>
      </c>
      <c r="B13" s="6" t="str">
        <f>'Master Data'!M99</f>
        <v>Wk16</v>
      </c>
      <c r="C13" s="6" t="str">
        <f>'Master Data'!N99</f>
        <v>Dest_ID22</v>
      </c>
      <c r="D13" s="6" t="str">
        <f>'Master Data'!O99</f>
        <v>A2_80</v>
      </c>
      <c r="E13" s="6">
        <f>'Master Data'!P99</f>
        <v>50</v>
      </c>
    </row>
    <row r="14" spans="1:5" x14ac:dyDescent="0.3">
      <c r="A14" s="6" t="str">
        <f>'Master Data'!L100</f>
        <v>Order_13</v>
      </c>
      <c r="B14" s="6" t="str">
        <f>'Master Data'!M100</f>
        <v>Wk16</v>
      </c>
      <c r="C14" s="6" t="str">
        <f>'Master Data'!N100</f>
        <v>Dest_ID29</v>
      </c>
      <c r="D14" s="6" t="str">
        <f>'Master Data'!O100</f>
        <v>A1_10</v>
      </c>
      <c r="E14" s="6">
        <f>'Master Data'!P100</f>
        <v>100</v>
      </c>
    </row>
    <row r="15" spans="1:5" x14ac:dyDescent="0.3">
      <c r="A15" s="6" t="str">
        <f>'Master Data'!L101</f>
        <v>Order_14</v>
      </c>
      <c r="B15" s="6" t="str">
        <f>'Master Data'!M101</f>
        <v>Wk16</v>
      </c>
      <c r="C15" s="6" t="str">
        <f>'Master Data'!N101</f>
        <v>Dest_ID29</v>
      </c>
      <c r="D15" s="6" t="str">
        <f>'Master Data'!O101</f>
        <v>A2_20</v>
      </c>
      <c r="E15" s="6">
        <f>'Master Data'!P101</f>
        <v>100</v>
      </c>
    </row>
    <row r="16" spans="1:5" x14ac:dyDescent="0.3">
      <c r="A16" s="6" t="str">
        <f>'Master Data'!L102</f>
        <v>Order_15</v>
      </c>
      <c r="B16" s="6" t="str">
        <f>'Master Data'!M102</f>
        <v>Wk16</v>
      </c>
      <c r="C16" s="6" t="str">
        <f>'Master Data'!N102</f>
        <v>Dest_ID29</v>
      </c>
      <c r="D16" s="6" t="str">
        <f>'Master Data'!O102</f>
        <v>A1_10</v>
      </c>
      <c r="E16" s="6">
        <f>'Master Data'!P102</f>
        <v>50</v>
      </c>
    </row>
    <row r="17" spans="1:5" x14ac:dyDescent="0.3">
      <c r="A17" s="6" t="str">
        <f>'Master Data'!L103</f>
        <v>Order_16</v>
      </c>
      <c r="B17" s="6" t="str">
        <f>'Master Data'!M103</f>
        <v>Wk16</v>
      </c>
      <c r="C17" s="6" t="str">
        <f>'Master Data'!N103</f>
        <v>Dest_ID29</v>
      </c>
      <c r="D17" s="6" t="str">
        <f>'Master Data'!O103</f>
        <v>B1_100</v>
      </c>
      <c r="E17" s="6">
        <f>'Master Data'!P103</f>
        <v>50</v>
      </c>
    </row>
    <row r="18" spans="1:5" x14ac:dyDescent="0.3">
      <c r="A18" s="6" t="str">
        <f>'Master Data'!L104</f>
        <v>Order_17</v>
      </c>
      <c r="B18" s="6" t="str">
        <f>'Master Data'!M104</f>
        <v>Wk17</v>
      </c>
      <c r="C18" s="6" t="str">
        <f>'Master Data'!N104</f>
        <v>Dest_ID29</v>
      </c>
      <c r="D18" s="6" t="str">
        <f>'Master Data'!O104</f>
        <v>A2_50</v>
      </c>
      <c r="E18" s="6">
        <f>'Master Data'!P104</f>
        <v>230</v>
      </c>
    </row>
    <row r="19" spans="1:5" x14ac:dyDescent="0.3">
      <c r="A19" s="6" t="str">
        <f>'Master Data'!L105</f>
        <v>Order_18</v>
      </c>
      <c r="B19" s="6" t="str">
        <f>'Master Data'!M105</f>
        <v>Wk17</v>
      </c>
      <c r="C19" s="6" t="str">
        <f>'Master Data'!N105</f>
        <v>Dest_ID29</v>
      </c>
      <c r="D19" s="6" t="str">
        <f>'Master Data'!O105</f>
        <v>A2_80</v>
      </c>
      <c r="E19" s="6">
        <f>'Master Data'!P105</f>
        <v>350</v>
      </c>
    </row>
    <row r="20" spans="1:5" x14ac:dyDescent="0.3">
      <c r="A20" s="6" t="str">
        <f>'Master Data'!L106</f>
        <v>Order_19</v>
      </c>
      <c r="B20" s="6" t="str">
        <f>'Master Data'!M106</f>
        <v>Wk17</v>
      </c>
      <c r="C20" s="6" t="str">
        <f>'Master Data'!N106</f>
        <v>Dest_ID29</v>
      </c>
      <c r="D20" s="6" t="str">
        <f>'Master Data'!O106</f>
        <v>A1_10</v>
      </c>
      <c r="E20" s="6">
        <f>'Master Data'!P106</f>
        <v>250</v>
      </c>
    </row>
    <row r="21" spans="1:5" x14ac:dyDescent="0.3">
      <c r="A21" s="6" t="str">
        <f>'Master Data'!L107</f>
        <v>Order_20</v>
      </c>
      <c r="B21" s="6" t="str">
        <f>'Master Data'!M107</f>
        <v>Wk17</v>
      </c>
      <c r="C21" s="6" t="str">
        <f>'Master Data'!N107</f>
        <v>Dest_ID29</v>
      </c>
      <c r="D21" s="6" t="str">
        <f>'Master Data'!O107</f>
        <v>B1_100</v>
      </c>
      <c r="E21" s="6">
        <f>'Master Data'!P107</f>
        <v>300</v>
      </c>
    </row>
    <row r="22" spans="1:5" x14ac:dyDescent="0.3">
      <c r="A22" s="6" t="str">
        <f>'Master Data'!L108</f>
        <v>Order_21</v>
      </c>
      <c r="B22" s="6" t="str">
        <f>'Master Data'!M108</f>
        <v>Wk17</v>
      </c>
      <c r="C22" s="6" t="str">
        <f>'Master Data'!N108</f>
        <v>Dest_ID21</v>
      </c>
      <c r="D22" s="6" t="str">
        <f>'Master Data'!O108</f>
        <v>A1_10</v>
      </c>
      <c r="E22" s="6">
        <f>'Master Data'!P108</f>
        <v>100</v>
      </c>
    </row>
    <row r="23" spans="1:5" x14ac:dyDescent="0.3">
      <c r="A23" s="6" t="str">
        <f>'Master Data'!L109</f>
        <v>Order_22</v>
      </c>
      <c r="B23" s="6" t="str">
        <f>'Master Data'!M109</f>
        <v>Wk17</v>
      </c>
      <c r="C23" s="6" t="str">
        <f>'Master Data'!N109</f>
        <v>Dest_ID21</v>
      </c>
      <c r="D23" s="6" t="str">
        <f>'Master Data'!O109</f>
        <v>A2_20</v>
      </c>
      <c r="E23" s="6">
        <f>'Master Data'!P109</f>
        <v>100</v>
      </c>
    </row>
    <row r="24" spans="1:5" x14ac:dyDescent="0.3">
      <c r="A24" s="6" t="str">
        <f>'Master Data'!L110</f>
        <v>Order_23</v>
      </c>
      <c r="B24" s="6" t="str">
        <f>'Master Data'!M110</f>
        <v>Wk17</v>
      </c>
      <c r="C24" s="6" t="str">
        <f>'Master Data'!N110</f>
        <v>Dest_ID22</v>
      </c>
      <c r="D24" s="6" t="str">
        <f>'Master Data'!O110</f>
        <v>A1_10</v>
      </c>
      <c r="E24" s="6">
        <f>'Master Data'!P110</f>
        <v>150</v>
      </c>
    </row>
    <row r="25" spans="1:5" x14ac:dyDescent="0.3">
      <c r="A25" s="6" t="str">
        <f>'Master Data'!L111</f>
        <v>Order_24</v>
      </c>
      <c r="B25" s="6" t="str">
        <f>'Master Data'!M111</f>
        <v>Wk17</v>
      </c>
      <c r="C25" s="6" t="str">
        <f>'Master Data'!N111</f>
        <v>Dest_ID22</v>
      </c>
      <c r="D25" s="6" t="str">
        <f>'Master Data'!O111</f>
        <v>B1_100</v>
      </c>
      <c r="E25" s="6">
        <f>'Master Data'!P111</f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BCA2-BAC9-42A9-883F-7268934FAF69}">
  <dimension ref="A1:E41"/>
  <sheetViews>
    <sheetView workbookViewId="0">
      <selection activeCell="G14" sqref="G14"/>
    </sheetView>
  </sheetViews>
  <sheetFormatPr defaultRowHeight="14.4" x14ac:dyDescent="0.3"/>
  <cols>
    <col min="1" max="1" width="12.77734375" bestFit="1" customWidth="1"/>
    <col min="2" max="2" width="16.109375" bestFit="1" customWidth="1"/>
    <col min="3" max="3" width="11.21875" bestFit="1" customWidth="1"/>
    <col min="4" max="4" width="12.109375" bestFit="1" customWidth="1"/>
    <col min="5" max="5" width="11.21875" bestFit="1" customWidth="1"/>
  </cols>
  <sheetData>
    <row r="1" spans="1:5" ht="28.8" x14ac:dyDescent="0.3">
      <c r="A1" s="7" t="s">
        <v>136</v>
      </c>
      <c r="B1" s="7" t="s">
        <v>335</v>
      </c>
      <c r="C1" s="7" t="s">
        <v>336</v>
      </c>
      <c r="D1" s="7" t="s">
        <v>337</v>
      </c>
      <c r="E1" s="7" t="s">
        <v>338</v>
      </c>
    </row>
    <row r="2" spans="1:5" x14ac:dyDescent="0.3">
      <c r="A2" s="6" t="str">
        <f>'Master Data'!C54</f>
        <v>Dest_ID1</v>
      </c>
      <c r="B2" s="6" t="str">
        <f>'Master Data'!D54</f>
        <v>Malacca North</v>
      </c>
      <c r="C2" s="6" t="str">
        <f>'Master Data'!E54</f>
        <v>75460</v>
      </c>
      <c r="D2" s="6" t="str">
        <f>'Master Data'!F54</f>
        <v>Address_1</v>
      </c>
      <c r="E2" s="6" t="str">
        <f>'Master Data'!G54</f>
        <v>Cluster 1</v>
      </c>
    </row>
    <row r="3" spans="1:5" x14ac:dyDescent="0.3">
      <c r="A3" s="6" t="str">
        <f>'Master Data'!C55</f>
        <v>Dest_ID2</v>
      </c>
      <c r="B3" s="6" t="str">
        <f>'Master Data'!D55</f>
        <v>Malacca North</v>
      </c>
      <c r="C3" s="6" t="str">
        <f>'Master Data'!E55</f>
        <v>75620</v>
      </c>
      <c r="D3" s="6" t="str">
        <f>'Master Data'!F55</f>
        <v>Address_2</v>
      </c>
      <c r="E3" s="6" t="str">
        <f>'Master Data'!G55</f>
        <v>Cluster 1</v>
      </c>
    </row>
    <row r="4" spans="1:5" x14ac:dyDescent="0.3">
      <c r="A4" s="6" t="str">
        <f>'Master Data'!C56</f>
        <v>Dest_ID3</v>
      </c>
      <c r="B4" s="6" t="str">
        <f>'Master Data'!D56</f>
        <v>Malacca North</v>
      </c>
      <c r="C4" s="6" t="str">
        <f>'Master Data'!E56</f>
        <v>75050</v>
      </c>
      <c r="D4" s="6" t="str">
        <f>'Master Data'!F56</f>
        <v>Address_3</v>
      </c>
      <c r="E4" s="6" t="str">
        <f>'Master Data'!G56</f>
        <v>Cluster 1</v>
      </c>
    </row>
    <row r="5" spans="1:5" x14ac:dyDescent="0.3">
      <c r="A5" s="6" t="str">
        <f>'Master Data'!C57</f>
        <v>Dest_ID4</v>
      </c>
      <c r="B5" s="6" t="str">
        <f>'Master Data'!D57</f>
        <v>Malacca North</v>
      </c>
      <c r="C5" s="6" t="str">
        <f>'Master Data'!E57</f>
        <v>75604</v>
      </c>
      <c r="D5" s="6" t="str">
        <f>'Master Data'!F57</f>
        <v>Address_4</v>
      </c>
      <c r="E5" s="6" t="str">
        <f>'Master Data'!G57</f>
        <v>Cluster 1</v>
      </c>
    </row>
    <row r="6" spans="1:5" x14ac:dyDescent="0.3">
      <c r="A6" s="6" t="str">
        <f>'Master Data'!C58</f>
        <v>Dest_ID5</v>
      </c>
      <c r="B6" s="6" t="str">
        <f>'Master Data'!D58</f>
        <v>Malacca North</v>
      </c>
      <c r="C6" s="6" t="str">
        <f>'Master Data'!E58</f>
        <v>75450</v>
      </c>
      <c r="D6" s="6" t="str">
        <f>'Master Data'!F58</f>
        <v>Address_5</v>
      </c>
      <c r="E6" s="6" t="str">
        <f>'Master Data'!G58</f>
        <v>Cluster 1</v>
      </c>
    </row>
    <row r="7" spans="1:5" x14ac:dyDescent="0.3">
      <c r="A7" s="6" t="str">
        <f>'Master Data'!C59</f>
        <v>Dest_ID6</v>
      </c>
      <c r="B7" s="6" t="str">
        <f>'Master Data'!D59</f>
        <v>Malacca North</v>
      </c>
      <c r="C7" s="6" t="str">
        <f>'Master Data'!E59</f>
        <v>75586</v>
      </c>
      <c r="D7" s="6" t="str">
        <f>'Master Data'!F59</f>
        <v>Address_6</v>
      </c>
      <c r="E7" s="6" t="str">
        <f>'Master Data'!G59</f>
        <v>Cluster 1</v>
      </c>
    </row>
    <row r="8" spans="1:5" x14ac:dyDescent="0.3">
      <c r="A8" s="6" t="str">
        <f>'Master Data'!C60</f>
        <v>Dest_ID7</v>
      </c>
      <c r="B8" s="6" t="str">
        <f>'Master Data'!D60</f>
        <v>Malacca North</v>
      </c>
      <c r="C8" s="6" t="str">
        <f>'Master Data'!E60</f>
        <v>75350</v>
      </c>
      <c r="D8" s="6" t="str">
        <f>'Master Data'!F60</f>
        <v>Address_7</v>
      </c>
      <c r="E8" s="6" t="str">
        <f>'Master Data'!G60</f>
        <v>Cluster 1</v>
      </c>
    </row>
    <row r="9" spans="1:5" x14ac:dyDescent="0.3">
      <c r="A9" s="6" t="str">
        <f>'Master Data'!C61</f>
        <v>Dest_ID8</v>
      </c>
      <c r="B9" s="6" t="str">
        <f>'Master Data'!D61</f>
        <v>Malacca Central</v>
      </c>
      <c r="C9" s="6" t="str">
        <f>'Master Data'!E61</f>
        <v>75500</v>
      </c>
      <c r="D9" s="6" t="str">
        <f>'Master Data'!F61</f>
        <v>Address_8</v>
      </c>
      <c r="E9" s="6" t="str">
        <f>'Master Data'!G61</f>
        <v>Cluster 2</v>
      </c>
    </row>
    <row r="10" spans="1:5" x14ac:dyDescent="0.3">
      <c r="A10" s="6" t="str">
        <f>'Master Data'!C62</f>
        <v>Dest_ID9</v>
      </c>
      <c r="B10" s="6" t="str">
        <f>'Master Data'!D62</f>
        <v>Malacca Central</v>
      </c>
      <c r="C10" s="6" t="str">
        <f>'Master Data'!E62</f>
        <v>75502</v>
      </c>
      <c r="D10" s="6" t="str">
        <f>'Master Data'!F62</f>
        <v>Address_9</v>
      </c>
      <c r="E10" s="6" t="str">
        <f>'Master Data'!G62</f>
        <v>Cluster 2</v>
      </c>
    </row>
    <row r="11" spans="1:5" x14ac:dyDescent="0.3">
      <c r="A11" s="6" t="str">
        <f>'Master Data'!C63</f>
        <v>Dest_ID10</v>
      </c>
      <c r="B11" s="6" t="str">
        <f>'Master Data'!D63</f>
        <v>Malacca Central</v>
      </c>
      <c r="C11" s="6" t="str">
        <f>'Master Data'!E63</f>
        <v>75503</v>
      </c>
      <c r="D11" s="6" t="str">
        <f>'Master Data'!F63</f>
        <v>Address_10</v>
      </c>
      <c r="E11" s="6" t="str">
        <f>'Master Data'!G63</f>
        <v>Cluster 2</v>
      </c>
    </row>
    <row r="12" spans="1:5" x14ac:dyDescent="0.3">
      <c r="A12" s="6" t="str">
        <f>'Master Data'!C64</f>
        <v>Dest_ID11</v>
      </c>
      <c r="B12" s="6" t="str">
        <f>'Master Data'!D64</f>
        <v>Malacca Central</v>
      </c>
      <c r="C12" s="6" t="str">
        <f>'Master Data'!E64</f>
        <v>75504</v>
      </c>
      <c r="D12" s="6" t="str">
        <f>'Master Data'!F64</f>
        <v>Address_11</v>
      </c>
      <c r="E12" s="6" t="str">
        <f>'Master Data'!G64</f>
        <v>Cluster 2</v>
      </c>
    </row>
    <row r="13" spans="1:5" x14ac:dyDescent="0.3">
      <c r="A13" s="6" t="str">
        <f>'Master Data'!C65</f>
        <v>Dest_ID12</v>
      </c>
      <c r="B13" s="6" t="str">
        <f>'Master Data'!D65</f>
        <v>Malacca Central</v>
      </c>
      <c r="C13" s="6" t="str">
        <f>'Master Data'!E65</f>
        <v>75505</v>
      </c>
      <c r="D13" s="6" t="str">
        <f>'Master Data'!F65</f>
        <v>Address_12</v>
      </c>
      <c r="E13" s="6" t="str">
        <f>'Master Data'!G65</f>
        <v>Cluster 2</v>
      </c>
    </row>
    <row r="14" spans="1:5" x14ac:dyDescent="0.3">
      <c r="A14" s="6" t="str">
        <f>'Master Data'!C66</f>
        <v>Dest_ID13</v>
      </c>
      <c r="B14" s="6" t="str">
        <f>'Master Data'!D66</f>
        <v>Malacca Central</v>
      </c>
      <c r="C14" s="6" t="str">
        <f>'Master Data'!E66</f>
        <v>75508</v>
      </c>
      <c r="D14" s="6" t="str">
        <f>'Master Data'!F66</f>
        <v>Address_13</v>
      </c>
      <c r="E14" s="6" t="str">
        <f>'Master Data'!G66</f>
        <v>Cluster 2</v>
      </c>
    </row>
    <row r="15" spans="1:5" x14ac:dyDescent="0.3">
      <c r="A15" s="6" t="str">
        <f>'Master Data'!C67</f>
        <v>Dest_ID14</v>
      </c>
      <c r="B15" s="6" t="str">
        <f>'Master Data'!D67</f>
        <v>Malacca East</v>
      </c>
      <c r="C15" s="6" t="str">
        <f>'Master Data'!E67</f>
        <v>75510</v>
      </c>
      <c r="D15" s="6" t="str">
        <f>'Master Data'!F67</f>
        <v>Address_14</v>
      </c>
      <c r="E15" s="6" t="str">
        <f>'Master Data'!G67</f>
        <v>Cluster 3</v>
      </c>
    </row>
    <row r="16" spans="1:5" x14ac:dyDescent="0.3">
      <c r="A16" s="6" t="str">
        <f>'Master Data'!C68</f>
        <v>Dest_ID15</v>
      </c>
      <c r="B16" s="6" t="str">
        <f>'Master Data'!D68</f>
        <v>Malacca East</v>
      </c>
      <c r="C16" s="6" t="str">
        <f>'Master Data'!E68</f>
        <v>75512</v>
      </c>
      <c r="D16" s="6" t="str">
        <f>'Master Data'!F68</f>
        <v>Address_15</v>
      </c>
      <c r="E16" s="6" t="str">
        <f>'Master Data'!G68</f>
        <v>Cluster 3</v>
      </c>
    </row>
    <row r="17" spans="1:5" x14ac:dyDescent="0.3">
      <c r="A17" s="6" t="str">
        <f>'Master Data'!C69</f>
        <v>Dest_ID16</v>
      </c>
      <c r="B17" s="6" t="str">
        <f>'Master Data'!D69</f>
        <v>Malacca East</v>
      </c>
      <c r="C17" s="6" t="str">
        <f>'Master Data'!E69</f>
        <v>75514</v>
      </c>
      <c r="D17" s="6" t="str">
        <f>'Master Data'!F69</f>
        <v>Address_16</v>
      </c>
      <c r="E17" s="6" t="str">
        <f>'Master Data'!G69</f>
        <v>Cluster 3</v>
      </c>
    </row>
    <row r="18" spans="1:5" x14ac:dyDescent="0.3">
      <c r="A18" s="6" t="str">
        <f>'Master Data'!C70</f>
        <v>Dest_ID17</v>
      </c>
      <c r="B18" s="6" t="str">
        <f>'Master Data'!D70</f>
        <v>Malacca East</v>
      </c>
      <c r="C18" s="6" t="str">
        <f>'Master Data'!E70</f>
        <v>75516</v>
      </c>
      <c r="D18" s="6" t="str">
        <f>'Master Data'!F70</f>
        <v>Address_17</v>
      </c>
      <c r="E18" s="6" t="str">
        <f>'Master Data'!G70</f>
        <v>Cluster 3</v>
      </c>
    </row>
    <row r="19" spans="1:5" x14ac:dyDescent="0.3">
      <c r="A19" s="6" t="str">
        <f>'Master Data'!C71</f>
        <v>Dest_ID18</v>
      </c>
      <c r="B19" s="6" t="str">
        <f>'Master Data'!D71</f>
        <v>Malacca East</v>
      </c>
      <c r="C19" s="6" t="str">
        <f>'Master Data'!E71</f>
        <v>75517</v>
      </c>
      <c r="D19" s="6" t="str">
        <f>'Master Data'!F71</f>
        <v>Address_18</v>
      </c>
      <c r="E19" s="6" t="str">
        <f>'Master Data'!G71</f>
        <v>Cluster 3</v>
      </c>
    </row>
    <row r="20" spans="1:5" x14ac:dyDescent="0.3">
      <c r="A20" s="6" t="str">
        <f>'Master Data'!C72</f>
        <v>Dest_ID19</v>
      </c>
      <c r="B20" s="6" t="str">
        <f>'Master Data'!D72</f>
        <v>Malacca East</v>
      </c>
      <c r="C20" s="6" t="str">
        <f>'Master Data'!E72</f>
        <v>75518</v>
      </c>
      <c r="D20" s="6" t="str">
        <f>'Master Data'!F72</f>
        <v>Address_19</v>
      </c>
      <c r="E20" s="6" t="str">
        <f>'Master Data'!G72</f>
        <v>Cluster 3</v>
      </c>
    </row>
    <row r="21" spans="1:5" x14ac:dyDescent="0.3">
      <c r="A21" s="6" t="str">
        <f>'Master Data'!C73</f>
        <v>Dest_ID20</v>
      </c>
      <c r="B21" s="6" t="str">
        <f>'Master Data'!D73</f>
        <v>Malacca East</v>
      </c>
      <c r="C21" s="6" t="str">
        <f>'Master Data'!E73</f>
        <v>75532</v>
      </c>
      <c r="D21" s="6" t="str">
        <f>'Master Data'!F73</f>
        <v>Address_20</v>
      </c>
      <c r="E21" s="6" t="str">
        <f>'Master Data'!G73</f>
        <v>Cluster 3</v>
      </c>
    </row>
    <row r="22" spans="1:5" x14ac:dyDescent="0.3">
      <c r="A22" s="6" t="str">
        <f>'Master Data'!C74</f>
        <v>Dest_ID21</v>
      </c>
      <c r="B22" s="6" t="str">
        <f>'Master Data'!D74</f>
        <v>Johor Bharu North</v>
      </c>
      <c r="C22" s="6" t="str">
        <f>'Master Data'!E74</f>
        <v>80500</v>
      </c>
      <c r="D22" s="6" t="str">
        <f>'Master Data'!F74</f>
        <v>Address_21</v>
      </c>
      <c r="E22" s="6" t="str">
        <f>'Master Data'!G74</f>
        <v>Cluster 4</v>
      </c>
    </row>
    <row r="23" spans="1:5" x14ac:dyDescent="0.3">
      <c r="A23" s="6" t="str">
        <f>'Master Data'!C75</f>
        <v>Dest_ID22</v>
      </c>
      <c r="B23" s="6" t="str">
        <f>'Master Data'!D75</f>
        <v>Johor Bharu North</v>
      </c>
      <c r="C23" s="6" t="str">
        <f>'Master Data'!E75</f>
        <v>80506</v>
      </c>
      <c r="D23" s="6" t="str">
        <f>'Master Data'!F75</f>
        <v>Address_22</v>
      </c>
      <c r="E23" s="6" t="str">
        <f>'Master Data'!G75</f>
        <v>Cluster 4</v>
      </c>
    </row>
    <row r="24" spans="1:5" x14ac:dyDescent="0.3">
      <c r="A24" s="6" t="str">
        <f>'Master Data'!C76</f>
        <v>Dest_ID23</v>
      </c>
      <c r="B24" s="6" t="str">
        <f>'Master Data'!D76</f>
        <v>Johor Bharu North</v>
      </c>
      <c r="C24" s="6" t="str">
        <f>'Master Data'!E76</f>
        <v>80508</v>
      </c>
      <c r="D24" s="6" t="str">
        <f>'Master Data'!F76</f>
        <v>Address_23</v>
      </c>
      <c r="E24" s="6" t="str">
        <f>'Master Data'!G76</f>
        <v>Cluster 4</v>
      </c>
    </row>
    <row r="25" spans="1:5" x14ac:dyDescent="0.3">
      <c r="A25" s="6" t="str">
        <f>'Master Data'!C77</f>
        <v>Dest_ID24</v>
      </c>
      <c r="B25" s="6" t="str">
        <f>'Master Data'!D77</f>
        <v>Johor Bharu North</v>
      </c>
      <c r="C25" s="6" t="str">
        <f>'Master Data'!E77</f>
        <v>80516</v>
      </c>
      <c r="D25" s="6" t="str">
        <f>'Master Data'!F77</f>
        <v>Address_24</v>
      </c>
      <c r="E25" s="6" t="str">
        <f>'Master Data'!G77</f>
        <v>Cluster 4</v>
      </c>
    </row>
    <row r="26" spans="1:5" x14ac:dyDescent="0.3">
      <c r="A26" s="6" t="str">
        <f>'Master Data'!C78</f>
        <v>Dest_ID25</v>
      </c>
      <c r="B26" s="6" t="str">
        <f>'Master Data'!D78</f>
        <v>Johor Bharu North</v>
      </c>
      <c r="C26" s="6" t="str">
        <f>'Master Data'!E78</f>
        <v>80534</v>
      </c>
      <c r="D26" s="6" t="str">
        <f>'Master Data'!F78</f>
        <v>Address_25</v>
      </c>
      <c r="E26" s="6" t="str">
        <f>'Master Data'!G78</f>
        <v>Cluster 4</v>
      </c>
    </row>
    <row r="27" spans="1:5" x14ac:dyDescent="0.3">
      <c r="A27" s="6" t="str">
        <f>'Master Data'!C79</f>
        <v>Dest_ID26</v>
      </c>
      <c r="B27" s="6" t="str">
        <f>'Master Data'!D79</f>
        <v>Johor Bharu North</v>
      </c>
      <c r="C27" s="6" t="str">
        <f>'Master Data'!E79</f>
        <v>80536</v>
      </c>
      <c r="D27" s="6" t="str">
        <f>'Master Data'!F79</f>
        <v>Address_26</v>
      </c>
      <c r="E27" s="6" t="str">
        <f>'Master Data'!G79</f>
        <v>Cluster 4</v>
      </c>
    </row>
    <row r="28" spans="1:5" x14ac:dyDescent="0.3">
      <c r="A28" s="6" t="str">
        <f>'Master Data'!C80</f>
        <v>Dest_ID27</v>
      </c>
      <c r="B28" s="6" t="str">
        <f>'Master Data'!D80</f>
        <v>Johor Bharu North</v>
      </c>
      <c r="C28" s="6" t="str">
        <f>'Master Data'!E80</f>
        <v>80542</v>
      </c>
      <c r="D28" s="6" t="str">
        <f>'Master Data'!F80</f>
        <v>Address_27</v>
      </c>
      <c r="E28" s="6" t="str">
        <f>'Master Data'!G80</f>
        <v>Cluster 4</v>
      </c>
    </row>
    <row r="29" spans="1:5" x14ac:dyDescent="0.3">
      <c r="A29" s="6" t="str">
        <f>'Master Data'!C81</f>
        <v>Dest_ID28</v>
      </c>
      <c r="B29" s="6" t="str">
        <f>'Master Data'!D81</f>
        <v>Johor Bharu North</v>
      </c>
      <c r="C29" s="6" t="str">
        <f>'Master Data'!E81</f>
        <v>80546</v>
      </c>
      <c r="D29" s="6" t="str">
        <f>'Master Data'!F81</f>
        <v>Address_28</v>
      </c>
      <c r="E29" s="6" t="str">
        <f>'Master Data'!G81</f>
        <v>Cluster 4</v>
      </c>
    </row>
    <row r="30" spans="1:5" x14ac:dyDescent="0.3">
      <c r="A30" s="6" t="str">
        <f>'Master Data'!C82</f>
        <v>Dest_ID29</v>
      </c>
      <c r="B30" s="6" t="str">
        <f>'Master Data'!D82</f>
        <v>Johor Bharu South</v>
      </c>
      <c r="C30" s="6" t="str">
        <f>'Master Data'!E82</f>
        <v>80558</v>
      </c>
      <c r="D30" s="6" t="str">
        <f>'Master Data'!F82</f>
        <v>Address_29</v>
      </c>
      <c r="E30" s="6" t="str">
        <f>'Master Data'!G82</f>
        <v>Cluster 5</v>
      </c>
    </row>
    <row r="31" spans="1:5" x14ac:dyDescent="0.3">
      <c r="A31" s="6" t="str">
        <f>'Master Data'!C83</f>
        <v>Dest_ID30</v>
      </c>
      <c r="B31" s="6" t="str">
        <f>'Master Data'!D83</f>
        <v>Johor Bharu South</v>
      </c>
      <c r="C31" s="6" t="str">
        <f>'Master Data'!E83</f>
        <v>80560</v>
      </c>
      <c r="D31" s="6" t="str">
        <f>'Master Data'!F83</f>
        <v>Address_30</v>
      </c>
      <c r="E31" s="6" t="str">
        <f>'Master Data'!G83</f>
        <v>Cluster 5</v>
      </c>
    </row>
    <row r="32" spans="1:5" x14ac:dyDescent="0.3">
      <c r="A32" s="6" t="str">
        <f>'Master Data'!C84</f>
        <v>Dest_ID31</v>
      </c>
      <c r="B32" s="6" t="str">
        <f>'Master Data'!D84</f>
        <v>Johor Bharu South</v>
      </c>
      <c r="C32" s="6" t="str">
        <f>'Master Data'!E84</f>
        <v>80564</v>
      </c>
      <c r="D32" s="6" t="str">
        <f>'Master Data'!F84</f>
        <v>Address_31</v>
      </c>
      <c r="E32" s="6" t="str">
        <f>'Master Data'!G84</f>
        <v>Cluster 5</v>
      </c>
    </row>
    <row r="33" spans="1:5" x14ac:dyDescent="0.3">
      <c r="A33" s="6" t="str">
        <f>'Master Data'!C85</f>
        <v>Dest_ID32</v>
      </c>
      <c r="B33" s="6" t="str">
        <f>'Master Data'!D85</f>
        <v>Johor Bharu South</v>
      </c>
      <c r="C33" s="6" t="str">
        <f>'Master Data'!E85</f>
        <v>80568</v>
      </c>
      <c r="D33" s="6" t="str">
        <f>'Master Data'!F85</f>
        <v>Address_32</v>
      </c>
      <c r="E33" s="6" t="str">
        <f>'Master Data'!G85</f>
        <v>Cluster 5</v>
      </c>
    </row>
    <row r="34" spans="1:5" x14ac:dyDescent="0.3">
      <c r="A34" s="6" t="str">
        <f>'Master Data'!C86</f>
        <v>Dest_ID33</v>
      </c>
      <c r="B34" s="6" t="str">
        <f>'Master Data'!D86</f>
        <v>Johor Bharu South</v>
      </c>
      <c r="C34" s="6" t="str">
        <f>'Master Data'!E86</f>
        <v>80578</v>
      </c>
      <c r="D34" s="6" t="str">
        <f>'Master Data'!F86</f>
        <v>Address_33</v>
      </c>
      <c r="E34" s="6" t="str">
        <f>'Master Data'!G86</f>
        <v>Cluster 5</v>
      </c>
    </row>
    <row r="35" spans="1:5" x14ac:dyDescent="0.3">
      <c r="A35" s="6" t="str">
        <f>'Master Data'!C87</f>
        <v>Dest_ID34</v>
      </c>
      <c r="B35" s="6" t="str">
        <f>'Master Data'!D87</f>
        <v>Johor Bharu South</v>
      </c>
      <c r="C35" s="6" t="str">
        <f>'Master Data'!E87</f>
        <v>80584</v>
      </c>
      <c r="D35" s="6" t="str">
        <f>'Master Data'!F87</f>
        <v>Address_34</v>
      </c>
      <c r="E35" s="6" t="str">
        <f>'Master Data'!G87</f>
        <v>Cluster 5</v>
      </c>
    </row>
    <row r="36" spans="1:5" x14ac:dyDescent="0.3">
      <c r="A36" s="6" t="str">
        <f>'Master Data'!C88</f>
        <v>Dest_ID35</v>
      </c>
      <c r="B36" s="6" t="str">
        <f>'Master Data'!D88</f>
        <v>Johor Bharu West</v>
      </c>
      <c r="C36" s="6" t="str">
        <f>'Master Data'!E88</f>
        <v>80590</v>
      </c>
      <c r="D36" s="6" t="str">
        <f>'Master Data'!F88</f>
        <v>Address_35</v>
      </c>
      <c r="E36" s="6" t="str">
        <f>'Master Data'!G88</f>
        <v>Cluster 6</v>
      </c>
    </row>
    <row r="37" spans="1:5" x14ac:dyDescent="0.3">
      <c r="A37" s="6" t="str">
        <f>'Master Data'!C89</f>
        <v>Dest_ID36</v>
      </c>
      <c r="B37" s="6" t="str">
        <f>'Master Data'!D89</f>
        <v>Johor Bharu West</v>
      </c>
      <c r="C37" s="6" t="str">
        <f>'Master Data'!E89</f>
        <v>80592</v>
      </c>
      <c r="D37" s="6" t="str">
        <f>'Master Data'!F89</f>
        <v>Address_36</v>
      </c>
      <c r="E37" s="6" t="str">
        <f>'Master Data'!G89</f>
        <v>Cluster 6</v>
      </c>
    </row>
    <row r="38" spans="1:5" x14ac:dyDescent="0.3">
      <c r="A38" s="6" t="str">
        <f>'Master Data'!C90</f>
        <v>Dest_ID37</v>
      </c>
      <c r="B38" s="6" t="str">
        <f>'Master Data'!D90</f>
        <v>Johor Bharu West</v>
      </c>
      <c r="C38" s="6" t="str">
        <f>'Master Data'!E90</f>
        <v>80594</v>
      </c>
      <c r="D38" s="6" t="str">
        <f>'Master Data'!F90</f>
        <v>Address_37</v>
      </c>
      <c r="E38" s="6" t="str">
        <f>'Master Data'!G90</f>
        <v>Cluster 6</v>
      </c>
    </row>
    <row r="39" spans="1:5" x14ac:dyDescent="0.3">
      <c r="A39" s="6" t="str">
        <f>'Master Data'!C91</f>
        <v>Dest_ID38</v>
      </c>
      <c r="B39" s="6" t="str">
        <f>'Master Data'!D91</f>
        <v>Johor Bharu West</v>
      </c>
      <c r="C39" s="6" t="str">
        <f>'Master Data'!E91</f>
        <v>80596</v>
      </c>
      <c r="D39" s="6" t="str">
        <f>'Master Data'!F91</f>
        <v>Address_38</v>
      </c>
      <c r="E39" s="6" t="str">
        <f>'Master Data'!G91</f>
        <v>Cluster 6</v>
      </c>
    </row>
    <row r="40" spans="1:5" x14ac:dyDescent="0.3">
      <c r="A40" s="6" t="str">
        <f>'Master Data'!C92</f>
        <v>Dest_ID39</v>
      </c>
      <c r="B40" s="6" t="str">
        <f>'Master Data'!D92</f>
        <v>Johor Bharu West</v>
      </c>
      <c r="C40" s="6" t="str">
        <f>'Master Data'!E92</f>
        <v>80600</v>
      </c>
      <c r="D40" s="6" t="str">
        <f>'Master Data'!F92</f>
        <v>Address_39</v>
      </c>
      <c r="E40" s="6" t="str">
        <f>'Master Data'!G92</f>
        <v>Cluster 6</v>
      </c>
    </row>
    <row r="41" spans="1:5" x14ac:dyDescent="0.3">
      <c r="A41" s="6" t="str">
        <f>'Master Data'!C93</f>
        <v>Dest_ID40</v>
      </c>
      <c r="B41" s="6" t="str">
        <f>'Master Data'!D93</f>
        <v>Johor Bharu West</v>
      </c>
      <c r="C41" s="6" t="str">
        <f>'Master Data'!E93</f>
        <v>80604</v>
      </c>
      <c r="D41" s="6" t="str">
        <f>'Master Data'!F93</f>
        <v>Address_40</v>
      </c>
      <c r="E41" s="6" t="str">
        <f>'Master Data'!G93</f>
        <v>Cluster 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BC9A-40F4-478D-9396-835AA2A06387}">
  <dimension ref="A1:G11"/>
  <sheetViews>
    <sheetView workbookViewId="0">
      <selection activeCell="G18" sqref="G18"/>
    </sheetView>
  </sheetViews>
  <sheetFormatPr defaultRowHeight="14.4" x14ac:dyDescent="0.3"/>
  <cols>
    <col min="1" max="1" width="12.109375" bestFit="1" customWidth="1"/>
    <col min="2" max="2" width="12.33203125" bestFit="1" customWidth="1"/>
    <col min="3" max="3" width="12.88671875" bestFit="1" customWidth="1"/>
    <col min="4" max="4" width="13.44140625" bestFit="1" customWidth="1"/>
    <col min="5" max="6" width="13" bestFit="1" customWidth="1"/>
  </cols>
  <sheetData>
    <row r="1" spans="1:7" s="4" customFormat="1" ht="43.2" x14ac:dyDescent="0.3">
      <c r="A1" s="7" t="s">
        <v>311</v>
      </c>
      <c r="B1" s="6" t="s">
        <v>40</v>
      </c>
      <c r="C1" s="6" t="s">
        <v>0</v>
      </c>
      <c r="D1" s="7" t="s">
        <v>88</v>
      </c>
      <c r="E1" s="7" t="s">
        <v>114</v>
      </c>
      <c r="F1" s="7" t="s">
        <v>109</v>
      </c>
      <c r="G1" s="7" t="s">
        <v>339</v>
      </c>
    </row>
    <row r="2" spans="1:7" x14ac:dyDescent="0.3">
      <c r="A2" s="21" t="str">
        <f>'Master Data'!C39</f>
        <v>A1_10</v>
      </c>
      <c r="B2" s="21" t="str">
        <f>'Master Data'!D39</f>
        <v>Pfizer</v>
      </c>
      <c r="C2" s="21" t="str">
        <f>'Master Data'!E39</f>
        <v>A1</v>
      </c>
      <c r="D2" s="21" t="str">
        <f>'Master Data'!F39</f>
        <v>10 unit carton</v>
      </c>
      <c r="E2" s="21">
        <f>'Master Data'!G39</f>
        <v>10</v>
      </c>
      <c r="F2" s="21" t="str">
        <f>'Master Data'!H39</f>
        <v>B001</v>
      </c>
      <c r="G2" s="21">
        <f>'Master Data'!I39</f>
        <v>1.8</v>
      </c>
    </row>
    <row r="3" spans="1:7" x14ac:dyDescent="0.3">
      <c r="A3" s="21" t="str">
        <f>'Master Data'!C40</f>
        <v>A1_20</v>
      </c>
      <c r="B3" s="21" t="str">
        <f>'Master Data'!D40</f>
        <v>Pfizer</v>
      </c>
      <c r="C3" s="21" t="str">
        <f>'Master Data'!E40</f>
        <v>A1</v>
      </c>
      <c r="D3" s="21" t="str">
        <f>'Master Data'!F40</f>
        <v>20 unit carton</v>
      </c>
      <c r="E3" s="21">
        <f>'Master Data'!G40</f>
        <v>20</v>
      </c>
      <c r="F3" s="21" t="str">
        <f>'Master Data'!H40</f>
        <v>B005</v>
      </c>
      <c r="G3" s="21">
        <f>'Master Data'!I40</f>
        <v>4</v>
      </c>
    </row>
    <row r="4" spans="1:7" x14ac:dyDescent="0.3">
      <c r="A4" s="21" t="str">
        <f>'Master Data'!C41</f>
        <v>A1_30</v>
      </c>
      <c r="B4" s="21" t="str">
        <f>'Master Data'!D41</f>
        <v>Pfizer</v>
      </c>
      <c r="C4" s="21" t="str">
        <f>'Master Data'!E41</f>
        <v>A1</v>
      </c>
      <c r="D4" s="21" t="str">
        <f>'Master Data'!F41</f>
        <v>30 unit carton</v>
      </c>
      <c r="E4" s="21">
        <f>'Master Data'!G41</f>
        <v>30</v>
      </c>
      <c r="F4" s="21" t="str">
        <f>'Master Data'!H41</f>
        <v>B007</v>
      </c>
      <c r="G4" s="21">
        <f>'Master Data'!I41</f>
        <v>8</v>
      </c>
    </row>
    <row r="5" spans="1:7" x14ac:dyDescent="0.3">
      <c r="A5" s="21" t="str">
        <f>'Master Data'!C42</f>
        <v>A2_20</v>
      </c>
      <c r="B5" s="21" t="str">
        <f>'Master Data'!D42</f>
        <v>Pfizer</v>
      </c>
      <c r="C5" s="21" t="str">
        <f>'Master Data'!E42</f>
        <v>A2</v>
      </c>
      <c r="D5" s="21" t="str">
        <f>'Master Data'!F42</f>
        <v>20 unit carton</v>
      </c>
      <c r="E5" s="21">
        <f>'Master Data'!G42</f>
        <v>20</v>
      </c>
      <c r="F5" s="21" t="str">
        <f>'Master Data'!H42</f>
        <v>B003</v>
      </c>
      <c r="G5" s="21">
        <f>'Master Data'!I42</f>
        <v>2.8</v>
      </c>
    </row>
    <row r="6" spans="1:7" x14ac:dyDescent="0.3">
      <c r="A6" s="21" t="str">
        <f>'Master Data'!C43</f>
        <v>A2_50</v>
      </c>
      <c r="B6" s="21" t="str">
        <f>'Master Data'!D43</f>
        <v>Pfizer</v>
      </c>
      <c r="C6" s="21" t="str">
        <f>'Master Data'!E43</f>
        <v>A2</v>
      </c>
      <c r="D6" s="21" t="str">
        <f>'Master Data'!F43</f>
        <v>50 unit carton</v>
      </c>
      <c r="E6" s="21">
        <f>'Master Data'!G43</f>
        <v>40</v>
      </c>
      <c r="F6" s="21" t="str">
        <f>'Master Data'!H43</f>
        <v>B006</v>
      </c>
      <c r="G6" s="21">
        <f>'Master Data'!I43</f>
        <v>6</v>
      </c>
    </row>
    <row r="7" spans="1:7" x14ac:dyDescent="0.3">
      <c r="A7" s="21" t="str">
        <f>'Master Data'!C44</f>
        <v>A2_80</v>
      </c>
      <c r="B7" s="21" t="str">
        <f>'Master Data'!D44</f>
        <v>Pfizer</v>
      </c>
      <c r="C7" s="21" t="str">
        <f>'Master Data'!E44</f>
        <v>A2</v>
      </c>
      <c r="D7" s="21" t="str">
        <f>'Master Data'!F44</f>
        <v>80 unit carton</v>
      </c>
      <c r="E7" s="21">
        <f>'Master Data'!G44</f>
        <v>70</v>
      </c>
      <c r="F7" s="21" t="str">
        <f>'Master Data'!H44</f>
        <v>B007</v>
      </c>
      <c r="G7" s="21">
        <f>'Master Data'!I44</f>
        <v>8.3000000000000007</v>
      </c>
    </row>
    <row r="8" spans="1:7" x14ac:dyDescent="0.3">
      <c r="A8" s="21" t="str">
        <f>'Master Data'!C45</f>
        <v>B1_100</v>
      </c>
      <c r="B8" s="21" t="str">
        <f>'Master Data'!D45</f>
        <v>Sanofi</v>
      </c>
      <c r="C8" s="21" t="str">
        <f>'Master Data'!E45</f>
        <v>B1</v>
      </c>
      <c r="D8" s="21" t="str">
        <f>'Master Data'!F45</f>
        <v>100 unit carton</v>
      </c>
      <c r="E8" s="21">
        <f>'Master Data'!G45</f>
        <v>100</v>
      </c>
      <c r="F8" s="21" t="str">
        <f>'Master Data'!H45</f>
        <v>B004</v>
      </c>
      <c r="G8" s="21">
        <f>'Master Data'!I45</f>
        <v>3.8</v>
      </c>
    </row>
    <row r="9" spans="1:7" x14ac:dyDescent="0.3">
      <c r="A9" s="21" t="str">
        <f>'Master Data'!C46</f>
        <v>B1_200</v>
      </c>
      <c r="B9" s="21" t="str">
        <f>'Master Data'!D46</f>
        <v>Sanofi</v>
      </c>
      <c r="C9" s="21" t="str">
        <f>'Master Data'!E46</f>
        <v>B1</v>
      </c>
      <c r="D9" s="21" t="str">
        <f>'Master Data'!F46</f>
        <v>200 unit carton</v>
      </c>
      <c r="E9" s="21">
        <f>'Master Data'!G46</f>
        <v>200</v>
      </c>
      <c r="F9" s="21" t="str">
        <f>'Master Data'!H46</f>
        <v>B006</v>
      </c>
      <c r="G9" s="21">
        <f>'Master Data'!I46</f>
        <v>7.5</v>
      </c>
    </row>
    <row r="10" spans="1:7" x14ac:dyDescent="0.3">
      <c r="A10" s="21" t="str">
        <f>'Master Data'!C47</f>
        <v>B2_70</v>
      </c>
      <c r="B10" s="21" t="str">
        <f>'Master Data'!D47</f>
        <v>Sanofi</v>
      </c>
      <c r="C10" s="21" t="str">
        <f>'Master Data'!E47</f>
        <v>B2</v>
      </c>
      <c r="D10" s="21" t="str">
        <f>'Master Data'!F47</f>
        <v xml:space="preserve"> unit carton</v>
      </c>
      <c r="E10" s="21">
        <f>'Master Data'!G47</f>
        <v>70</v>
      </c>
      <c r="F10" s="21" t="str">
        <f>'Master Data'!H47</f>
        <v>DHL02</v>
      </c>
      <c r="G10" s="21">
        <f>'Master Data'!I47</f>
        <v>2.5</v>
      </c>
    </row>
    <row r="11" spans="1:7" x14ac:dyDescent="0.3">
      <c r="A11" s="21" t="str">
        <f>'Master Data'!C48</f>
        <v>B2_150</v>
      </c>
      <c r="B11" s="21" t="str">
        <f>'Master Data'!D48</f>
        <v>Sanofi</v>
      </c>
      <c r="C11" s="21" t="str">
        <f>'Master Data'!E48</f>
        <v>B2</v>
      </c>
      <c r="D11" s="21" t="str">
        <f>'Master Data'!F48</f>
        <v xml:space="preserve"> unit carton</v>
      </c>
      <c r="E11" s="21">
        <f>'Master Data'!G48</f>
        <v>150</v>
      </c>
      <c r="F11" s="21" t="str">
        <f>'Master Data'!H48</f>
        <v>DHL03</v>
      </c>
      <c r="G11" s="21">
        <f>'Master Data'!I48</f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98BD-DE76-449A-8A71-01D0D58B068C}">
  <dimension ref="A1:G6"/>
  <sheetViews>
    <sheetView workbookViewId="0">
      <selection activeCell="J18" sqref="J18"/>
    </sheetView>
  </sheetViews>
  <sheetFormatPr defaultRowHeight="14.4" x14ac:dyDescent="0.3"/>
  <cols>
    <col min="1" max="1" width="14.6640625" bestFit="1" customWidth="1"/>
    <col min="2" max="2" width="14.33203125" bestFit="1" customWidth="1"/>
    <col min="3" max="3" width="14" bestFit="1" customWidth="1"/>
    <col min="4" max="4" width="14.6640625" bestFit="1" customWidth="1"/>
    <col min="5" max="5" width="14" bestFit="1" customWidth="1"/>
    <col min="6" max="6" width="16.44140625" bestFit="1" customWidth="1"/>
    <col min="7" max="7" width="15.21875" bestFit="1" customWidth="1"/>
  </cols>
  <sheetData>
    <row r="1" spans="1:7" ht="28.8" x14ac:dyDescent="0.3">
      <c r="A1" s="6" t="s">
        <v>6</v>
      </c>
      <c r="B1" s="7" t="s">
        <v>404</v>
      </c>
      <c r="C1" s="7" t="s">
        <v>405</v>
      </c>
      <c r="D1" s="7" t="s">
        <v>406</v>
      </c>
      <c r="E1" s="7" t="s">
        <v>407</v>
      </c>
      <c r="F1" s="7" t="s">
        <v>408</v>
      </c>
      <c r="G1" s="7" t="s">
        <v>297</v>
      </c>
    </row>
    <row r="2" spans="1:7" x14ac:dyDescent="0.3">
      <c r="A2" s="6" t="str">
        <f>'Master Data'!C7</f>
        <v>Type_01</v>
      </c>
      <c r="B2" s="6">
        <f>'Master Data'!D7</f>
        <v>1.9</v>
      </c>
      <c r="C2" s="6">
        <f>'Master Data'!E7</f>
        <v>1.65</v>
      </c>
      <c r="D2" s="6">
        <f>'Master Data'!F7</f>
        <v>3.2</v>
      </c>
      <c r="E2" s="6">
        <f>'Master Data'!G7</f>
        <v>5.28</v>
      </c>
      <c r="F2" s="6">
        <f>'Master Data'!H7</f>
        <v>10.032</v>
      </c>
      <c r="G2" s="6">
        <f>'Master Data'!I7</f>
        <v>1</v>
      </c>
    </row>
    <row r="3" spans="1:7" x14ac:dyDescent="0.3">
      <c r="A3" s="6" t="str">
        <f>'Master Data'!C8</f>
        <v>Type_02</v>
      </c>
      <c r="B3" s="6">
        <f>'Master Data'!D8</f>
        <v>2.4</v>
      </c>
      <c r="C3" s="6">
        <f>'Master Data'!E8</f>
        <v>2</v>
      </c>
      <c r="D3" s="6">
        <f>'Master Data'!F8</f>
        <v>4.3</v>
      </c>
      <c r="E3" s="6">
        <f>'Master Data'!G8</f>
        <v>8.6</v>
      </c>
      <c r="F3" s="6">
        <f>'Master Data'!H8</f>
        <v>20.639999999999997</v>
      </c>
      <c r="G3" s="6">
        <f>'Master Data'!I8</f>
        <v>2</v>
      </c>
    </row>
    <row r="4" spans="1:7" x14ac:dyDescent="0.3">
      <c r="A4" s="6" t="str">
        <f>'Master Data'!C9</f>
        <v>Type_03</v>
      </c>
      <c r="B4" s="6">
        <f>'Master Data'!D9</f>
        <v>2.2000000000000002</v>
      </c>
      <c r="C4" s="6">
        <f>'Master Data'!E9</f>
        <v>3</v>
      </c>
      <c r="D4" s="6">
        <f>'Master Data'!F9</f>
        <v>7.4</v>
      </c>
      <c r="E4" s="6">
        <f>'Master Data'!G9</f>
        <v>22.200000000000003</v>
      </c>
      <c r="F4" s="6">
        <f>'Master Data'!H9</f>
        <v>48.84</v>
      </c>
      <c r="G4" s="6">
        <f>'Master Data'!I9</f>
        <v>4</v>
      </c>
    </row>
    <row r="5" spans="1:7" x14ac:dyDescent="0.3">
      <c r="A5" s="6" t="str">
        <f>'Master Data'!C10</f>
        <v>Type_04</v>
      </c>
      <c r="B5" s="6">
        <f>'Master Data'!D10</f>
        <v>2.36</v>
      </c>
      <c r="C5" s="6">
        <f>'Master Data'!E10</f>
        <v>2.35</v>
      </c>
      <c r="D5" s="6">
        <f>'Master Data'!F10</f>
        <v>7.5</v>
      </c>
      <c r="E5" s="6">
        <f>'Master Data'!G10</f>
        <v>17.625</v>
      </c>
      <c r="F5" s="6">
        <f>'Master Data'!H10</f>
        <v>41.594999999999999</v>
      </c>
      <c r="G5" s="6">
        <f>'Master Data'!I10</f>
        <v>5</v>
      </c>
    </row>
    <row r="6" spans="1:7" x14ac:dyDescent="0.3">
      <c r="A6" s="6" t="str">
        <f>'Master Data'!C11</f>
        <v>Type_05</v>
      </c>
      <c r="B6" s="6">
        <f>'Master Data'!D11</f>
        <v>2.2999999999999998</v>
      </c>
      <c r="C6" s="6">
        <f>'Master Data'!E11</f>
        <v>2.4</v>
      </c>
      <c r="D6" s="6">
        <f>'Master Data'!F11</f>
        <v>7.6</v>
      </c>
      <c r="E6" s="6">
        <f>'Master Data'!G11</f>
        <v>18.239999999999998</v>
      </c>
      <c r="F6" s="6">
        <f>'Master Data'!H11</f>
        <v>41.951999999999998</v>
      </c>
      <c r="G6" s="6">
        <f>'Master Data'!I11</f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8FC0-265B-48E7-864E-BA0D333A99D2}">
  <dimension ref="A1:D3"/>
  <sheetViews>
    <sheetView workbookViewId="0">
      <selection activeCell="D11" sqref="D11"/>
    </sheetView>
  </sheetViews>
  <sheetFormatPr defaultRowHeight="14.4" x14ac:dyDescent="0.3"/>
  <cols>
    <col min="1" max="1" width="12.44140625" bestFit="1" customWidth="1"/>
    <col min="2" max="2" width="12" bestFit="1" customWidth="1"/>
    <col min="3" max="3" width="12.77734375" bestFit="1" customWidth="1"/>
    <col min="4" max="4" width="12.109375" bestFit="1" customWidth="1"/>
  </cols>
  <sheetData>
    <row r="1" spans="1:4" ht="28.8" x14ac:dyDescent="0.3">
      <c r="A1" s="7" t="s">
        <v>331</v>
      </c>
      <c r="B1" s="7" t="s">
        <v>332</v>
      </c>
      <c r="C1" s="7" t="s">
        <v>333</v>
      </c>
      <c r="D1" s="7" t="s">
        <v>334</v>
      </c>
    </row>
    <row r="2" spans="1:4" x14ac:dyDescent="0.3">
      <c r="A2" s="6" t="str">
        <f>'Master Data'!L46</f>
        <v>Lestari</v>
      </c>
      <c r="B2" s="6" t="str">
        <f>'Master Data'!M46</f>
        <v>Kuala Lumpur</v>
      </c>
      <c r="C2" s="6" t="str">
        <f>'Master Data'!N46</f>
        <v>68100</v>
      </c>
      <c r="D2" s="6" t="str">
        <f>'Master Data'!O46</f>
        <v>Addr_1</v>
      </c>
    </row>
    <row r="3" spans="1:4" x14ac:dyDescent="0.3">
      <c r="A3" s="6" t="str">
        <f>'Master Data'!L47</f>
        <v>Soon Logistics</v>
      </c>
      <c r="B3" s="6" t="str">
        <f>'Master Data'!M47</f>
        <v>Seremban</v>
      </c>
      <c r="C3" s="6" t="str">
        <f>'Master Data'!N47</f>
        <v>70400</v>
      </c>
      <c r="D3" s="6" t="str">
        <f>'Master Data'!O47</f>
        <v>Addr_2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FFC1-34C2-4F90-ABBE-A2020F80C488}">
  <dimension ref="A1:E16"/>
  <sheetViews>
    <sheetView workbookViewId="0">
      <selection activeCell="I17" sqref="I17"/>
    </sheetView>
  </sheetViews>
  <sheetFormatPr defaultRowHeight="14.4" x14ac:dyDescent="0.3"/>
  <cols>
    <col min="1" max="2" width="11.109375" customWidth="1"/>
    <col min="3" max="3" width="18.77734375" bestFit="1" customWidth="1"/>
    <col min="4" max="4" width="11.109375" customWidth="1"/>
  </cols>
  <sheetData>
    <row r="1" spans="1:5" x14ac:dyDescent="0.3">
      <c r="A1" s="6" t="s">
        <v>312</v>
      </c>
      <c r="B1" s="6" t="s">
        <v>6</v>
      </c>
      <c r="C1" s="7" t="s">
        <v>331</v>
      </c>
      <c r="D1" s="20" t="s">
        <v>230</v>
      </c>
      <c r="E1" s="6" t="s">
        <v>231</v>
      </c>
    </row>
    <row r="2" spans="1:5" x14ac:dyDescent="0.3">
      <c r="A2" s="6" t="str">
        <f>'Master Data'!M54</f>
        <v>Truck_ID1</v>
      </c>
      <c r="B2" s="6" t="str">
        <f>'Master Data'!N54</f>
        <v>Type_01</v>
      </c>
      <c r="C2" s="6" t="str">
        <f>'Master Data'!O54</f>
        <v>Lestari</v>
      </c>
      <c r="D2" s="6" t="str">
        <f>'Master Data'!P54</f>
        <v>Plate_01</v>
      </c>
      <c r="E2" s="6" t="str">
        <f>'Master Data'!Q54</f>
        <v>Driver_1</v>
      </c>
    </row>
    <row r="3" spans="1:5" x14ac:dyDescent="0.3">
      <c r="A3" s="6" t="str">
        <f>'Master Data'!M55</f>
        <v>Truck_ID2</v>
      </c>
      <c r="B3" s="6" t="str">
        <f>'Master Data'!N55</f>
        <v>Type_01</v>
      </c>
      <c r="C3" s="6" t="str">
        <f>'Master Data'!O55</f>
        <v>Lestari</v>
      </c>
      <c r="D3" s="6" t="str">
        <f>'Master Data'!P55</f>
        <v>Plate_02</v>
      </c>
      <c r="E3" s="6" t="str">
        <f>'Master Data'!Q55</f>
        <v>Driver_2</v>
      </c>
    </row>
    <row r="4" spans="1:5" x14ac:dyDescent="0.3">
      <c r="A4" s="6" t="str">
        <f>'Master Data'!M56</f>
        <v>Truck_ID3</v>
      </c>
      <c r="B4" s="6" t="str">
        <f>'Master Data'!N56</f>
        <v>Type_01</v>
      </c>
      <c r="C4" s="6" t="str">
        <f>'Master Data'!O56</f>
        <v>Soon Logistics</v>
      </c>
      <c r="D4" s="6" t="str">
        <f>'Master Data'!P56</f>
        <v>Plate_03</v>
      </c>
      <c r="E4" s="6" t="str">
        <f>'Master Data'!Q56</f>
        <v>Driver_3</v>
      </c>
    </row>
    <row r="5" spans="1:5" x14ac:dyDescent="0.3">
      <c r="A5" s="6" t="str">
        <f>'Master Data'!M57</f>
        <v>Truck_ID4</v>
      </c>
      <c r="B5" s="6" t="str">
        <f>'Master Data'!N57</f>
        <v>Type_02</v>
      </c>
      <c r="C5" s="6" t="str">
        <f>'Master Data'!O57</f>
        <v>Lestari</v>
      </c>
      <c r="D5" s="6" t="str">
        <f>'Master Data'!P57</f>
        <v>Plate_04</v>
      </c>
      <c r="E5" s="6" t="str">
        <f>'Master Data'!Q57</f>
        <v>Driver_4</v>
      </c>
    </row>
    <row r="6" spans="1:5" x14ac:dyDescent="0.3">
      <c r="A6" s="6" t="str">
        <f>'Master Data'!M58</f>
        <v>Truck_ID5</v>
      </c>
      <c r="B6" s="6" t="str">
        <f>'Master Data'!N58</f>
        <v>Type_02</v>
      </c>
      <c r="C6" s="6" t="str">
        <f>'Master Data'!O58</f>
        <v>Lestari</v>
      </c>
      <c r="D6" s="6" t="str">
        <f>'Master Data'!P58</f>
        <v>Plate_05</v>
      </c>
      <c r="E6" s="6" t="str">
        <f>'Master Data'!Q58</f>
        <v>Driver_5</v>
      </c>
    </row>
    <row r="7" spans="1:5" x14ac:dyDescent="0.3">
      <c r="A7" s="6" t="str">
        <f>'Master Data'!M59</f>
        <v>Truck_ID6</v>
      </c>
      <c r="B7" s="6" t="str">
        <f>'Master Data'!N59</f>
        <v>Type_02</v>
      </c>
      <c r="C7" s="6" t="str">
        <f>'Master Data'!O59</f>
        <v>Soon Logistics</v>
      </c>
      <c r="D7" s="6" t="str">
        <f>'Master Data'!P59</f>
        <v>Plate_06</v>
      </c>
      <c r="E7" s="6" t="str">
        <f>'Master Data'!Q59</f>
        <v>Driver_6</v>
      </c>
    </row>
    <row r="8" spans="1:5" x14ac:dyDescent="0.3">
      <c r="A8" s="6" t="str">
        <f>'Master Data'!M60</f>
        <v>Truck_ID7</v>
      </c>
      <c r="B8" s="6" t="str">
        <f>'Master Data'!N60</f>
        <v>Type_02</v>
      </c>
      <c r="C8" s="6" t="str">
        <f>'Master Data'!O60</f>
        <v>Soon Logistics</v>
      </c>
      <c r="D8" s="6" t="str">
        <f>'Master Data'!P60</f>
        <v>Plate_07</v>
      </c>
      <c r="E8" s="6" t="str">
        <f>'Master Data'!Q60</f>
        <v>Driver_7</v>
      </c>
    </row>
    <row r="9" spans="1:5" x14ac:dyDescent="0.3">
      <c r="A9" s="6" t="str">
        <f>'Master Data'!M61</f>
        <v>Truck_ID8</v>
      </c>
      <c r="B9" s="6" t="str">
        <f>'Master Data'!N61</f>
        <v>Type_03</v>
      </c>
      <c r="C9" s="6" t="str">
        <f>'Master Data'!O61</f>
        <v>Lestari</v>
      </c>
      <c r="D9" s="6" t="str">
        <f>'Master Data'!P61</f>
        <v>Plate_08</v>
      </c>
      <c r="E9" s="6" t="str">
        <f>'Master Data'!Q61</f>
        <v>Driver_8</v>
      </c>
    </row>
    <row r="10" spans="1:5" x14ac:dyDescent="0.3">
      <c r="A10" s="6" t="str">
        <f>'Master Data'!M62</f>
        <v>Truck_ID9</v>
      </c>
      <c r="B10" s="6" t="str">
        <f>'Master Data'!N62</f>
        <v>Type_03</v>
      </c>
      <c r="C10" s="6" t="str">
        <f>'Master Data'!O62</f>
        <v>Lestari</v>
      </c>
      <c r="D10" s="6" t="str">
        <f>'Master Data'!P62</f>
        <v>Plate_09</v>
      </c>
      <c r="E10" s="6" t="str">
        <f>'Master Data'!Q62</f>
        <v>Driver_9</v>
      </c>
    </row>
    <row r="11" spans="1:5" x14ac:dyDescent="0.3">
      <c r="A11" s="6" t="str">
        <f>'Master Data'!M63</f>
        <v>Truck_ID10</v>
      </c>
      <c r="B11" s="6" t="str">
        <f>'Master Data'!N63</f>
        <v>Type_03</v>
      </c>
      <c r="C11" s="6" t="str">
        <f>'Master Data'!O63</f>
        <v>Soon Logistics</v>
      </c>
      <c r="D11" s="6" t="str">
        <f>'Master Data'!P63</f>
        <v>Plate_10</v>
      </c>
      <c r="E11" s="6" t="str">
        <f>'Master Data'!Q63</f>
        <v>Driver_10</v>
      </c>
    </row>
    <row r="12" spans="1:5" x14ac:dyDescent="0.3">
      <c r="A12" s="6" t="str">
        <f>'Master Data'!M64</f>
        <v>Truck_ID11</v>
      </c>
      <c r="B12" s="6" t="str">
        <f>'Master Data'!N64</f>
        <v>Type_04</v>
      </c>
      <c r="C12" s="6" t="str">
        <f>'Master Data'!O64</f>
        <v>Lestari</v>
      </c>
      <c r="D12" s="6" t="str">
        <f>'Master Data'!P64</f>
        <v>Plate_11</v>
      </c>
      <c r="E12" s="6" t="str">
        <f>'Master Data'!Q64</f>
        <v>Driver_11</v>
      </c>
    </row>
    <row r="13" spans="1:5" x14ac:dyDescent="0.3">
      <c r="A13" s="6" t="str">
        <f>'Master Data'!M65</f>
        <v>Truck_ID12</v>
      </c>
      <c r="B13" s="6" t="str">
        <f>'Master Data'!N65</f>
        <v>Type_04</v>
      </c>
      <c r="C13" s="6" t="str">
        <f>'Master Data'!O65</f>
        <v>Lestari</v>
      </c>
      <c r="D13" s="6" t="str">
        <f>'Master Data'!P65</f>
        <v>Plate_12</v>
      </c>
      <c r="E13" s="6" t="str">
        <f>'Master Data'!Q65</f>
        <v>Driver_12</v>
      </c>
    </row>
    <row r="14" spans="1:5" x14ac:dyDescent="0.3">
      <c r="A14" s="6" t="str">
        <f>'Master Data'!M66</f>
        <v>Truck_ID13</v>
      </c>
      <c r="B14" s="6" t="str">
        <f>'Master Data'!N66</f>
        <v>Type_04</v>
      </c>
      <c r="C14" s="6" t="str">
        <f>'Master Data'!O66</f>
        <v>Soon Logistics</v>
      </c>
      <c r="D14" s="6" t="str">
        <f>'Master Data'!P66</f>
        <v>Plate_13</v>
      </c>
      <c r="E14" s="6" t="str">
        <f>'Master Data'!Q66</f>
        <v>Driver_13</v>
      </c>
    </row>
    <row r="15" spans="1:5" x14ac:dyDescent="0.3">
      <c r="A15" s="6" t="str">
        <f>'Master Data'!M67</f>
        <v>Truck_ID14</v>
      </c>
      <c r="B15" s="6" t="str">
        <f>'Master Data'!N67</f>
        <v>Type_05</v>
      </c>
      <c r="C15" s="6" t="str">
        <f>'Master Data'!O67</f>
        <v>Soon Logistics</v>
      </c>
      <c r="D15" s="6" t="str">
        <f>'Master Data'!P67</f>
        <v>Plate_14</v>
      </c>
      <c r="E15" s="6" t="str">
        <f>'Master Data'!Q67</f>
        <v>Driver_14</v>
      </c>
    </row>
    <row r="16" spans="1:5" x14ac:dyDescent="0.3">
      <c r="A16" s="6" t="str">
        <f>'Master Data'!M68</f>
        <v>Truck_ID15</v>
      </c>
      <c r="B16" s="6" t="str">
        <f>'Master Data'!N68</f>
        <v>Type_05</v>
      </c>
      <c r="C16" s="6" t="str">
        <f>'Master Data'!O68</f>
        <v>Soon Logistics</v>
      </c>
      <c r="D16" s="6" t="str">
        <f>'Master Data'!P68</f>
        <v>Plate_15</v>
      </c>
      <c r="E16" s="6" t="str">
        <f>'Master Data'!Q68</f>
        <v>Driver_15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A664-FAD6-43D4-9E33-C3AABC14B40C}">
  <dimension ref="A1:H19"/>
  <sheetViews>
    <sheetView workbookViewId="0">
      <selection activeCell="J9" sqref="J9"/>
    </sheetView>
  </sheetViews>
  <sheetFormatPr defaultRowHeight="14.4" x14ac:dyDescent="0.3"/>
  <cols>
    <col min="1" max="1" width="13" bestFit="1" customWidth="1"/>
    <col min="2" max="2" width="10.21875" bestFit="1" customWidth="1"/>
    <col min="3" max="3" width="10.88671875" bestFit="1" customWidth="1"/>
    <col min="4" max="4" width="10.5546875" bestFit="1" customWidth="1"/>
    <col min="5" max="5" width="11.21875" bestFit="1" customWidth="1"/>
    <col min="6" max="6" width="16.6640625" customWidth="1"/>
    <col min="7" max="7" width="12.6640625" bestFit="1" customWidth="1"/>
    <col min="8" max="8" width="15.6640625" customWidth="1"/>
  </cols>
  <sheetData>
    <row r="1" spans="1:8" ht="57.6" x14ac:dyDescent="0.3">
      <c r="A1" s="7" t="s">
        <v>109</v>
      </c>
      <c r="B1" s="6" t="s">
        <v>90</v>
      </c>
      <c r="C1" s="7" t="s">
        <v>399</v>
      </c>
      <c r="D1" s="7" t="s">
        <v>400</v>
      </c>
      <c r="E1" s="7" t="s">
        <v>401</v>
      </c>
      <c r="F1" s="7" t="s">
        <v>402</v>
      </c>
      <c r="G1" s="7" t="s">
        <v>403</v>
      </c>
      <c r="H1" s="7" t="s">
        <v>382</v>
      </c>
    </row>
    <row r="2" spans="1:8" x14ac:dyDescent="0.3">
      <c r="A2" s="11" t="str">
        <f>'Master Data'!C17</f>
        <v>B001</v>
      </c>
      <c r="B2" s="11" t="str">
        <f>'Master Data'!D17</f>
        <v>BoxEcomm</v>
      </c>
      <c r="C2" s="11">
        <f>'Master Data'!E17</f>
        <v>11</v>
      </c>
      <c r="D2" s="11">
        <f>'Master Data'!F17</f>
        <v>27</v>
      </c>
      <c r="E2" s="11">
        <f>'Master Data'!G17</f>
        <v>30</v>
      </c>
      <c r="F2" s="11">
        <f>'Master Data'!H17</f>
        <v>810</v>
      </c>
      <c r="G2" s="11">
        <f>'Master Data'!I17</f>
        <v>8910</v>
      </c>
      <c r="H2" s="11">
        <f>'Master Data'!J17</f>
        <v>2</v>
      </c>
    </row>
    <row r="3" spans="1:8" x14ac:dyDescent="0.3">
      <c r="A3" s="11" t="str">
        <f>'Master Data'!C18</f>
        <v>B002</v>
      </c>
      <c r="B3" s="11" t="str">
        <f>'Master Data'!D18</f>
        <v>BoxEcomm</v>
      </c>
      <c r="C3" s="11">
        <f>'Master Data'!E18</f>
        <v>16</v>
      </c>
      <c r="D3" s="11">
        <f>'Master Data'!F18</f>
        <v>25</v>
      </c>
      <c r="E3" s="11">
        <f>'Master Data'!G18</f>
        <v>25</v>
      </c>
      <c r="F3" s="11">
        <f>'Master Data'!H18</f>
        <v>625</v>
      </c>
      <c r="G3" s="11">
        <f>'Master Data'!I18</f>
        <v>10000</v>
      </c>
      <c r="H3" s="11">
        <f>'Master Data'!J18</f>
        <v>3</v>
      </c>
    </row>
    <row r="4" spans="1:8" x14ac:dyDescent="0.3">
      <c r="A4" s="11" t="str">
        <f>'Master Data'!C19</f>
        <v>B003</v>
      </c>
      <c r="B4" s="11" t="str">
        <f>'Master Data'!D19</f>
        <v>BoxEcomm</v>
      </c>
      <c r="C4" s="11">
        <f>'Master Data'!E19</f>
        <v>11</v>
      </c>
      <c r="D4" s="11">
        <f>'Master Data'!F19</f>
        <v>25</v>
      </c>
      <c r="E4" s="11">
        <f>'Master Data'!G19</f>
        <v>35</v>
      </c>
      <c r="F4" s="11">
        <f>'Master Data'!H19</f>
        <v>875</v>
      </c>
      <c r="G4" s="11">
        <f>'Master Data'!I19</f>
        <v>9625</v>
      </c>
      <c r="H4" s="11">
        <f>'Master Data'!J19</f>
        <v>3</v>
      </c>
    </row>
    <row r="5" spans="1:8" x14ac:dyDescent="0.3">
      <c r="A5" s="11" t="str">
        <f>'Master Data'!C20</f>
        <v>B004</v>
      </c>
      <c r="B5" s="11" t="str">
        <f>'Master Data'!D20</f>
        <v>BoxEcomm</v>
      </c>
      <c r="C5" s="11">
        <f>'Master Data'!E20</f>
        <v>20</v>
      </c>
      <c r="D5" s="11">
        <f>'Master Data'!F20</f>
        <v>20</v>
      </c>
      <c r="E5" s="11">
        <f>'Master Data'!G20</f>
        <v>30</v>
      </c>
      <c r="F5" s="11">
        <f>'Master Data'!H20</f>
        <v>600</v>
      </c>
      <c r="G5" s="11">
        <f>'Master Data'!I20</f>
        <v>12000</v>
      </c>
      <c r="H5" s="11">
        <f>'Master Data'!J20</f>
        <v>4</v>
      </c>
    </row>
    <row r="6" spans="1:8" x14ac:dyDescent="0.3">
      <c r="A6" s="11" t="str">
        <f>'Master Data'!C21</f>
        <v>B005</v>
      </c>
      <c r="B6" s="11" t="str">
        <f>'Master Data'!D21</f>
        <v>BoxEcomm</v>
      </c>
      <c r="C6" s="11">
        <f>'Master Data'!E21</f>
        <v>20</v>
      </c>
      <c r="D6" s="11">
        <f>'Master Data'!F21</f>
        <v>30</v>
      </c>
      <c r="E6" s="11">
        <f>'Master Data'!G21</f>
        <v>30</v>
      </c>
      <c r="F6" s="11">
        <f>'Master Data'!H21</f>
        <v>900</v>
      </c>
      <c r="G6" s="11">
        <f>'Master Data'!I21</f>
        <v>18000</v>
      </c>
      <c r="H6" s="11">
        <f>'Master Data'!J21</f>
        <v>7</v>
      </c>
    </row>
    <row r="7" spans="1:8" x14ac:dyDescent="0.3">
      <c r="A7" s="11" t="str">
        <f>'Master Data'!C22</f>
        <v>B006</v>
      </c>
      <c r="B7" s="11" t="str">
        <f>'Master Data'!D22</f>
        <v>BoxEcomm</v>
      </c>
      <c r="C7" s="11">
        <f>'Master Data'!E22</f>
        <v>20</v>
      </c>
      <c r="D7" s="11">
        <f>'Master Data'!F22</f>
        <v>35</v>
      </c>
      <c r="E7" s="11">
        <f>'Master Data'!G22</f>
        <v>35</v>
      </c>
      <c r="F7" s="11">
        <f>'Master Data'!H22</f>
        <v>1225</v>
      </c>
      <c r="G7" s="11">
        <f>'Master Data'!I22</f>
        <v>24500</v>
      </c>
      <c r="H7" s="11">
        <f>'Master Data'!J22</f>
        <v>8</v>
      </c>
    </row>
    <row r="8" spans="1:8" x14ac:dyDescent="0.3">
      <c r="A8" s="11" t="str">
        <f>'Master Data'!C23</f>
        <v>B007</v>
      </c>
      <c r="B8" s="11" t="str">
        <f>'Master Data'!D23</f>
        <v>BoxEcomm</v>
      </c>
      <c r="C8" s="11">
        <f>'Master Data'!E23</f>
        <v>20</v>
      </c>
      <c r="D8" s="11">
        <f>'Master Data'!F23</f>
        <v>35</v>
      </c>
      <c r="E8" s="11">
        <f>'Master Data'!G23</f>
        <v>40</v>
      </c>
      <c r="F8" s="11">
        <f>'Master Data'!H23</f>
        <v>1400</v>
      </c>
      <c r="G8" s="11">
        <f>'Master Data'!I23</f>
        <v>28000</v>
      </c>
      <c r="H8" s="11">
        <f>'Master Data'!J23</f>
        <v>9</v>
      </c>
    </row>
    <row r="9" spans="1:8" x14ac:dyDescent="0.3">
      <c r="A9" s="11" t="str">
        <f>'Master Data'!C24</f>
        <v>B008</v>
      </c>
      <c r="B9" s="11" t="str">
        <f>'Master Data'!D24</f>
        <v>BoxEcomm</v>
      </c>
      <c r="C9" s="11">
        <f>'Master Data'!E24</f>
        <v>32</v>
      </c>
      <c r="D9" s="11">
        <f>'Master Data'!F24</f>
        <v>22</v>
      </c>
      <c r="E9" s="11">
        <f>'Master Data'!G24</f>
        <v>15</v>
      </c>
      <c r="F9" s="11">
        <f>'Master Data'!H24</f>
        <v>330</v>
      </c>
      <c r="G9" s="11">
        <f>'Master Data'!I24</f>
        <v>10560</v>
      </c>
      <c r="H9" s="11">
        <f>'Master Data'!J24</f>
        <v>3</v>
      </c>
    </row>
    <row r="10" spans="1:8" x14ac:dyDescent="0.3">
      <c r="A10" s="11" t="str">
        <f>'Master Data'!C25</f>
        <v>B009</v>
      </c>
      <c r="B10" s="11" t="str">
        <f>'Master Data'!D25</f>
        <v>BoxEcomm</v>
      </c>
      <c r="C10" s="11">
        <f>'Master Data'!E25</f>
        <v>31</v>
      </c>
      <c r="D10" s="11">
        <f>'Master Data'!F25</f>
        <v>24</v>
      </c>
      <c r="E10" s="11">
        <f>'Master Data'!G25</f>
        <v>29</v>
      </c>
      <c r="F10" s="11">
        <f>'Master Data'!H25</f>
        <v>696</v>
      </c>
      <c r="G10" s="11">
        <f>'Master Data'!I25</f>
        <v>21576</v>
      </c>
      <c r="H10" s="11">
        <f>'Master Data'!J25</f>
        <v>8</v>
      </c>
    </row>
    <row r="11" spans="1:8" x14ac:dyDescent="0.3">
      <c r="A11" s="11" t="str">
        <f>'Master Data'!C26</f>
        <v>B010</v>
      </c>
      <c r="B11" s="11" t="str">
        <f>'Master Data'!D26</f>
        <v>BoxEcomm</v>
      </c>
      <c r="C11" s="11">
        <f>'Master Data'!E26</f>
        <v>36</v>
      </c>
      <c r="D11" s="11">
        <f>'Master Data'!F26</f>
        <v>28</v>
      </c>
      <c r="E11" s="11">
        <f>'Master Data'!G26</f>
        <v>21</v>
      </c>
      <c r="F11" s="11">
        <f>'Master Data'!H26</f>
        <v>588</v>
      </c>
      <c r="G11" s="11">
        <f>'Master Data'!I26</f>
        <v>21168</v>
      </c>
      <c r="H11" s="11">
        <f>'Master Data'!J26</f>
        <v>8</v>
      </c>
    </row>
    <row r="12" spans="1:8" x14ac:dyDescent="0.3">
      <c r="A12" s="11" t="str">
        <f>'Master Data'!C27</f>
        <v>UPS01</v>
      </c>
      <c r="B12" s="11" t="str">
        <f>'Master Data'!D27</f>
        <v>UPS</v>
      </c>
      <c r="C12" s="11">
        <f>'Master Data'!E27</f>
        <v>27</v>
      </c>
      <c r="D12" s="11">
        <f>'Master Data'!F27</f>
        <v>34</v>
      </c>
      <c r="E12" s="11">
        <f>'Master Data'!G27</f>
        <v>42</v>
      </c>
      <c r="F12" s="11">
        <f>'Master Data'!H27</f>
        <v>1428</v>
      </c>
      <c r="G12" s="11">
        <f>'Master Data'!I27</f>
        <v>38556</v>
      </c>
      <c r="H12" s="11">
        <f>'Master Data'!J27</f>
        <v>10</v>
      </c>
    </row>
    <row r="13" spans="1:8" x14ac:dyDescent="0.3">
      <c r="A13" s="11" t="str">
        <f>'Master Data'!C28</f>
        <v>UPS02</v>
      </c>
      <c r="B13" s="11" t="str">
        <f>'Master Data'!D28</f>
        <v>UPS</v>
      </c>
      <c r="C13" s="11">
        <f>'Master Data'!E28</f>
        <v>34</v>
      </c>
      <c r="D13" s="11">
        <f>'Master Data'!F28</f>
        <v>45</v>
      </c>
      <c r="E13" s="11">
        <f>'Master Data'!G28</f>
        <v>50</v>
      </c>
      <c r="F13" s="11">
        <f>'Master Data'!H28</f>
        <v>2250</v>
      </c>
      <c r="G13" s="11">
        <f>'Master Data'!I28</f>
        <v>76500</v>
      </c>
      <c r="H13" s="11">
        <f>'Master Data'!J28</f>
        <v>25</v>
      </c>
    </row>
    <row r="14" spans="1:8" x14ac:dyDescent="0.3">
      <c r="A14" s="11" t="str">
        <f>'Master Data'!C29</f>
        <v>DHL01</v>
      </c>
      <c r="B14" s="11" t="str">
        <f>'Master Data'!D29</f>
        <v>DHL</v>
      </c>
      <c r="C14" s="11">
        <f>'Master Data'!E29</f>
        <v>10</v>
      </c>
      <c r="D14" s="11">
        <f>'Master Data'!F29</f>
        <v>18</v>
      </c>
      <c r="E14" s="11">
        <f>'Master Data'!G29</f>
        <v>34</v>
      </c>
      <c r="F14" s="11">
        <f>'Master Data'!H29</f>
        <v>612</v>
      </c>
      <c r="G14" s="11">
        <f>'Master Data'!I29</f>
        <v>6120</v>
      </c>
      <c r="H14" s="11">
        <f>'Master Data'!J29</f>
        <v>1.5</v>
      </c>
    </row>
    <row r="15" spans="1:8" x14ac:dyDescent="0.3">
      <c r="A15" s="11" t="str">
        <f>'Master Data'!C30</f>
        <v>DHL02</v>
      </c>
      <c r="B15" s="11" t="str">
        <f>'Master Data'!D30</f>
        <v>DHL</v>
      </c>
      <c r="C15" s="11">
        <f>'Master Data'!E30</f>
        <v>10</v>
      </c>
      <c r="D15" s="11">
        <f>'Master Data'!F30</f>
        <v>32</v>
      </c>
      <c r="E15" s="11">
        <f>'Master Data'!G30</f>
        <v>34</v>
      </c>
      <c r="F15" s="11">
        <f>'Master Data'!H30</f>
        <v>1088</v>
      </c>
      <c r="G15" s="11">
        <f>'Master Data'!I30</f>
        <v>10880</v>
      </c>
      <c r="H15" s="11">
        <f>'Master Data'!J30</f>
        <v>3</v>
      </c>
    </row>
    <row r="16" spans="1:8" x14ac:dyDescent="0.3">
      <c r="A16" s="11" t="str">
        <f>'Master Data'!C31</f>
        <v>DHL03</v>
      </c>
      <c r="B16" s="11" t="str">
        <f>'Master Data'!D31</f>
        <v>DHL</v>
      </c>
      <c r="C16" s="11">
        <f>'Master Data'!E31</f>
        <v>18</v>
      </c>
      <c r="D16" s="11">
        <f>'Master Data'!F31</f>
        <v>32</v>
      </c>
      <c r="E16" s="11">
        <f>'Master Data'!G31</f>
        <v>34</v>
      </c>
      <c r="F16" s="11">
        <f>'Master Data'!H31</f>
        <v>1088</v>
      </c>
      <c r="G16" s="11">
        <f>'Master Data'!I31</f>
        <v>19584</v>
      </c>
      <c r="H16" s="11">
        <f>'Master Data'!J31</f>
        <v>7</v>
      </c>
    </row>
    <row r="17" spans="1:8" x14ac:dyDescent="0.3">
      <c r="A17" s="11" t="str">
        <f>'Master Data'!C32</f>
        <v>DHL04</v>
      </c>
      <c r="B17" s="11" t="str">
        <f>'Master Data'!D32</f>
        <v>DHL</v>
      </c>
      <c r="C17" s="11">
        <f>'Master Data'!E32</f>
        <v>34</v>
      </c>
      <c r="D17" s="11">
        <f>'Master Data'!F32</f>
        <v>32</v>
      </c>
      <c r="E17" s="11">
        <f>'Master Data'!G32</f>
        <v>34</v>
      </c>
      <c r="F17" s="11">
        <f>'Master Data'!H32</f>
        <v>1088</v>
      </c>
      <c r="G17" s="11">
        <f>'Master Data'!I32</f>
        <v>36992</v>
      </c>
      <c r="H17" s="11">
        <f>'Master Data'!J32</f>
        <v>12</v>
      </c>
    </row>
    <row r="18" spans="1:8" x14ac:dyDescent="0.3">
      <c r="A18" s="11" t="str">
        <f>'Master Data'!C33</f>
        <v>DHL05</v>
      </c>
      <c r="B18" s="11" t="str">
        <f>'Master Data'!D33</f>
        <v>DHL</v>
      </c>
      <c r="C18" s="11">
        <f>'Master Data'!E33</f>
        <v>37</v>
      </c>
      <c r="D18" s="11">
        <f>'Master Data'!F33</f>
        <v>36</v>
      </c>
      <c r="E18" s="11">
        <f>'Master Data'!G33</f>
        <v>42</v>
      </c>
      <c r="F18" s="11">
        <f>'Master Data'!H33</f>
        <v>1512</v>
      </c>
      <c r="G18" s="11">
        <f>'Master Data'!I33</f>
        <v>55944</v>
      </c>
      <c r="H18" s="11">
        <f>'Master Data'!J33</f>
        <v>18</v>
      </c>
    </row>
    <row r="19" spans="1:8" x14ac:dyDescent="0.3">
      <c r="A19" s="11" t="str">
        <f>'Master Data'!C34</f>
        <v>DHL06</v>
      </c>
      <c r="B19" s="11" t="str">
        <f>'Master Data'!D34</f>
        <v>DHL</v>
      </c>
      <c r="C19" s="11">
        <f>'Master Data'!E34</f>
        <v>39</v>
      </c>
      <c r="D19" s="11">
        <f>'Master Data'!F34</f>
        <v>40</v>
      </c>
      <c r="E19" s="11">
        <f>'Master Data'!G34</f>
        <v>48</v>
      </c>
      <c r="F19" s="11">
        <f>'Master Data'!H34</f>
        <v>1920</v>
      </c>
      <c r="G19" s="11">
        <f>'Master Data'!I34</f>
        <v>74880</v>
      </c>
      <c r="H19" s="11">
        <f>'Master Data'!J34</f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Truck1</vt:lpstr>
      <vt:lpstr>Master Data</vt:lpstr>
      <vt:lpstr>Orders</vt:lpstr>
      <vt:lpstr>Dest_Cluster</vt:lpstr>
      <vt:lpstr>Products</vt:lpstr>
      <vt:lpstr>Truck Type</vt:lpstr>
      <vt:lpstr>Truck Company</vt:lpstr>
      <vt:lpstr>Truck Fleet</vt:lpstr>
      <vt:lpstr>Packaging</vt:lpstr>
      <vt:lpstr>Supplier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2021-03-29T00:05:09Z</dcterms:created>
  <dcterms:modified xsi:type="dcterms:W3CDTF">2021-04-12T03:10:38Z</dcterms:modified>
</cp:coreProperties>
</file>