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143022079E\Documents\"/>
    </mc:Choice>
  </mc:AlternateContent>
  <xr:revisionPtr revIDLastSave="0" documentId="13_ncr:1_{AF8F26F9-FF57-4BC1-948F-4C0C43D40146}" xr6:coauthVersionLast="47" xr6:coauthVersionMax="47" xr10:uidLastSave="{00000000-0000-0000-0000-000000000000}"/>
  <bookViews>
    <workbookView xWindow="360" yWindow="210" windowWidth="23130" windowHeight="17055" xr2:uid="{00000000-000D-0000-FFFF-FFFF00000000}"/>
  </bookViews>
  <sheets>
    <sheet name="LABELS" sheetId="3" r:id="rId1"/>
    <sheet name="LABEL RANGES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3" l="1"/>
  <c r="J15" i="3" s="1"/>
  <c r="M32" i="3"/>
  <c r="G7" i="3" l="1"/>
  <c r="J7" i="3" s="1"/>
  <c r="M15" i="3"/>
  <c r="M24" i="3"/>
  <c r="N7" i="3" l="1"/>
  <c r="P7" i="3"/>
  <c r="G9" i="3"/>
  <c r="D26" i="2"/>
  <c r="D25" i="2"/>
  <c r="J31" i="3"/>
  <c r="D24" i="2" s="1"/>
  <c r="J23" i="3"/>
  <c r="D23" i="2" s="1"/>
  <c r="D22" i="2"/>
  <c r="T7" i="3"/>
  <c r="C7" i="3"/>
  <c r="P8" i="3" l="1"/>
  <c r="J8" i="3" s="1"/>
  <c r="P9" i="3"/>
  <c r="J9" i="3"/>
  <c r="N9" i="3"/>
  <c r="G8" i="3"/>
  <c r="N8" i="3" s="1"/>
  <c r="T14" i="2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</calcChain>
</file>

<file path=xl/sharedStrings.xml><?xml version="1.0" encoding="utf-8"?>
<sst xmlns="http://schemas.openxmlformats.org/spreadsheetml/2006/main" count="365" uniqueCount="251">
  <si>
    <t>LOCATION</t>
  </si>
  <si>
    <t>LABEL RANGE</t>
  </si>
  <si>
    <t>LOW SOC WS</t>
  </si>
  <si>
    <t>LWS1</t>
  </si>
  <si>
    <t>LWS1-A0000</t>
  </si>
  <si>
    <t>LWS1-A0199</t>
  </si>
  <si>
    <t>LOW GCS WS</t>
  </si>
  <si>
    <t>LWS2</t>
  </si>
  <si>
    <t>LWS2-A0200</t>
  </si>
  <si>
    <t>LWS2-A0399</t>
  </si>
  <si>
    <t>LOW SERVERS</t>
  </si>
  <si>
    <t>LSV1</t>
  </si>
  <si>
    <t>LSV1-A0400</t>
  </si>
  <si>
    <t>LSV1-A0599</t>
  </si>
  <si>
    <t>LOW STORAGE</t>
  </si>
  <si>
    <t>LST1</t>
  </si>
  <si>
    <t>LST1-A0600</t>
  </si>
  <si>
    <t>LST1-A0799</t>
  </si>
  <si>
    <t>LOW NETWORK</t>
  </si>
  <si>
    <t>LNET1</t>
  </si>
  <si>
    <t>LNET1-A0800</t>
  </si>
  <si>
    <t>LNE1T-A0999</t>
  </si>
  <si>
    <t>HIGH WS</t>
  </si>
  <si>
    <t>HWS1</t>
  </si>
  <si>
    <t>HWS1-A1000</t>
  </si>
  <si>
    <t>HWS1-A1199</t>
  </si>
  <si>
    <t>HIGH GCS WS</t>
  </si>
  <si>
    <t>HWS2</t>
  </si>
  <si>
    <t>HWS2-A1200</t>
  </si>
  <si>
    <t>HWS2-A1399</t>
  </si>
  <si>
    <t>HIGH SERVERS</t>
  </si>
  <si>
    <t>HSV1</t>
  </si>
  <si>
    <t>HSV1-A1400</t>
  </si>
  <si>
    <t>HSV1-A1599</t>
  </si>
  <si>
    <t>HIGH STORAGE</t>
  </si>
  <si>
    <t>HST1</t>
  </si>
  <si>
    <t>HST1-A1600</t>
  </si>
  <si>
    <t>HST1-A1799</t>
  </si>
  <si>
    <t>HIGH NETWORK</t>
  </si>
  <si>
    <t>HNET</t>
  </si>
  <si>
    <t>HNET1-A1800</t>
  </si>
  <si>
    <t>HNET1-A1999</t>
  </si>
  <si>
    <t>AUDIO</t>
  </si>
  <si>
    <t>AUDIO-A2000</t>
  </si>
  <si>
    <t>AUDIO-A2199</t>
  </si>
  <si>
    <t>VIDEO</t>
  </si>
  <si>
    <t>VIDEO-A2200</t>
  </si>
  <si>
    <t>VIDEO-A2399</t>
  </si>
  <si>
    <t>NIPR</t>
  </si>
  <si>
    <t>NIPR1-A2800</t>
  </si>
  <si>
    <t>NIPR1-A2999</t>
  </si>
  <si>
    <t>RED MISSION NETWORK</t>
  </si>
  <si>
    <t>RNET</t>
  </si>
  <si>
    <t>RNET-A3200</t>
  </si>
  <si>
    <t>RNET-A3399</t>
  </si>
  <si>
    <t>MCC</t>
  </si>
  <si>
    <t>MC1</t>
  </si>
  <si>
    <t>MC2</t>
  </si>
  <si>
    <t>MC3</t>
  </si>
  <si>
    <t>SA WALL</t>
  </si>
  <si>
    <t>GCS1</t>
  </si>
  <si>
    <t>GCS2</t>
  </si>
  <si>
    <t>GCS3</t>
  </si>
  <si>
    <t xml:space="preserve"> </t>
  </si>
  <si>
    <t>MC4</t>
  </si>
  <si>
    <t>MC5</t>
  </si>
  <si>
    <t>MC6</t>
  </si>
  <si>
    <t>WX1</t>
  </si>
  <si>
    <t>WX2</t>
  </si>
  <si>
    <t>GCS5</t>
  </si>
  <si>
    <t>U</t>
  </si>
  <si>
    <t>C</t>
  </si>
  <si>
    <t>S/I</t>
  </si>
  <si>
    <t>S</t>
  </si>
  <si>
    <t>TS</t>
  </si>
  <si>
    <t>SCI</t>
  </si>
  <si>
    <t>CLEARANCE</t>
  </si>
  <si>
    <t>ROW</t>
  </si>
  <si>
    <t>CABINET</t>
  </si>
  <si>
    <t>A</t>
  </si>
  <si>
    <t>B</t>
  </si>
  <si>
    <t>D</t>
  </si>
  <si>
    <t>PATCH PANEL CABINET</t>
  </si>
  <si>
    <t>Row</t>
  </si>
  <si>
    <t>Cabinet</t>
  </si>
  <si>
    <t>Cassette</t>
  </si>
  <si>
    <t>E</t>
  </si>
  <si>
    <t>F</t>
  </si>
  <si>
    <t>G</t>
  </si>
  <si>
    <t>H</t>
  </si>
  <si>
    <t>Work Station</t>
  </si>
  <si>
    <t>WorkStations</t>
  </si>
  <si>
    <t>ETH1</t>
  </si>
  <si>
    <t>IOS</t>
  </si>
  <si>
    <t>MSC1</t>
  </si>
  <si>
    <t>MSC2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</si>
  <si>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</si>
  <si>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</si>
  <si>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</si>
  <si>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</si>
  <si>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</si>
  <si>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</si>
  <si>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</si>
  <si>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</si>
  <si>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</si>
  <si>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</si>
  <si>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</si>
  <si>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</si>
  <si>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</si>
  <si>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</si>
  <si>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A60</t>
  </si>
  <si>
    <t>A61</t>
  </si>
  <si>
    <t>A62</t>
  </si>
  <si>
    <t>A63</t>
  </si>
  <si>
    <t>A64</t>
  </si>
  <si>
    <t>Workstation -</t>
  </si>
  <si>
    <t>Device Type</t>
  </si>
  <si>
    <t>Device list</t>
  </si>
  <si>
    <t>WS</t>
  </si>
  <si>
    <t>Server</t>
  </si>
  <si>
    <t>SV</t>
  </si>
  <si>
    <t>Switch</t>
  </si>
  <si>
    <t>KG</t>
  </si>
  <si>
    <t>KVM</t>
  </si>
  <si>
    <t>ThinkLogical</t>
  </si>
  <si>
    <t>SW</t>
  </si>
  <si>
    <t>KV</t>
  </si>
  <si>
    <t>TL</t>
  </si>
  <si>
    <t>Cable -</t>
  </si>
  <si>
    <t>BNET</t>
  </si>
  <si>
    <t>BLACK MISSION NETWORK</t>
  </si>
  <si>
    <t>BNET-A2900</t>
  </si>
  <si>
    <t>BNET-A2999</t>
  </si>
  <si>
    <t>PP Block</t>
  </si>
  <si>
    <t>Port1</t>
  </si>
  <si>
    <t>Port2</t>
  </si>
  <si>
    <t>Patch Panel</t>
  </si>
  <si>
    <t xml:space="preserve">Workstation </t>
  </si>
  <si>
    <t>Local</t>
  </si>
  <si>
    <t>Floor Panel</t>
  </si>
  <si>
    <t>Panel Number FP</t>
  </si>
  <si>
    <t>Devices</t>
  </si>
  <si>
    <t>KG175</t>
  </si>
  <si>
    <t>R340</t>
  </si>
  <si>
    <t>R540</t>
  </si>
  <si>
    <t>R640</t>
  </si>
  <si>
    <t>VX160</t>
  </si>
  <si>
    <t>Server/Device</t>
  </si>
  <si>
    <t>FIB1</t>
  </si>
  <si>
    <t>ND</t>
  </si>
  <si>
    <t>NV</t>
  </si>
  <si>
    <t>SD</t>
  </si>
  <si>
    <t>JD</t>
  </si>
  <si>
    <t>p</t>
  </si>
  <si>
    <t>s</t>
  </si>
  <si>
    <t>SW6500</t>
  </si>
  <si>
    <t>SW4500</t>
  </si>
  <si>
    <t>Blade</t>
  </si>
  <si>
    <t>NETWORK</t>
  </si>
  <si>
    <t xml:space="preserve">device </t>
  </si>
  <si>
    <t>SWITCH</t>
  </si>
  <si>
    <t>SERVER/DEVICE</t>
  </si>
  <si>
    <t>WORKSTATION</t>
  </si>
  <si>
    <t>PATCH PANEL</t>
  </si>
  <si>
    <t>FLOOR PANEL</t>
  </si>
  <si>
    <t>Network:</t>
  </si>
  <si>
    <t>Device:</t>
  </si>
  <si>
    <t>Classification:</t>
  </si>
  <si>
    <t>LWS1-A00XX</t>
  </si>
  <si>
    <t>LWS2-A02XX</t>
  </si>
  <si>
    <t>LSV1-A04XX</t>
  </si>
  <si>
    <t>LST1-A06XX</t>
  </si>
  <si>
    <t>LNET1-A08XX</t>
  </si>
  <si>
    <t>HWS1-A10XX</t>
  </si>
  <si>
    <t>HWS2-A12XX</t>
  </si>
  <si>
    <t>HSV1-A14XX</t>
  </si>
  <si>
    <t>HST1-A16XX</t>
  </si>
  <si>
    <t>HNET1-A18XX</t>
  </si>
  <si>
    <t>AUDIO-A20XX</t>
  </si>
  <si>
    <t>VIDEO-A22XX</t>
  </si>
  <si>
    <t>NIPR1-A28XX</t>
  </si>
  <si>
    <t>BNET-A29XX</t>
  </si>
  <si>
    <t>RNET-A32XX</t>
  </si>
  <si>
    <t>LWS3</t>
  </si>
  <si>
    <t>HWS3</t>
  </si>
  <si>
    <t>LVP1</t>
  </si>
  <si>
    <t>LVP2</t>
  </si>
  <si>
    <t>LVP3</t>
  </si>
  <si>
    <t>HVP1</t>
  </si>
  <si>
    <t>HVP2</t>
  </si>
  <si>
    <t>LWS3-A4000</t>
  </si>
  <si>
    <t>LWS3-A4099</t>
  </si>
  <si>
    <t>LOW VOIP SUPPORT</t>
  </si>
  <si>
    <t>HIGH VOIP SUPPORT</t>
  </si>
  <si>
    <t>LOW VOIP SOC</t>
  </si>
  <si>
    <t>LOW VOIP GCS</t>
  </si>
  <si>
    <t>HIGH VOIP SOC</t>
  </si>
  <si>
    <t>LOW WS SUPPORT</t>
  </si>
  <si>
    <t>HIGH WS SUPPORT</t>
  </si>
  <si>
    <t>HWS3-A4100</t>
  </si>
  <si>
    <t>HWS3-A4199</t>
  </si>
  <si>
    <t>LVP1-A4200</t>
  </si>
  <si>
    <t>LVP1-A4299</t>
  </si>
  <si>
    <t>LVP2-A4300</t>
  </si>
  <si>
    <t>LVP2-A4399</t>
  </si>
  <si>
    <t>LVP3-A4400</t>
  </si>
  <si>
    <t>LVP3-A4499</t>
  </si>
  <si>
    <t>HVP1-A4599</t>
  </si>
  <si>
    <t>HVP1-A4500</t>
  </si>
  <si>
    <t>HVP2-A4600</t>
  </si>
  <si>
    <t>HVP2-A4699</t>
  </si>
  <si>
    <t>LWS3-A40XX</t>
  </si>
  <si>
    <t>HWS3-A41XX</t>
  </si>
  <si>
    <t>LVP1-A42XX</t>
  </si>
  <si>
    <t>LVP2-A43XX</t>
  </si>
  <si>
    <t>LVP3-A44XX</t>
  </si>
  <si>
    <t>HVP1-A45XX</t>
  </si>
  <si>
    <t>HVP2-A46XX</t>
  </si>
  <si>
    <t>UASOCS</t>
  </si>
  <si>
    <t>A3000</t>
  </si>
  <si>
    <t>A3199</t>
  </si>
  <si>
    <t>VOIP</t>
  </si>
  <si>
    <t>Nomenclature:</t>
  </si>
  <si>
    <t>Remote</t>
  </si>
  <si>
    <t>SW3925</t>
  </si>
  <si>
    <t>SW3750</t>
  </si>
  <si>
    <t>TL4200</t>
  </si>
  <si>
    <t>A3600</t>
  </si>
  <si>
    <t>A3704</t>
  </si>
  <si>
    <t>A3710</t>
  </si>
  <si>
    <t>A3829</t>
  </si>
  <si>
    <t>A3840</t>
  </si>
  <si>
    <t>A3914</t>
  </si>
  <si>
    <t>A3970</t>
  </si>
  <si>
    <t>A3999</t>
  </si>
  <si>
    <t>A3400</t>
  </si>
  <si>
    <t>A3599</t>
  </si>
  <si>
    <t>DOW</t>
  </si>
  <si>
    <t>GCS6</t>
  </si>
  <si>
    <t>C4331</t>
  </si>
  <si>
    <t>Ntwk Equip</t>
  </si>
  <si>
    <t>Blade/Port</t>
  </si>
  <si>
    <t>/</t>
  </si>
  <si>
    <t xml:space="preserve">  </t>
  </si>
  <si>
    <t>UVDSR1</t>
  </si>
  <si>
    <t>UVDSKG1</t>
  </si>
  <si>
    <t>UVDSR2</t>
  </si>
  <si>
    <t>UVDSKG2</t>
  </si>
  <si>
    <t>CRWSTP</t>
  </si>
  <si>
    <t>CREW STEP 1</t>
  </si>
  <si>
    <t>Interactive Labeling Configuration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</si>
</sst>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36"/>
      <color theme="4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0" borderId="0" xfId="0" applyNumberFormat="1"/>
    <xf numFmtId="49" fontId="1" fillId="0" borderId="1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0" fillId="4" borderId="22" xfId="0" applyFill="1" applyBorder="1" applyAlignment="1">
      <alignment horizontal="center"/>
    </xf>
    <xf numFmtId="0" fontId="0" fillId="0" borderId="22" xfId="0" applyBorder="1" applyAlignment="1">
      <alignment vertical="center"/>
    </xf>
    <xf numFmtId="0" fontId="0" fillId="3" borderId="22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0" borderId="0" xfId="0" applyNumberFormat="1"/>
    <xf numFmtId="0" fontId="1" fillId="0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/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7" fillId="6" borderId="8" xfId="0" applyFont="1" applyFill="1" applyBorder="1" applyAlignment="1">
      <alignment vertical="center"/>
    </xf>
    <xf numFmtId="0" fontId="7" fillId="6" borderId="20" xfId="0" applyFont="1" applyFill="1" applyBorder="1" applyAlignment="1">
      <alignment vertical="center"/>
    </xf>
    <xf numFmtId="0" fontId="7" fillId="6" borderId="9" xfId="0" applyFont="1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3" xfId="0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17" xfId="0" applyFill="1" applyBorder="1"/>
    <xf numFmtId="0" fontId="3" fillId="7" borderId="0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15" xfId="0" applyFill="1" applyBorder="1"/>
    <xf numFmtId="0" fontId="0" fillId="7" borderId="0" xfId="0" applyFill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right"/>
    </xf>
    <xf numFmtId="0" fontId="8" fillId="5" borderId="0" xfId="0" applyFont="1" applyFill="1" applyAlignment="1">
      <alignment horizontal="center" vertical="top"/>
    </xf>
  </cellXfs>
  <cellStyles count="1">
    <cellStyle name="Normal" xfId="0" builtinId="0"/>
  </cellStyles>
  <dxfs count="10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ADB1-1A8A-4654-9309-6D798384C445}">
  <dimension ref="A1:Z65"/>
  <sheetViews>
    <sheetView tabSelected="1" zoomScale="85" zoomScaleNormal="85" workbookViewId="0">
      <selection activeCell="P1" sqref="P1"/>
    </sheetView>
  </sheetViews>
  <sheetFormatPr defaultRowHeight="15" x14ac:dyDescent="0.25"/>
  <cols>
    <col min="1" max="1" width="13.5703125" customWidth="1"/>
    <col min="2" max="2" width="5.7109375" customWidth="1"/>
    <col min="3" max="3" width="8.7109375" customWidth="1"/>
    <col min="4" max="4" width="7.7109375" customWidth="1"/>
    <col min="5" max="5" width="5.7109375" customWidth="1"/>
    <col min="6" max="8" width="12.7109375" customWidth="1"/>
    <col min="9" max="9" width="2.7109375" customWidth="1"/>
    <col min="10" max="10" width="24.7109375" customWidth="1"/>
    <col min="11" max="11" width="5.7109375" customWidth="1"/>
    <col min="12" max="12" width="12.7109375" customWidth="1"/>
    <col min="13" max="14" width="24.7109375" customWidth="1"/>
    <col min="15" max="15" width="2.7109375" customWidth="1"/>
    <col min="16" max="17" width="12.7109375" customWidth="1"/>
    <col min="18" max="19" width="5.7109375" customWidth="1"/>
    <col min="20" max="20" width="15.7109375" customWidth="1"/>
    <col min="21" max="21" width="5.7109375" customWidth="1"/>
    <col min="22" max="22" width="18.28515625" customWidth="1"/>
  </cols>
  <sheetData>
    <row r="1" spans="1:26" ht="79.5" customHeight="1" thickBot="1" x14ac:dyDescent="0.3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120" t="s">
        <v>250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ht="15.75" thickBot="1" x14ac:dyDescent="0.3">
      <c r="A2" s="81"/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3"/>
      <c r="V2" s="81"/>
      <c r="W2" s="81"/>
      <c r="X2" s="81"/>
      <c r="Y2" s="81"/>
      <c r="Z2" s="81"/>
    </row>
    <row r="3" spans="1:26" ht="21.75" thickBot="1" x14ac:dyDescent="0.4">
      <c r="A3" s="81"/>
      <c r="B3" s="103"/>
      <c r="C3" s="104"/>
      <c r="D3" s="104"/>
      <c r="E3" s="104"/>
      <c r="F3" s="104"/>
      <c r="G3" s="111" t="s">
        <v>222</v>
      </c>
      <c r="H3" s="111"/>
      <c r="I3" s="112" t="s">
        <v>249</v>
      </c>
      <c r="J3" s="112"/>
      <c r="K3" s="111" t="s">
        <v>167</v>
      </c>
      <c r="L3" s="111"/>
      <c r="M3" s="36" t="s">
        <v>73</v>
      </c>
      <c r="N3" s="104"/>
      <c r="O3" s="104"/>
      <c r="P3" s="104"/>
      <c r="Q3" s="104"/>
      <c r="R3" s="104"/>
      <c r="S3" s="104"/>
      <c r="T3" s="104"/>
      <c r="U3" s="105"/>
      <c r="V3" s="81"/>
      <c r="W3" s="81"/>
      <c r="X3" s="81"/>
      <c r="Y3" s="81"/>
      <c r="Z3" s="81"/>
    </row>
    <row r="4" spans="1:26" ht="21.75" thickBot="1" x14ac:dyDescent="0.4">
      <c r="A4" s="81"/>
      <c r="B4" s="103"/>
      <c r="C4" s="104"/>
      <c r="D4" s="104"/>
      <c r="E4" s="104"/>
      <c r="F4" s="104"/>
      <c r="G4" s="104"/>
      <c r="H4" s="104"/>
      <c r="I4" s="104"/>
      <c r="J4" s="104"/>
      <c r="K4" s="111" t="s">
        <v>165</v>
      </c>
      <c r="L4" s="111"/>
      <c r="M4" s="36" t="s">
        <v>183</v>
      </c>
      <c r="N4" s="104"/>
      <c r="O4" s="104"/>
      <c r="P4" s="104"/>
      <c r="Q4" s="104"/>
      <c r="R4" s="104"/>
      <c r="S4" s="104"/>
      <c r="T4" s="104"/>
      <c r="U4" s="105"/>
      <c r="V4" s="81"/>
      <c r="W4" s="81"/>
      <c r="X4" s="81"/>
      <c r="Y4" s="81"/>
      <c r="Z4" s="81"/>
    </row>
    <row r="5" spans="1:26" x14ac:dyDescent="0.25">
      <c r="A5" s="81"/>
      <c r="B5" s="103"/>
      <c r="C5" s="104" t="s">
        <v>166</v>
      </c>
      <c r="D5" s="104">
        <v>3</v>
      </c>
      <c r="E5" s="114"/>
      <c r="F5" s="104"/>
      <c r="G5" s="115" t="s">
        <v>138</v>
      </c>
      <c r="H5" s="115"/>
      <c r="I5" s="104"/>
      <c r="J5" s="116" t="s">
        <v>223</v>
      </c>
      <c r="K5" s="104"/>
      <c r="L5" s="104"/>
      <c r="M5" s="104"/>
      <c r="N5" s="116" t="s">
        <v>223</v>
      </c>
      <c r="O5" s="104"/>
      <c r="P5" s="115" t="s">
        <v>138</v>
      </c>
      <c r="Q5" s="115"/>
      <c r="R5" s="117" t="s">
        <v>166</v>
      </c>
      <c r="S5" s="117"/>
      <c r="T5" s="118">
        <v>5</v>
      </c>
      <c r="U5" s="105"/>
      <c r="V5" s="81"/>
      <c r="W5" s="81"/>
      <c r="X5" s="81"/>
      <c r="Y5" s="81"/>
      <c r="Z5" s="81"/>
    </row>
    <row r="6" spans="1:26" ht="15.75" thickBot="1" x14ac:dyDescent="0.3">
      <c r="A6" s="81"/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16"/>
      <c r="O6" s="104"/>
      <c r="P6" s="104"/>
      <c r="Q6" s="104"/>
      <c r="R6" s="119"/>
      <c r="S6" s="104"/>
      <c r="T6" s="118"/>
      <c r="U6" s="105"/>
      <c r="V6" s="81"/>
      <c r="W6" s="81"/>
      <c r="X6" s="81"/>
      <c r="Y6" s="81"/>
      <c r="Z6" s="81"/>
    </row>
    <row r="7" spans="1:26" x14ac:dyDescent="0.25">
      <c r="A7" s="81"/>
      <c r="B7" s="103"/>
      <c r="C7" s="70" t="str">
        <f>VLOOKUP(D5,Sheet1!B22:C26,2,FALSE)</f>
        <v>WORKSTATION</v>
      </c>
      <c r="D7" s="71"/>
      <c r="E7" s="104"/>
      <c r="F7" s="52"/>
      <c r="G7" s="58" t="str">
        <f>IF(I3 &lt;&gt; "",I3, "")</f>
        <v>CREW STEP 1</v>
      </c>
      <c r="H7" s="59"/>
      <c r="I7" s="52"/>
      <c r="J7" s="47" t="str">
        <f>G7</f>
        <v>CREW STEP 1</v>
      </c>
      <c r="K7" s="10"/>
      <c r="L7" s="53"/>
      <c r="M7" s="54"/>
      <c r="N7" s="48" t="str">
        <f>G7</f>
        <v>CREW STEP 1</v>
      </c>
      <c r="O7" s="52"/>
      <c r="P7" s="60" t="str">
        <f>G7</f>
        <v>CREW STEP 1</v>
      </c>
      <c r="Q7" s="61"/>
      <c r="R7" s="52"/>
      <c r="S7" s="104"/>
      <c r="T7" s="55" t="str">
        <f>VLOOKUP(T5,Sheet1!B22:C26,2,FALSE)</f>
        <v>FLOOR PANEL</v>
      </c>
      <c r="U7" s="105"/>
      <c r="V7" s="81"/>
      <c r="W7" s="81"/>
      <c r="X7" s="81"/>
      <c r="Y7" s="81"/>
      <c r="Z7" s="81"/>
    </row>
    <row r="8" spans="1:26" x14ac:dyDescent="0.25">
      <c r="A8" s="81"/>
      <c r="B8" s="103"/>
      <c r="C8" s="72"/>
      <c r="D8" s="73"/>
      <c r="E8" s="104"/>
      <c r="F8" s="44"/>
      <c r="G8" s="62" t="str">
        <f>VLOOKUP(D5,Sheet1!B22:D26,3,FALSE)</f>
        <v>S WS CRWSTP FIB1</v>
      </c>
      <c r="H8" s="63"/>
      <c r="I8" s="9"/>
      <c r="J8" s="43" t="str">
        <f>P8</f>
        <v>S  FP29 SD1/2</v>
      </c>
      <c r="K8" s="11"/>
      <c r="L8" s="9"/>
      <c r="M8" s="46"/>
      <c r="N8" s="45" t="str">
        <f>G8</f>
        <v>S WS CRWSTP FIB1</v>
      </c>
      <c r="O8" s="44"/>
      <c r="P8" s="64" t="str">
        <f>VLOOKUP(T5,Sheet1!B22:D26,3,FALSE)</f>
        <v>S  FP29 SD1/2</v>
      </c>
      <c r="Q8" s="65"/>
      <c r="R8" s="44"/>
      <c r="S8" s="104"/>
      <c r="T8" s="56"/>
      <c r="U8" s="105"/>
      <c r="V8" s="81"/>
      <c r="W8" s="81"/>
      <c r="X8" s="81"/>
      <c r="Y8" s="81"/>
      <c r="Z8" s="81"/>
    </row>
    <row r="9" spans="1:26" ht="15.75" thickBot="1" x14ac:dyDescent="0.3">
      <c r="A9" s="81"/>
      <c r="B9" s="103"/>
      <c r="C9" s="74"/>
      <c r="D9" s="75"/>
      <c r="E9" s="104"/>
      <c r="F9" s="35"/>
      <c r="G9" s="68" t="str">
        <f>CONCATENATE("RPA","-",M32)</f>
        <v>RPA-LWS3-A40XX</v>
      </c>
      <c r="H9" s="69"/>
      <c r="I9" s="33"/>
      <c r="J9" s="38" t="str">
        <f>G9</f>
        <v>RPA-LWS3-A40XX</v>
      </c>
      <c r="K9" s="12"/>
      <c r="L9" s="33"/>
      <c r="M9" s="34"/>
      <c r="N9" s="37" t="str">
        <f>G9</f>
        <v>RPA-LWS3-A40XX</v>
      </c>
      <c r="O9" s="35"/>
      <c r="P9" s="66" t="str">
        <f>G9</f>
        <v>RPA-LWS3-A40XX</v>
      </c>
      <c r="Q9" s="67"/>
      <c r="R9" s="35"/>
      <c r="S9" s="104"/>
      <c r="T9" s="57"/>
      <c r="U9" s="105"/>
      <c r="V9" s="81"/>
      <c r="W9" s="81"/>
      <c r="X9" s="81"/>
      <c r="Y9" s="81"/>
      <c r="Z9" s="81"/>
    </row>
    <row r="10" spans="1:26" x14ac:dyDescent="0.25">
      <c r="A10" s="81"/>
      <c r="B10" s="103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5"/>
      <c r="V10" s="81"/>
      <c r="W10" s="81"/>
      <c r="X10" s="81"/>
      <c r="Y10" s="81"/>
      <c r="Z10" s="81"/>
    </row>
    <row r="11" spans="1:26" ht="15.75" thickBot="1" x14ac:dyDescent="0.3">
      <c r="A11" s="81"/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8"/>
      <c r="V11" s="81"/>
      <c r="W11" s="81"/>
      <c r="X11" s="81"/>
      <c r="Y11" s="81"/>
      <c r="Z11" s="81"/>
    </row>
    <row r="12" spans="1:26" ht="15.75" thickBot="1" x14ac:dyDescent="0.3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24" thickBot="1" x14ac:dyDescent="0.3">
      <c r="A13" s="81"/>
      <c r="B13" s="81"/>
      <c r="C13" s="81"/>
      <c r="D13" s="81"/>
      <c r="E13" s="88">
        <v>1</v>
      </c>
      <c r="F13" s="76" t="s">
        <v>240</v>
      </c>
      <c r="G13" s="77"/>
      <c r="H13" s="86"/>
      <c r="I13" s="86"/>
      <c r="J13" s="86" t="s">
        <v>138</v>
      </c>
      <c r="K13" s="84"/>
      <c r="L13" s="84"/>
      <c r="M13" s="84"/>
      <c r="N13" s="84"/>
      <c r="O13" s="84"/>
      <c r="P13" s="98" t="s">
        <v>136</v>
      </c>
      <c r="Q13" s="99"/>
      <c r="R13" s="88">
        <v>4</v>
      </c>
      <c r="S13" s="81"/>
      <c r="T13" s="81"/>
      <c r="U13" s="81"/>
      <c r="V13" s="81"/>
      <c r="W13" s="81"/>
      <c r="X13" s="81"/>
      <c r="Y13" s="81"/>
      <c r="Z13" s="81"/>
    </row>
    <row r="14" spans="1:26" ht="21.75" thickBot="1" x14ac:dyDescent="0.3">
      <c r="A14" s="81"/>
      <c r="B14" s="81"/>
      <c r="C14" s="81"/>
      <c r="D14" s="81"/>
      <c r="E14" s="89"/>
      <c r="F14" s="10"/>
      <c r="G14" s="18"/>
      <c r="H14" s="86"/>
      <c r="I14" s="86"/>
      <c r="J14" s="86"/>
      <c r="K14" s="84"/>
      <c r="L14" s="84"/>
      <c r="M14" s="84"/>
      <c r="N14" s="84"/>
      <c r="O14" s="84"/>
      <c r="P14" s="10" t="s">
        <v>83</v>
      </c>
      <c r="Q14" s="18" t="s">
        <v>80</v>
      </c>
      <c r="R14" s="87"/>
      <c r="S14" s="81"/>
      <c r="T14" s="81"/>
      <c r="U14" s="81"/>
      <c r="V14" s="81"/>
      <c r="W14" s="81"/>
      <c r="X14" s="81"/>
      <c r="Y14" s="81"/>
      <c r="Z14" s="81"/>
    </row>
    <row r="15" spans="1:26" ht="15.75" x14ac:dyDescent="0.25">
      <c r="A15" s="81"/>
      <c r="B15" s="81"/>
      <c r="C15" s="81"/>
      <c r="D15" s="81"/>
      <c r="E15" s="87"/>
      <c r="F15" s="11" t="s">
        <v>116</v>
      </c>
      <c r="G15" s="21" t="s">
        <v>244</v>
      </c>
      <c r="H15" s="90"/>
      <c r="I15" s="91"/>
      <c r="J15" s="100" t="str">
        <f>CONCATENATE(M3," ",G15," ",G16,"/",G17,V16,G18)</f>
        <v>S UVDSR1 0/0/2</v>
      </c>
      <c r="K15" s="84"/>
      <c r="L15" s="85"/>
      <c r="M15" s="100" t="str">
        <f>CONCATENATE(M3," ",L9," ",Q14,Q15," PP",Q16," ",Q17,Q18,"/",Q19)</f>
        <v>S  B4 PP5 H1/2</v>
      </c>
      <c r="N15" s="94"/>
      <c r="O15" s="94"/>
      <c r="P15" s="11" t="s">
        <v>84</v>
      </c>
      <c r="Q15" s="21">
        <v>4</v>
      </c>
      <c r="R15" s="87"/>
      <c r="S15" s="81"/>
      <c r="T15" s="81"/>
      <c r="U15" s="81"/>
      <c r="V15" s="81"/>
      <c r="W15" s="81"/>
      <c r="X15" s="81"/>
      <c r="Y15" s="81"/>
      <c r="Z15" s="81"/>
    </row>
    <row r="16" spans="1:26" ht="16.5" thickBot="1" x14ac:dyDescent="0.3">
      <c r="A16" s="81"/>
      <c r="B16" s="81"/>
      <c r="C16" s="81"/>
      <c r="D16" s="81"/>
      <c r="E16" s="87"/>
      <c r="F16" s="11" t="s">
        <v>241</v>
      </c>
      <c r="G16" s="19">
        <v>0</v>
      </c>
      <c r="H16" s="92"/>
      <c r="I16" s="93"/>
      <c r="J16" s="101"/>
      <c r="K16" s="84"/>
      <c r="L16" s="85"/>
      <c r="M16" s="101"/>
      <c r="N16" s="96"/>
      <c r="O16" s="96"/>
      <c r="P16" s="11" t="s">
        <v>133</v>
      </c>
      <c r="Q16" s="21">
        <v>5</v>
      </c>
      <c r="R16" s="87"/>
      <c r="S16" s="81"/>
      <c r="T16" s="81"/>
      <c r="U16" s="81"/>
      <c r="V16" s="83" t="str">
        <f>VLOOKUP(G18,Sheet1!T2:U51,2,FALSE)</f>
        <v>/</v>
      </c>
      <c r="W16" s="81"/>
      <c r="X16" s="81"/>
      <c r="Y16" s="81"/>
      <c r="Z16" s="81"/>
    </row>
    <row r="17" spans="1:26" ht="15.75" x14ac:dyDescent="0.25">
      <c r="A17" s="81"/>
      <c r="B17" s="81"/>
      <c r="C17" s="81"/>
      <c r="D17" s="81"/>
      <c r="E17" s="87"/>
      <c r="F17" s="11" t="s">
        <v>134</v>
      </c>
      <c r="G17" s="19">
        <v>0</v>
      </c>
      <c r="H17" s="86"/>
      <c r="I17" s="86"/>
      <c r="J17" s="86"/>
      <c r="K17" s="84"/>
      <c r="L17" s="84"/>
      <c r="M17" s="86"/>
      <c r="N17" s="86"/>
      <c r="O17" s="86"/>
      <c r="P17" s="11" t="s">
        <v>85</v>
      </c>
      <c r="Q17" s="21" t="s">
        <v>89</v>
      </c>
      <c r="R17" s="87"/>
      <c r="S17" s="81"/>
      <c r="T17" s="81"/>
      <c r="U17" s="81"/>
      <c r="V17" s="81"/>
      <c r="W17" s="81"/>
      <c r="X17" s="81"/>
      <c r="Y17" s="81"/>
      <c r="Z17" s="81"/>
    </row>
    <row r="18" spans="1:26" ht="16.5" thickBot="1" x14ac:dyDescent="0.3">
      <c r="A18" s="81"/>
      <c r="B18" s="81"/>
      <c r="C18" s="81"/>
      <c r="D18" s="81"/>
      <c r="E18" s="87"/>
      <c r="F18" s="17" t="s">
        <v>135</v>
      </c>
      <c r="G18" s="50">
        <v>2</v>
      </c>
      <c r="H18" s="84"/>
      <c r="I18" s="84"/>
      <c r="J18" s="84"/>
      <c r="K18" s="84"/>
      <c r="L18" s="84"/>
      <c r="M18" s="86"/>
      <c r="N18" s="86"/>
      <c r="O18" s="86"/>
      <c r="P18" s="11" t="s">
        <v>134</v>
      </c>
      <c r="Q18" s="21">
        <v>1</v>
      </c>
      <c r="R18" s="87"/>
      <c r="S18" s="81"/>
      <c r="T18" s="81"/>
      <c r="U18" s="81"/>
      <c r="V18" s="81"/>
      <c r="W18" s="81"/>
      <c r="X18" s="81"/>
      <c r="Y18" s="81"/>
      <c r="Z18" s="81"/>
    </row>
    <row r="19" spans="1:26" ht="16.5" thickBot="1" x14ac:dyDescent="0.3">
      <c r="A19" s="81"/>
      <c r="B19" s="81"/>
      <c r="C19" s="81"/>
      <c r="D19" s="81"/>
      <c r="E19" s="87"/>
      <c r="F19" s="81"/>
      <c r="G19" s="81"/>
      <c r="H19" s="81"/>
      <c r="I19" s="81"/>
      <c r="J19" s="81"/>
      <c r="K19" s="82"/>
      <c r="L19" s="82"/>
      <c r="M19" s="86" t="s">
        <v>63</v>
      </c>
      <c r="N19" s="86"/>
      <c r="O19" s="86"/>
      <c r="P19" s="12" t="s">
        <v>135</v>
      </c>
      <c r="Q19" s="22">
        <v>2</v>
      </c>
      <c r="R19" s="87"/>
      <c r="S19" s="81"/>
      <c r="T19" s="81"/>
      <c r="U19" s="81"/>
      <c r="V19" s="81"/>
      <c r="W19" s="81"/>
      <c r="X19" s="81"/>
      <c r="Y19" s="81"/>
      <c r="Z19" s="81"/>
    </row>
    <row r="20" spans="1:26" ht="15.75" thickBot="1" x14ac:dyDescent="0.3">
      <c r="A20" s="81"/>
      <c r="B20" s="81"/>
      <c r="C20" s="81"/>
      <c r="D20" s="81"/>
      <c r="E20" s="87"/>
      <c r="F20" s="81"/>
      <c r="G20" s="81"/>
      <c r="H20" s="81"/>
      <c r="I20" s="81"/>
      <c r="J20" s="81"/>
      <c r="K20" s="82"/>
      <c r="L20" s="82"/>
      <c r="M20" s="81"/>
      <c r="N20" s="81"/>
      <c r="O20" s="81"/>
      <c r="P20" s="81"/>
      <c r="Q20" s="81"/>
      <c r="R20" s="87"/>
      <c r="S20" s="81"/>
      <c r="T20" s="81"/>
      <c r="U20" s="81"/>
      <c r="V20" s="81"/>
      <c r="W20" s="81"/>
      <c r="X20" s="81"/>
      <c r="Y20" s="81"/>
      <c r="Z20" s="81"/>
    </row>
    <row r="21" spans="1:26" ht="21.75" thickBot="1" x14ac:dyDescent="0.3">
      <c r="A21" s="81"/>
      <c r="B21" s="81"/>
      <c r="C21" s="81"/>
      <c r="D21" s="81"/>
      <c r="E21" s="88">
        <v>2</v>
      </c>
      <c r="F21" s="78" t="s">
        <v>147</v>
      </c>
      <c r="G21" s="79"/>
      <c r="H21" s="86"/>
      <c r="I21" s="86"/>
      <c r="J21" s="86" t="s">
        <v>138</v>
      </c>
      <c r="K21" s="84"/>
      <c r="L21" s="84"/>
      <c r="M21" s="81"/>
      <c r="N21" s="81"/>
      <c r="O21" s="81"/>
      <c r="P21" s="81"/>
      <c r="Q21" s="81"/>
      <c r="R21" s="87"/>
      <c r="S21" s="81"/>
      <c r="T21" s="81"/>
      <c r="U21" s="81"/>
      <c r="V21" s="81"/>
      <c r="W21" s="81"/>
      <c r="X21" s="81"/>
      <c r="Y21" s="81"/>
      <c r="Z21" s="81"/>
    </row>
    <row r="22" spans="1:26" ht="24" thickBot="1" x14ac:dyDescent="0.3">
      <c r="A22" s="81"/>
      <c r="B22" s="81"/>
      <c r="C22" s="81"/>
      <c r="D22" s="81"/>
      <c r="E22" s="89"/>
      <c r="F22" s="10"/>
      <c r="G22" s="18"/>
      <c r="H22" s="86"/>
      <c r="I22" s="86"/>
      <c r="J22" s="86"/>
      <c r="K22" s="84"/>
      <c r="L22" s="84"/>
      <c r="M22" s="84" t="s">
        <v>138</v>
      </c>
      <c r="N22" s="84"/>
      <c r="O22" s="84"/>
      <c r="P22" s="76" t="s">
        <v>139</v>
      </c>
      <c r="Q22" s="77"/>
      <c r="R22" s="88">
        <v>5</v>
      </c>
      <c r="S22" s="81"/>
      <c r="T22" s="81"/>
      <c r="U22" s="81"/>
      <c r="V22" s="81"/>
      <c r="W22" s="81"/>
      <c r="X22" s="81"/>
      <c r="Y22" s="81"/>
      <c r="Z22" s="81"/>
    </row>
    <row r="23" spans="1:26" ht="16.5" thickBot="1" x14ac:dyDescent="0.3">
      <c r="A23" s="81"/>
      <c r="B23" s="81"/>
      <c r="C23" s="81"/>
      <c r="D23" s="81"/>
      <c r="E23" s="87"/>
      <c r="F23" s="11" t="s">
        <v>116</v>
      </c>
      <c r="G23" s="21" t="s">
        <v>221</v>
      </c>
      <c r="H23" s="94"/>
      <c r="I23" s="95"/>
      <c r="J23" s="102" t="str">
        <f>CONCATENATE(M3," ",G23," ",G24," ",G25)</f>
        <v>S VOIP UASOCS FIB1</v>
      </c>
      <c r="K23" s="84"/>
      <c r="L23" s="85"/>
      <c r="M23" s="84"/>
      <c r="N23" s="84"/>
      <c r="O23" s="84"/>
      <c r="P23" s="10" t="s">
        <v>140</v>
      </c>
      <c r="Q23" s="24">
        <v>29</v>
      </c>
      <c r="R23" s="87"/>
      <c r="S23" s="81"/>
      <c r="T23" s="81"/>
      <c r="U23" s="81"/>
      <c r="V23" s="81"/>
      <c r="W23" s="81"/>
      <c r="X23" s="81"/>
      <c r="Y23" s="81"/>
      <c r="Z23" s="81"/>
    </row>
    <row r="24" spans="1:26" ht="16.5" thickBot="1" x14ac:dyDescent="0.3">
      <c r="A24" s="81"/>
      <c r="B24" s="81"/>
      <c r="C24" s="81"/>
      <c r="D24" s="81"/>
      <c r="E24" s="87"/>
      <c r="F24" s="11" t="s">
        <v>115</v>
      </c>
      <c r="G24" s="19" t="s">
        <v>218</v>
      </c>
      <c r="H24" s="96"/>
      <c r="I24" s="97"/>
      <c r="J24" s="101"/>
      <c r="K24" s="84"/>
      <c r="L24" s="85"/>
      <c r="M24" s="47" t="str">
        <f>CONCATENATE(M3," ",H18," ","FP",Q23," ",Q24,Q25,"/",Q26)</f>
        <v>S  FP29 SD1/2</v>
      </c>
      <c r="N24" s="94"/>
      <c r="O24" s="94"/>
      <c r="P24" s="11" t="s">
        <v>85</v>
      </c>
      <c r="Q24" s="21" t="s">
        <v>151</v>
      </c>
      <c r="R24" s="87"/>
      <c r="S24" s="81"/>
      <c r="T24" s="81"/>
      <c r="U24" s="81"/>
      <c r="V24" s="81"/>
      <c r="W24" s="81" t="s">
        <v>63</v>
      </c>
      <c r="X24" s="81"/>
      <c r="Y24" s="81"/>
      <c r="Z24" s="81"/>
    </row>
    <row r="25" spans="1:26" ht="16.5" thickBot="1" x14ac:dyDescent="0.3">
      <c r="A25" s="81"/>
      <c r="B25" s="81"/>
      <c r="C25" s="81"/>
      <c r="D25" s="81"/>
      <c r="E25" s="87"/>
      <c r="F25" s="11" t="s">
        <v>128</v>
      </c>
      <c r="G25" s="19" t="s">
        <v>148</v>
      </c>
      <c r="H25" s="86"/>
      <c r="I25" s="86"/>
      <c r="J25" s="86"/>
      <c r="K25" s="84"/>
      <c r="L25" s="84"/>
      <c r="M25" s="38"/>
      <c r="N25" s="96"/>
      <c r="O25" s="96"/>
      <c r="P25" s="11" t="s">
        <v>134</v>
      </c>
      <c r="Q25" s="21">
        <v>1</v>
      </c>
      <c r="R25" s="87"/>
      <c r="S25" s="81"/>
      <c r="T25" s="81"/>
      <c r="U25" s="81"/>
      <c r="V25" s="81"/>
      <c r="W25" s="81"/>
      <c r="X25" s="81"/>
      <c r="Y25" s="81"/>
      <c r="Z25" s="81"/>
    </row>
    <row r="26" spans="1:26" ht="16.5" thickBot="1" x14ac:dyDescent="0.3">
      <c r="A26" s="81"/>
      <c r="B26" s="81"/>
      <c r="C26" s="81"/>
      <c r="D26" s="81"/>
      <c r="E26" s="87"/>
      <c r="F26" s="17"/>
      <c r="G26" s="20"/>
      <c r="H26" s="84"/>
      <c r="I26" s="84"/>
      <c r="J26" s="84"/>
      <c r="K26" s="84"/>
      <c r="L26" s="84"/>
      <c r="M26" s="86"/>
      <c r="N26" s="86"/>
      <c r="O26" s="86"/>
      <c r="P26" s="12" t="s">
        <v>135</v>
      </c>
      <c r="Q26" s="22">
        <v>2</v>
      </c>
      <c r="R26" s="87"/>
      <c r="S26" s="81"/>
      <c r="T26" s="81"/>
      <c r="U26" s="81"/>
      <c r="V26" s="81"/>
      <c r="W26" s="81"/>
      <c r="X26" s="81"/>
      <c r="Y26" s="81"/>
      <c r="Z26" s="81"/>
    </row>
    <row r="27" spans="1:26" x14ac:dyDescent="0.25">
      <c r="A27" s="81"/>
      <c r="B27" s="81"/>
      <c r="C27" s="81"/>
      <c r="D27" s="81"/>
      <c r="E27" s="87"/>
      <c r="F27" s="81"/>
      <c r="G27" s="81"/>
      <c r="H27" s="81"/>
      <c r="I27" s="81"/>
      <c r="J27" s="81"/>
      <c r="K27" s="82"/>
      <c r="L27" s="82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15.75" thickBot="1" x14ac:dyDescent="0.3">
      <c r="A28" s="81"/>
      <c r="B28" s="81"/>
      <c r="C28" s="81"/>
      <c r="D28" s="81"/>
      <c r="E28" s="87"/>
      <c r="F28" s="81"/>
      <c r="G28" s="81"/>
      <c r="H28" s="81"/>
      <c r="I28" s="81"/>
      <c r="J28" s="81"/>
      <c r="K28" s="82"/>
      <c r="L28" s="82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24" thickBot="1" x14ac:dyDescent="0.3">
      <c r="A29" s="81"/>
      <c r="B29" s="81"/>
      <c r="C29" s="81"/>
      <c r="D29" s="81"/>
      <c r="E29" s="88">
        <v>3</v>
      </c>
      <c r="F29" s="76" t="s">
        <v>137</v>
      </c>
      <c r="G29" s="77"/>
      <c r="H29" s="86" t="s">
        <v>63</v>
      </c>
      <c r="I29" s="86"/>
      <c r="J29" s="86" t="s">
        <v>138</v>
      </c>
      <c r="K29" s="84"/>
      <c r="L29" s="84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16.5" thickBot="1" x14ac:dyDescent="0.3">
      <c r="A30" s="81"/>
      <c r="B30" s="81"/>
      <c r="C30" s="81"/>
      <c r="D30" s="81"/>
      <c r="E30" s="87"/>
      <c r="F30" s="10"/>
      <c r="G30" s="18"/>
      <c r="H30" s="86"/>
      <c r="I30" s="86"/>
      <c r="J30" s="86"/>
      <c r="K30" s="84"/>
      <c r="L30" s="84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15.75" x14ac:dyDescent="0.25">
      <c r="A31" s="81"/>
      <c r="B31" s="81"/>
      <c r="C31" s="81"/>
      <c r="D31" s="81"/>
      <c r="E31" s="87"/>
      <c r="F31" s="11" t="s">
        <v>115</v>
      </c>
      <c r="G31" s="19" t="s">
        <v>248</v>
      </c>
      <c r="H31" s="94"/>
      <c r="I31" s="95"/>
      <c r="J31" s="48" t="str">
        <f>CONCATENATE(M3," ","WS"," ",G31," ",G32)</f>
        <v>S WS CRWSTP FIB1</v>
      </c>
      <c r="K31" s="84"/>
      <c r="L31" s="85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16.5" thickBot="1" x14ac:dyDescent="0.3">
      <c r="A32" s="81"/>
      <c r="B32" s="81"/>
      <c r="C32" s="81"/>
      <c r="D32" s="81"/>
      <c r="E32" s="87"/>
      <c r="F32" s="11" t="s">
        <v>128</v>
      </c>
      <c r="G32" s="19" t="s">
        <v>148</v>
      </c>
      <c r="H32" s="96"/>
      <c r="I32" s="97"/>
      <c r="J32" s="37"/>
      <c r="K32" s="84"/>
      <c r="L32" s="85"/>
      <c r="M32" s="81" t="str">
        <f>VLOOKUP(M4,Sheet1!N4:O25,2,FALSE)</f>
        <v>LWS3-A40XX</v>
      </c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16.5" thickBot="1" x14ac:dyDescent="0.3">
      <c r="A33" s="81"/>
      <c r="B33" s="81"/>
      <c r="C33" s="81"/>
      <c r="D33" s="81"/>
      <c r="E33" s="87"/>
      <c r="F33" s="17"/>
      <c r="G33" s="20"/>
      <c r="H33" s="86"/>
      <c r="I33" s="86"/>
      <c r="J33" s="86"/>
      <c r="K33" s="84"/>
      <c r="L33" s="84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 x14ac:dyDescent="0.25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2"/>
      <c r="L34" s="82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 x14ac:dyDescent="0.2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 x14ac:dyDescent="0.2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2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x14ac:dyDescent="0.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2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x14ac:dyDescent="0.2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2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x14ac:dyDescent="0.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2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x14ac:dyDescent="0.2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2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spans="1:26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spans="1:26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spans="1:26" x14ac:dyDescent="0.2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 x14ac:dyDescent="0.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 x14ac:dyDescent="0.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 x14ac:dyDescent="0.2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 x14ac:dyDescent="0.2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x14ac:dyDescent="0.2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x14ac:dyDescent="0.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 x14ac:dyDescent="0.2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spans="1:26" x14ac:dyDescent="0.2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x14ac:dyDescent="0.2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x14ac:dyDescent="0.2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x14ac:dyDescent="0.2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x14ac:dyDescent="0.2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 x14ac:dyDescent="0.2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x14ac:dyDescent="0.2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x14ac:dyDescent="0.2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spans="1:26" x14ac:dyDescent="0.2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 x14ac:dyDescent="0.2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 x14ac:dyDescent="0.2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x14ac:dyDescent="0.25">
      <c r="B62" s="81"/>
      <c r="C62" s="81"/>
      <c r="D62" s="81"/>
    </row>
    <row r="63" spans="1:26" x14ac:dyDescent="0.25">
      <c r="B63" s="81"/>
      <c r="C63" s="81"/>
      <c r="D63" s="81"/>
    </row>
    <row r="64" spans="1:26" x14ac:dyDescent="0.25">
      <c r="B64" s="81"/>
      <c r="C64" s="81"/>
      <c r="D64" s="81"/>
    </row>
    <row r="65" spans="2:4" x14ac:dyDescent="0.25">
      <c r="B65" s="81"/>
      <c r="C65" s="81"/>
      <c r="D65" s="81"/>
    </row>
  </sheetData>
  <mergeCells count="20">
    <mergeCell ref="C7:D9"/>
    <mergeCell ref="F13:G13"/>
    <mergeCell ref="F21:G21"/>
    <mergeCell ref="F29:G29"/>
    <mergeCell ref="P13:Q13"/>
    <mergeCell ref="P22:Q22"/>
    <mergeCell ref="T7:T9"/>
    <mergeCell ref="G7:H7"/>
    <mergeCell ref="P7:Q7"/>
    <mergeCell ref="I3:J3"/>
    <mergeCell ref="G3:H3"/>
    <mergeCell ref="R5:S5"/>
    <mergeCell ref="K3:L3"/>
    <mergeCell ref="K4:L4"/>
    <mergeCell ref="G8:H8"/>
    <mergeCell ref="P8:Q8"/>
    <mergeCell ref="P9:Q9"/>
    <mergeCell ref="G9:H9"/>
    <mergeCell ref="G5:H5"/>
    <mergeCell ref="P5:Q5"/>
  </mergeCells>
  <conditionalFormatting sqref="H15:I16 K15:K16 K23:K24">
    <cfRule type="expression" dxfId="108" priority="127">
      <formula>$K$34="BNET"</formula>
    </cfRule>
    <cfRule type="expression" dxfId="107" priority="128">
      <formula>$K$34="RNET"</formula>
    </cfRule>
    <cfRule type="expression" dxfId="106" priority="129">
      <formula>$K$30="SCI"</formula>
    </cfRule>
    <cfRule type="expression" dxfId="105" priority="130">
      <formula>$K$30="TS"</formula>
    </cfRule>
    <cfRule type="expression" dxfId="104" priority="131">
      <formula>$K$30="S/I"</formula>
    </cfRule>
    <cfRule type="expression" dxfId="103" priority="132">
      <formula>$K$30="S"</formula>
    </cfRule>
    <cfRule type="expression" dxfId="102" priority="133">
      <formula>$K$30="C"</formula>
    </cfRule>
    <cfRule type="expression" dxfId="101" priority="134">
      <formula>$K$30="U"</formula>
    </cfRule>
  </conditionalFormatting>
  <conditionalFormatting sqref="H23:I24">
    <cfRule type="expression" dxfId="100" priority="119">
      <formula>$K$34="BNET"</formula>
    </cfRule>
    <cfRule type="expression" dxfId="99" priority="120">
      <formula>$K$34="RNET"</formula>
    </cfRule>
    <cfRule type="expression" dxfId="98" priority="121">
      <formula>$K$30="SCI"</formula>
    </cfRule>
    <cfRule type="expression" dxfId="97" priority="122">
      <formula>$K$30="TS"</formula>
    </cfRule>
    <cfRule type="expression" dxfId="96" priority="123">
      <formula>$K$30="S/I"</formula>
    </cfRule>
    <cfRule type="expression" dxfId="95" priority="124">
      <formula>$K$30="S"</formula>
    </cfRule>
    <cfRule type="expression" dxfId="94" priority="125">
      <formula>$K$30="C"</formula>
    </cfRule>
    <cfRule type="expression" dxfId="93" priority="126">
      <formula>$K$30="U"</formula>
    </cfRule>
  </conditionalFormatting>
  <conditionalFormatting sqref="H31:I32 K31:K32">
    <cfRule type="expression" dxfId="92" priority="111">
      <formula>$K$47="BNET"</formula>
    </cfRule>
    <cfRule type="expression" dxfId="91" priority="112">
      <formula>$K$47="RNET"</formula>
    </cfRule>
    <cfRule type="expression" dxfId="90" priority="113">
      <formula>$K$44="SCI"</formula>
    </cfRule>
    <cfRule type="expression" dxfId="89" priority="114">
      <formula>$K$44="TS"</formula>
    </cfRule>
    <cfRule type="expression" dxfId="88" priority="115">
      <formula>$K$44="S/I"</formula>
    </cfRule>
    <cfRule type="expression" dxfId="87" priority="116">
      <formula>$K$44="S"</formula>
    </cfRule>
    <cfRule type="expression" dxfId="86" priority="117">
      <formula>$K$44="C"</formula>
    </cfRule>
    <cfRule type="expression" dxfId="85" priority="118">
      <formula>$K$44="U"</formula>
    </cfRule>
  </conditionalFormatting>
  <conditionalFormatting sqref="N15:O16">
    <cfRule type="expression" dxfId="84" priority="103">
      <formula>$K$34="BNET"</formula>
    </cfRule>
    <cfRule type="expression" dxfId="83" priority="104">
      <formula>$K$34="RNET"</formula>
    </cfRule>
    <cfRule type="expression" dxfId="82" priority="105">
      <formula>$K$30="SCI"</formula>
    </cfRule>
    <cfRule type="expression" dxfId="81" priority="106">
      <formula>$K$30="TS"</formula>
    </cfRule>
    <cfRule type="expression" dxfId="80" priority="107">
      <formula>$K$30="S/I"</formula>
    </cfRule>
    <cfRule type="expression" dxfId="79" priority="108">
      <formula>$K$30="S"</formula>
    </cfRule>
    <cfRule type="expression" dxfId="78" priority="109">
      <formula>$K$30="C"</formula>
    </cfRule>
    <cfRule type="expression" dxfId="77" priority="110">
      <formula>$K$30="U"</formula>
    </cfRule>
  </conditionalFormatting>
  <conditionalFormatting sqref="N24:O25">
    <cfRule type="expression" dxfId="76" priority="95">
      <formula>$K$47="BNET"</formula>
    </cfRule>
    <cfRule type="expression" dxfId="75" priority="96">
      <formula>$K$47="RNET"</formula>
    </cfRule>
    <cfRule type="expression" dxfId="74" priority="97">
      <formula>$K$44="SCI"</formula>
    </cfRule>
    <cfRule type="expression" dxfId="73" priority="98">
      <formula>$K$44="TS"</formula>
    </cfRule>
    <cfRule type="expression" dxfId="72" priority="99">
      <formula>$K$44="S/I"</formula>
    </cfRule>
    <cfRule type="expression" dxfId="71" priority="100">
      <formula>$K$44="S"</formula>
    </cfRule>
    <cfRule type="expression" dxfId="70" priority="101">
      <formula>$K$44="C"</formula>
    </cfRule>
    <cfRule type="expression" dxfId="69" priority="102">
      <formula>$K$44="U"</formula>
    </cfRule>
  </conditionalFormatting>
  <conditionalFormatting sqref="R8:R9 O8:O9 K8:M9 I8:I9 F9">
    <cfRule type="expression" dxfId="68" priority="63">
      <formula>$M$3="BNET"</formula>
    </cfRule>
    <cfRule type="expression" dxfId="67" priority="64">
      <formula>$M$3="RNET"</formula>
    </cfRule>
    <cfRule type="expression" dxfId="66" priority="65">
      <formula>$M$3="SCI"</formula>
    </cfRule>
    <cfRule type="expression" dxfId="65" priority="66">
      <formula>$M$3="TS"</formula>
    </cfRule>
    <cfRule type="expression" dxfId="64" priority="67">
      <formula>$M$3="S/I"</formula>
    </cfRule>
    <cfRule type="expression" dxfId="63" priority="68">
      <formula>$M$3="S"</formula>
    </cfRule>
    <cfRule type="expression" dxfId="62" priority="69">
      <formula>$M$3="C"</formula>
    </cfRule>
    <cfRule type="expression" dxfId="61" priority="70">
      <formula>$M$3="U"</formula>
    </cfRule>
  </conditionalFormatting>
  <conditionalFormatting sqref="F8">
    <cfRule type="expression" dxfId="60" priority="55">
      <formula>$M$3="BNET"</formula>
    </cfRule>
    <cfRule type="expression" dxfId="59" priority="56">
      <formula>$M$3="RNET"</formula>
    </cfRule>
    <cfRule type="expression" dxfId="58" priority="57">
      <formula>$M$3="SCI"</formula>
    </cfRule>
    <cfRule type="expression" dxfId="57" priority="58">
      <formula>$M$3="TS"</formula>
    </cfRule>
    <cfRule type="expression" dxfId="56" priority="59">
      <formula>$M$3="S/I"</formula>
    </cfRule>
    <cfRule type="expression" dxfId="55" priority="60">
      <formula>$M$3="S"</formula>
    </cfRule>
    <cfRule type="expression" dxfId="54" priority="61">
      <formula>$M$3="C"</formula>
    </cfRule>
    <cfRule type="expression" dxfId="53" priority="62">
      <formula>$M$3="U"</formula>
    </cfRule>
  </conditionalFormatting>
  <conditionalFormatting sqref="F29:G29 P13:Q13 P22:Q22">
    <cfRule type="cellIs" dxfId="52" priority="146" operator="notEqual">
      <formula>1</formula>
    </cfRule>
  </conditionalFormatting>
  <conditionalFormatting sqref="F13:G13">
    <cfRule type="expression" dxfId="51" priority="135">
      <formula>$D$5=1</formula>
    </cfRule>
    <cfRule type="expression" dxfId="50" priority="136">
      <formula>$T$5=1</formula>
    </cfRule>
    <cfRule type="cellIs" dxfId="49" priority="137" operator="notEqual">
      <formula>1</formula>
    </cfRule>
  </conditionalFormatting>
  <conditionalFormatting sqref="F21:G21">
    <cfRule type="expression" dxfId="48" priority="138">
      <formula>$D$5=2</formula>
    </cfRule>
    <cfRule type="expression" dxfId="47" priority="139">
      <formula>$T$5=2</formula>
    </cfRule>
    <cfRule type="cellIs" dxfId="46" priority="140" operator="notEqual">
      <formula>2</formula>
    </cfRule>
  </conditionalFormatting>
  <conditionalFormatting sqref="F29:G29">
    <cfRule type="expression" dxfId="45" priority="47">
      <formula>$D$5=3</formula>
    </cfRule>
    <cfRule type="expression" dxfId="44" priority="141">
      <formula>$T$5=3</formula>
    </cfRule>
  </conditionalFormatting>
  <conditionalFormatting sqref="P13:Q13">
    <cfRule type="expression" dxfId="43" priority="142">
      <formula>$D$5=4</formula>
    </cfRule>
    <cfRule type="expression" dxfId="42" priority="143">
      <formula>$T$5=4</formula>
    </cfRule>
  </conditionalFormatting>
  <conditionalFormatting sqref="P22:Q22">
    <cfRule type="expression" dxfId="41" priority="144">
      <formula>$D$5=5</formula>
    </cfRule>
    <cfRule type="expression" dxfId="40" priority="145">
      <formula>$T$5=5</formula>
    </cfRule>
  </conditionalFormatting>
  <conditionalFormatting sqref="F7">
    <cfRule type="expression" dxfId="39" priority="33">
      <formula>$M$3="BNET"</formula>
    </cfRule>
    <cfRule type="expression" dxfId="38" priority="34">
      <formula>$M$3="RNET"</formula>
    </cfRule>
    <cfRule type="expression" dxfId="37" priority="35">
      <formula>$M$3="SCI"</formula>
    </cfRule>
    <cfRule type="expression" dxfId="36" priority="36">
      <formula>$M$3="TS"</formula>
    </cfRule>
    <cfRule type="expression" dxfId="35" priority="37">
      <formula>$M$3="S/I"</formula>
    </cfRule>
    <cfRule type="expression" dxfId="34" priority="38">
      <formula>$M$3="S"</formula>
    </cfRule>
    <cfRule type="expression" dxfId="33" priority="39">
      <formula>$M$3="C"</formula>
    </cfRule>
    <cfRule type="expression" dxfId="32" priority="40">
      <formula>$M$3="U"</formula>
    </cfRule>
  </conditionalFormatting>
  <conditionalFormatting sqref="I7">
    <cfRule type="expression" dxfId="31" priority="25">
      <formula>$M$3="BNET"</formula>
    </cfRule>
    <cfRule type="expression" dxfId="30" priority="26">
      <formula>$M$3="RNET"</formula>
    </cfRule>
    <cfRule type="expression" dxfId="29" priority="27">
      <formula>$M$3="SCI"</formula>
    </cfRule>
    <cfRule type="expression" dxfId="28" priority="28">
      <formula>$M$3="TS"</formula>
    </cfRule>
    <cfRule type="expression" dxfId="27" priority="29">
      <formula>$M$3="S/I"</formula>
    </cfRule>
    <cfRule type="expression" dxfId="26" priority="30">
      <formula>$M$3="S"</formula>
    </cfRule>
    <cfRule type="expression" dxfId="25" priority="31">
      <formula>$M$3="C"</formula>
    </cfRule>
    <cfRule type="expression" dxfId="24" priority="32">
      <formula>$M$3="U"</formula>
    </cfRule>
  </conditionalFormatting>
  <conditionalFormatting sqref="K7:M7">
    <cfRule type="expression" dxfId="23" priority="17">
      <formula>$M$3="BNET"</formula>
    </cfRule>
    <cfRule type="expression" dxfId="22" priority="18">
      <formula>$M$3="RNET"</formula>
    </cfRule>
    <cfRule type="expression" dxfId="21" priority="19">
      <formula>$M$3="SCI"</formula>
    </cfRule>
    <cfRule type="expression" dxfId="20" priority="20">
      <formula>$M$3="TS"</formula>
    </cfRule>
    <cfRule type="expression" dxfId="19" priority="21">
      <formula>$M$3="S/I"</formula>
    </cfRule>
    <cfRule type="expression" dxfId="18" priority="22">
      <formula>$M$3="S"</formula>
    </cfRule>
    <cfRule type="expression" dxfId="17" priority="23">
      <formula>$M$3="C"</formula>
    </cfRule>
    <cfRule type="expression" dxfId="16" priority="24">
      <formula>$M$3="U"</formula>
    </cfRule>
  </conditionalFormatting>
  <conditionalFormatting sqref="O7">
    <cfRule type="expression" dxfId="15" priority="9">
      <formula>$M$3="BNET"</formula>
    </cfRule>
    <cfRule type="expression" dxfId="14" priority="10">
      <formula>$M$3="RNET"</formula>
    </cfRule>
    <cfRule type="expression" dxfId="13" priority="11">
      <formula>$M$3="SCI"</formula>
    </cfRule>
    <cfRule type="expression" dxfId="12" priority="12">
      <formula>$M$3="TS"</formula>
    </cfRule>
    <cfRule type="expression" dxfId="11" priority="13">
      <formula>$M$3="S/I"</formula>
    </cfRule>
    <cfRule type="expression" dxfId="10" priority="14">
      <formula>$M$3="S"</formula>
    </cfRule>
    <cfRule type="expression" dxfId="9" priority="15">
      <formula>$M$3="C"</formula>
    </cfRule>
    <cfRule type="expression" dxfId="8" priority="16">
      <formula>$M$3="U"</formula>
    </cfRule>
  </conditionalFormatting>
  <conditionalFormatting sqref="R7">
    <cfRule type="expression" dxfId="7" priority="1">
      <formula>$M$3="BNET"</formula>
    </cfRule>
    <cfRule type="expression" dxfId="6" priority="2">
      <formula>$M$3="RNET"</formula>
    </cfRule>
    <cfRule type="expression" dxfId="5" priority="3">
      <formula>$M$3="SCI"</formula>
    </cfRule>
    <cfRule type="expression" dxfId="4" priority="4">
      <formula>$M$3="TS"</formula>
    </cfRule>
    <cfRule type="expression" dxfId="3" priority="5">
      <formula>$M$3="S/I"</formula>
    </cfRule>
    <cfRule type="expression" dxfId="2" priority="6">
      <formula>$M$3="S"</formula>
    </cfRule>
    <cfRule type="expression" dxfId="1" priority="7">
      <formula>$M$3="C"</formula>
    </cfRule>
    <cfRule type="expression" dxfId="0" priority="8">
      <formula>$M$3="U"</formula>
    </cfRule>
  </conditionalFormatting>
  <dataValidations count="1">
    <dataValidation type="list" allowBlank="1" showInputMessage="1" showErrorMessage="1" sqref="G33 G26" xr:uid="{E5AC7344-5BCF-4F90-9E67-55533A5A357B}">
      <formula1>$E$10:$E$30</formula1>
    </dataValidation>
  </dataValidations>
  <pageMargins left="0.7" right="0.7" top="0.75" bottom="0.75" header="0.3" footer="0.3"/>
  <pageSetup orientation="portrait" horizontalDpi="1200" verticalDpi="1200" r:id="rId1"/>
  <ignoredErrors>
    <ignoredError sqref="P8 J8" formula="1"/>
  </ignoredError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4E373B4B-DEB8-458F-A91B-4CFFB9B02ABE}">
          <x14:formula1>
            <xm:f>Sheet1!$T$2:$T$51</xm:f>
          </x14:formula1>
          <xm:sqref>G18</xm:sqref>
        </x14:dataValidation>
        <x14:dataValidation type="list" allowBlank="1" showInputMessage="1" showErrorMessage="1" xr:uid="{4AFC837E-FC50-4BDA-AE9E-569426FD5F47}">
          <x14:formula1>
            <xm:f>Sheet1!$K$16:$K$23</xm:f>
          </x14:formula1>
          <xm:sqref>G16</xm:sqref>
        </x14:dataValidation>
        <x14:dataValidation type="list" allowBlank="1" showInputMessage="1" showErrorMessage="1" xr:uid="{8F249A4E-ECDE-45CB-B933-B4DD20561D26}">
          <x14:formula1>
            <xm:f>Sheet1!$H$27:$H$33</xm:f>
          </x14:formula1>
          <xm:sqref>G15</xm:sqref>
        </x14:dataValidation>
        <x14:dataValidation type="list" allowBlank="1" showInputMessage="1" showErrorMessage="1" xr:uid="{19F448D1-D3E7-4646-93F5-68DE966E8124}">
          <x14:formula1>
            <xm:f>Sheet1!$C$43:$C$48</xm:f>
          </x14:formula1>
          <xm:sqref>G14 G22 G30 M3</xm:sqref>
        </x14:dataValidation>
        <x14:dataValidation type="list" allowBlank="1" showInputMessage="1" showErrorMessage="1" xr:uid="{A0B36C1B-7E46-4A4C-A213-CD52B7BC3CC1}">
          <x14:formula1>
            <xm:f>Sheet1!$L$43:$L$50</xm:f>
          </x14:formula1>
          <xm:sqref>Q17</xm:sqref>
        </x14:dataValidation>
        <x14:dataValidation type="list" allowBlank="1" showInputMessage="1" showErrorMessage="1" xr:uid="{9584EFB3-99E7-4B90-A97A-A35125B97601}">
          <x14:formula1>
            <xm:f>Sheet1!$I$43:$I$50</xm:f>
          </x14:formula1>
          <xm:sqref>Q16</xm:sqref>
        </x14:dataValidation>
        <x14:dataValidation type="list" allowBlank="1" showInputMessage="1" showErrorMessage="1" xr:uid="{61655E54-B8BD-4D51-9865-FD33A934EFB4}">
          <x14:formula1>
            <xm:f>Sheet1!$G$43:$G$49</xm:f>
          </x14:formula1>
          <xm:sqref>Q15</xm:sqref>
        </x14:dataValidation>
        <x14:dataValidation type="list" allowBlank="1" showInputMessage="1" showErrorMessage="1" xr:uid="{56F11A43-927F-430D-A465-72A88A751428}">
          <x14:formula1>
            <xm:f>Sheet1!$E$43:$E$46</xm:f>
          </x14:formula1>
          <xm:sqref>Q14</xm:sqref>
        </x14:dataValidation>
        <x14:dataValidation type="list" allowBlank="1" showInputMessage="1" showErrorMessage="1" xr:uid="{29EFBB1A-1D9C-4BEF-A337-B3EF88A6811E}">
          <x14:formula1>
            <xm:f>Sheet1!$L$51:$L$55</xm:f>
          </x14:formula1>
          <xm:sqref>Q24</xm:sqref>
        </x14:dataValidation>
        <x14:dataValidation type="list" allowBlank="1" showInputMessage="1" showErrorMessage="1" xr:uid="{CFC59514-69B8-46D1-BBC5-71FAFE37D294}">
          <x14:formula1>
            <xm:f>Sheet1!$T$4:$T$103</xm:f>
          </x14:formula1>
          <xm:sqref>Q23</xm:sqref>
        </x14:dataValidation>
        <x14:dataValidation type="list" allowBlank="1" showInputMessage="1" showErrorMessage="1" xr:uid="{87504136-47A6-4BE4-A501-ED79EC6B31EE}">
          <x14:formula1>
            <xm:f>Sheet1!$B$22:$B$26</xm:f>
          </x14:formula1>
          <xm:sqref>T5:T6 D5 E6</xm:sqref>
        </x14:dataValidation>
        <x14:dataValidation type="list" allowBlank="1" showInputMessage="1" showErrorMessage="1" xr:uid="{16A92A0A-88D3-41EE-BE99-AAC0C3CB35D9}">
          <x14:formula1>
            <xm:f>Sheet1!$H$17:$H$26</xm:f>
          </x14:formula1>
          <xm:sqref>G23</xm:sqref>
        </x14:dataValidation>
        <x14:dataValidation type="list" allowBlank="1" showInputMessage="1" showErrorMessage="1" xr:uid="{238F2E1C-1DC3-4DB0-B2A9-92229F8A1E9E}">
          <x14:formula1>
            <xm:f>Sheet1!$N$37:$N$57</xm:f>
          </x14:formula1>
          <xm:sqref>G31</xm:sqref>
        </x14:dataValidation>
        <x14:dataValidation type="list" allowBlank="1" showInputMessage="1" showErrorMessage="1" xr:uid="{16659D22-BBE8-4A4E-BE8D-6C5FFC81724B}">
          <x14:formula1>
            <xm:f>Sheet1!$N$37:$N$55</xm:f>
          </x14:formula1>
          <xm:sqref>G24</xm:sqref>
        </x14:dataValidation>
        <x14:dataValidation type="list" allowBlank="1" showInputMessage="1" showErrorMessage="1" xr:uid="{9C6D86BE-4A4F-42E8-B12C-F0A22E01126B}">
          <x14:formula1>
            <xm:f>Sheet1!$P$43:$P$44</xm:f>
          </x14:formula1>
          <xm:sqref>G25 G32</xm:sqref>
        </x14:dataValidation>
        <x14:dataValidation type="list" allowBlank="1" showInputMessage="1" showErrorMessage="1" xr:uid="{3938C240-CC4A-4E9E-B628-5DA67C14A5FF}">
          <x14:formula1>
            <xm:f>'LABEL RANGES'!$B$2:$B$23</xm:f>
          </x14:formula1>
          <xm:sqref>M4</xm:sqref>
        </x14:dataValidation>
        <x14:dataValidation type="list" allowBlank="1" showInputMessage="1" showErrorMessage="1" xr:uid="{8802AC70-3FA7-4E5A-BD3C-FBD56143963B}">
          <x14:formula1>
            <xm:f>Sheet1!$T$3:$T$51</xm:f>
          </x14:formula1>
          <xm:sqref>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"/>
  <sheetViews>
    <sheetView topLeftCell="A3" workbookViewId="0">
      <selection activeCell="D15" sqref="D15"/>
    </sheetView>
  </sheetViews>
  <sheetFormatPr defaultColWidth="9.140625" defaultRowHeight="30" customHeight="1" x14ac:dyDescent="0.25"/>
  <cols>
    <col min="1" max="1" width="15.5703125" style="6" customWidth="1"/>
    <col min="2" max="3" width="15.5703125" style="8" customWidth="1"/>
    <col min="4" max="4" width="16.42578125" style="8" customWidth="1"/>
    <col min="5" max="5" width="12.7109375" style="6" customWidth="1"/>
    <col min="6" max="6" width="18.7109375" style="6" customWidth="1"/>
    <col min="7" max="8" width="12.7109375" style="6" customWidth="1"/>
    <col min="9" max="9" width="19.5703125" style="6" customWidth="1"/>
    <col min="10" max="10" width="8.42578125" style="6" customWidth="1"/>
    <col min="11" max="11" width="19.5703125" style="6" customWidth="1"/>
    <col min="12" max="12" width="7.7109375" style="6" customWidth="1"/>
    <col min="13" max="13" width="4.28515625" style="6" customWidth="1"/>
    <col min="14" max="14" width="16.85546875" style="6" customWidth="1"/>
    <col min="15" max="15" width="9.85546875" style="6" customWidth="1"/>
    <col min="16" max="18" width="12.7109375" style="6" customWidth="1"/>
    <col min="19" max="16384" width="9.140625" style="6"/>
  </cols>
  <sheetData>
    <row r="1" spans="1:14" s="2" customFormat="1" ht="28.5" customHeight="1" x14ac:dyDescent="0.25">
      <c r="A1" s="1" t="s">
        <v>0</v>
      </c>
      <c r="B1" s="1" t="s">
        <v>158</v>
      </c>
      <c r="C1" s="80" t="s">
        <v>1</v>
      </c>
      <c r="D1" s="80"/>
      <c r="H1" s="41"/>
      <c r="I1" s="41"/>
      <c r="J1" s="41"/>
      <c r="K1" s="41"/>
      <c r="L1" s="41"/>
      <c r="M1" s="41"/>
    </row>
    <row r="2" spans="1:14" s="2" customFormat="1" ht="28.5" customHeight="1" x14ac:dyDescent="0.25">
      <c r="A2" s="3" t="s">
        <v>2</v>
      </c>
      <c r="B2" s="4" t="s">
        <v>3</v>
      </c>
      <c r="C2" s="5" t="s">
        <v>4</v>
      </c>
      <c r="D2" s="5" t="s">
        <v>5</v>
      </c>
      <c r="H2" s="41"/>
      <c r="I2" s="41"/>
      <c r="J2" s="41"/>
      <c r="K2" s="41"/>
      <c r="L2" s="41"/>
      <c r="M2" s="41"/>
    </row>
    <row r="3" spans="1:14" ht="28.5" customHeight="1" x14ac:dyDescent="0.25">
      <c r="A3" s="3" t="s">
        <v>6</v>
      </c>
      <c r="B3" s="4" t="s">
        <v>7</v>
      </c>
      <c r="C3" s="5" t="s">
        <v>8</v>
      </c>
      <c r="D3" s="5" t="s">
        <v>9</v>
      </c>
      <c r="H3" s="41"/>
      <c r="I3" s="41"/>
      <c r="J3" s="41"/>
      <c r="K3" s="41"/>
      <c r="L3" s="41"/>
      <c r="M3" s="41"/>
    </row>
    <row r="4" spans="1:14" ht="28.5" customHeight="1" x14ac:dyDescent="0.25">
      <c r="A4" s="3" t="s">
        <v>10</v>
      </c>
      <c r="B4" s="4" t="s">
        <v>11</v>
      </c>
      <c r="C4" s="5" t="s">
        <v>12</v>
      </c>
      <c r="D4" s="5" t="s">
        <v>13</v>
      </c>
      <c r="H4" s="41"/>
      <c r="I4" s="41"/>
      <c r="J4" s="41"/>
      <c r="K4" s="41"/>
      <c r="L4" s="41"/>
      <c r="M4" s="41"/>
    </row>
    <row r="5" spans="1:14" ht="28.5" customHeight="1" x14ac:dyDescent="0.25">
      <c r="A5" s="3" t="s">
        <v>14</v>
      </c>
      <c r="B5" s="4" t="s">
        <v>15</v>
      </c>
      <c r="C5" s="5" t="s">
        <v>16</v>
      </c>
      <c r="D5" s="5" t="s">
        <v>17</v>
      </c>
      <c r="G5" s="28"/>
      <c r="H5" s="28"/>
      <c r="I5" s="28"/>
      <c r="J5" s="28"/>
      <c r="K5" s="28"/>
      <c r="L5" s="28"/>
      <c r="M5" s="28"/>
      <c r="N5" s="28"/>
    </row>
    <row r="6" spans="1:14" ht="28.5" customHeight="1" x14ac:dyDescent="0.25">
      <c r="A6" s="3" t="s">
        <v>18</v>
      </c>
      <c r="B6" s="4" t="s">
        <v>19</v>
      </c>
      <c r="C6" s="5" t="s">
        <v>20</v>
      </c>
      <c r="D6" s="5" t="s">
        <v>21</v>
      </c>
      <c r="G6" s="28"/>
      <c r="H6" s="28"/>
      <c r="I6" s="28"/>
      <c r="J6" s="28"/>
      <c r="K6" s="28"/>
      <c r="L6" s="28"/>
      <c r="M6" s="28"/>
      <c r="N6" s="28"/>
    </row>
    <row r="7" spans="1:14" ht="28.5" customHeight="1" x14ac:dyDescent="0.25">
      <c r="A7" s="3" t="s">
        <v>22</v>
      </c>
      <c r="B7" s="4" t="s">
        <v>23</v>
      </c>
      <c r="C7" s="5" t="s">
        <v>24</v>
      </c>
      <c r="D7" s="5" t="s">
        <v>25</v>
      </c>
      <c r="G7" s="28"/>
      <c r="H7" s="28"/>
      <c r="I7" s="28"/>
      <c r="J7" s="28"/>
      <c r="K7" s="28"/>
      <c r="L7" s="28"/>
      <c r="M7" s="28"/>
      <c r="N7" s="28"/>
    </row>
    <row r="8" spans="1:14" ht="28.5" customHeight="1" x14ac:dyDescent="0.25">
      <c r="A8" s="3" t="s">
        <v>26</v>
      </c>
      <c r="B8" s="4" t="s">
        <v>27</v>
      </c>
      <c r="C8" s="5" t="s">
        <v>28</v>
      </c>
      <c r="D8" s="5" t="s">
        <v>29</v>
      </c>
      <c r="G8" s="28"/>
      <c r="H8" s="28"/>
      <c r="I8" s="28"/>
      <c r="J8" s="28"/>
      <c r="K8" s="28"/>
      <c r="L8" s="28"/>
      <c r="M8" s="28"/>
      <c r="N8" s="28"/>
    </row>
    <row r="9" spans="1:14" ht="28.5" customHeight="1" x14ac:dyDescent="0.25">
      <c r="A9" s="3" t="s">
        <v>30</v>
      </c>
      <c r="B9" s="4" t="s">
        <v>31</v>
      </c>
      <c r="C9" s="5" t="s">
        <v>32</v>
      </c>
      <c r="D9" s="5" t="s">
        <v>33</v>
      </c>
      <c r="G9" s="28"/>
      <c r="H9" s="28"/>
      <c r="I9" s="28"/>
      <c r="J9" s="28"/>
      <c r="K9" s="28"/>
      <c r="L9" s="28"/>
      <c r="M9" s="28"/>
      <c r="N9" s="28"/>
    </row>
    <row r="10" spans="1:14" ht="28.5" customHeight="1" x14ac:dyDescent="0.25">
      <c r="A10" s="3" t="s">
        <v>34</v>
      </c>
      <c r="B10" s="4" t="s">
        <v>35</v>
      </c>
      <c r="C10" s="5" t="s">
        <v>36</v>
      </c>
      <c r="D10" s="5" t="s">
        <v>37</v>
      </c>
      <c r="G10" s="28"/>
      <c r="H10" s="28"/>
      <c r="I10" s="28"/>
      <c r="J10" s="28"/>
      <c r="K10" s="28"/>
      <c r="L10" s="28"/>
      <c r="M10" s="28"/>
      <c r="N10" s="28"/>
    </row>
    <row r="11" spans="1:14" ht="28.5" customHeight="1" x14ac:dyDescent="0.25">
      <c r="A11" s="3" t="s">
        <v>38</v>
      </c>
      <c r="B11" s="4" t="s">
        <v>39</v>
      </c>
      <c r="C11" s="5" t="s">
        <v>40</v>
      </c>
      <c r="D11" s="5" t="s">
        <v>41</v>
      </c>
    </row>
    <row r="12" spans="1:14" ht="28.5" customHeight="1" x14ac:dyDescent="0.25">
      <c r="A12" s="3" t="s">
        <v>42</v>
      </c>
      <c r="B12" s="4" t="s">
        <v>42</v>
      </c>
      <c r="C12" s="5" t="s">
        <v>43</v>
      </c>
      <c r="D12" s="5" t="s">
        <v>44</v>
      </c>
    </row>
    <row r="13" spans="1:14" ht="28.5" customHeight="1" x14ac:dyDescent="0.25">
      <c r="A13" s="3" t="s">
        <v>45</v>
      </c>
      <c r="B13" s="4" t="s">
        <v>45</v>
      </c>
      <c r="C13" s="5" t="s">
        <v>46</v>
      </c>
      <c r="D13" s="5" t="s">
        <v>47</v>
      </c>
    </row>
    <row r="14" spans="1:14" ht="28.5" customHeight="1" x14ac:dyDescent="0.25">
      <c r="A14" s="3" t="s">
        <v>48</v>
      </c>
      <c r="B14" s="4" t="s">
        <v>48</v>
      </c>
      <c r="C14" s="5" t="s">
        <v>49</v>
      </c>
      <c r="D14" s="5" t="s">
        <v>50</v>
      </c>
    </row>
    <row r="15" spans="1:14" ht="28.5" customHeight="1" x14ac:dyDescent="0.25">
      <c r="A15" s="3" t="s">
        <v>130</v>
      </c>
      <c r="B15" s="4" t="s">
        <v>129</v>
      </c>
      <c r="C15" s="5" t="s">
        <v>131</v>
      </c>
      <c r="D15" s="5" t="s">
        <v>132</v>
      </c>
    </row>
    <row r="16" spans="1:14" ht="30" customHeight="1" x14ac:dyDescent="0.25">
      <c r="A16" s="3" t="s">
        <v>51</v>
      </c>
      <c r="B16" s="4" t="s">
        <v>52</v>
      </c>
      <c r="C16" s="5" t="s">
        <v>53</v>
      </c>
      <c r="D16" s="5" t="s">
        <v>54</v>
      </c>
    </row>
    <row r="17" spans="1:5" ht="28.5" customHeight="1" x14ac:dyDescent="0.25">
      <c r="A17" s="3" t="s">
        <v>197</v>
      </c>
      <c r="B17" s="5" t="s">
        <v>183</v>
      </c>
      <c r="C17" s="5" t="s">
        <v>190</v>
      </c>
      <c r="D17" s="5" t="s">
        <v>191</v>
      </c>
    </row>
    <row r="18" spans="1:5" ht="28.5" customHeight="1" x14ac:dyDescent="0.25">
      <c r="A18" s="3" t="s">
        <v>198</v>
      </c>
      <c r="B18" s="5" t="s">
        <v>184</v>
      </c>
      <c r="C18" s="5" t="s">
        <v>199</v>
      </c>
      <c r="D18" s="5" t="s">
        <v>200</v>
      </c>
    </row>
    <row r="19" spans="1:5" ht="28.5" customHeight="1" x14ac:dyDescent="0.25">
      <c r="A19" s="3" t="s">
        <v>194</v>
      </c>
      <c r="B19" s="5" t="s">
        <v>185</v>
      </c>
      <c r="C19" s="5" t="s">
        <v>201</v>
      </c>
      <c r="D19" s="5" t="s">
        <v>202</v>
      </c>
    </row>
    <row r="20" spans="1:5" ht="28.5" customHeight="1" x14ac:dyDescent="0.25">
      <c r="A20" s="3" t="s">
        <v>195</v>
      </c>
      <c r="B20" s="5" t="s">
        <v>186</v>
      </c>
      <c r="C20" s="5" t="s">
        <v>203</v>
      </c>
      <c r="D20" s="5" t="s">
        <v>204</v>
      </c>
    </row>
    <row r="21" spans="1:5" ht="30" customHeight="1" x14ac:dyDescent="0.25">
      <c r="A21" s="3" t="s">
        <v>192</v>
      </c>
      <c r="B21" s="5" t="s">
        <v>187</v>
      </c>
      <c r="C21" s="5" t="s">
        <v>205</v>
      </c>
      <c r="D21" s="5" t="s">
        <v>206</v>
      </c>
    </row>
    <row r="22" spans="1:5" ht="30" customHeight="1" x14ac:dyDescent="0.25">
      <c r="A22" s="39" t="s">
        <v>196</v>
      </c>
      <c r="B22" s="5" t="s">
        <v>188</v>
      </c>
      <c r="C22" s="5" t="s">
        <v>208</v>
      </c>
      <c r="D22" s="5" t="s">
        <v>207</v>
      </c>
    </row>
    <row r="23" spans="1:5" ht="30" customHeight="1" x14ac:dyDescent="0.25">
      <c r="A23" s="3" t="s">
        <v>193</v>
      </c>
      <c r="B23" s="5" t="s">
        <v>189</v>
      </c>
      <c r="C23" s="5" t="s">
        <v>209</v>
      </c>
      <c r="D23" s="5" t="s">
        <v>210</v>
      </c>
      <c r="E23" s="8"/>
    </row>
    <row r="24" spans="1:5" ht="30" customHeight="1" x14ac:dyDescent="0.25">
      <c r="A24" s="3"/>
      <c r="B24" s="4"/>
      <c r="C24" s="5" t="s">
        <v>219</v>
      </c>
      <c r="D24" s="5" t="s">
        <v>220</v>
      </c>
    </row>
    <row r="25" spans="1:5" ht="28.5" customHeight="1" x14ac:dyDescent="0.25">
      <c r="A25" s="3"/>
      <c r="B25" s="4"/>
      <c r="C25" s="5" t="s">
        <v>235</v>
      </c>
      <c r="D25" s="5" t="s">
        <v>236</v>
      </c>
    </row>
    <row r="26" spans="1:5" ht="28.5" customHeight="1" x14ac:dyDescent="0.25">
      <c r="A26" s="7"/>
      <c r="B26" s="5"/>
      <c r="C26" s="5" t="s">
        <v>227</v>
      </c>
      <c r="D26" s="5" t="s">
        <v>228</v>
      </c>
    </row>
    <row r="27" spans="1:5" ht="28.5" customHeight="1" x14ac:dyDescent="0.25">
      <c r="A27" s="7"/>
      <c r="B27" s="5"/>
      <c r="C27" s="5" t="s">
        <v>229</v>
      </c>
      <c r="D27" s="5" t="s">
        <v>230</v>
      </c>
    </row>
    <row r="28" spans="1:5" ht="28.5" customHeight="1" x14ac:dyDescent="0.25">
      <c r="A28" s="7"/>
      <c r="B28" s="5"/>
      <c r="C28" s="5" t="s">
        <v>231</v>
      </c>
      <c r="D28" s="5" t="s">
        <v>232</v>
      </c>
    </row>
    <row r="29" spans="1:5" ht="28.5" customHeight="1" x14ac:dyDescent="0.25">
      <c r="A29" s="7"/>
      <c r="B29" s="5"/>
      <c r="C29" s="5" t="s">
        <v>233</v>
      </c>
      <c r="D29" s="5" t="s">
        <v>234</v>
      </c>
    </row>
    <row r="30" spans="1:5" ht="28.5" customHeight="1" x14ac:dyDescent="0.25">
      <c r="A30" s="9"/>
      <c r="B30" s="9"/>
      <c r="C30" s="31"/>
      <c r="D30" s="31"/>
      <c r="E30" s="8"/>
    </row>
    <row r="31" spans="1:5" ht="28.5" customHeight="1" x14ac:dyDescent="0.25">
      <c r="A31" s="9"/>
      <c r="B31" s="9"/>
      <c r="C31" s="31"/>
      <c r="D31" s="31"/>
      <c r="E31" s="8"/>
    </row>
    <row r="32" spans="1:5" ht="28.5" customHeight="1" x14ac:dyDescent="0.25">
      <c r="A32" s="9"/>
      <c r="B32" s="9"/>
      <c r="C32" s="31"/>
      <c r="D32" s="31"/>
      <c r="E32" s="8"/>
    </row>
    <row r="33" spans="1:5" ht="28.5" customHeight="1" x14ac:dyDescent="0.25">
      <c r="A33" s="32"/>
      <c r="B33" s="32"/>
      <c r="C33" s="31"/>
      <c r="D33" s="31"/>
      <c r="E33" s="8"/>
    </row>
    <row r="34" spans="1:5" ht="28.5" customHeight="1" x14ac:dyDescent="0.25">
      <c r="A34" s="32"/>
      <c r="B34" s="32"/>
      <c r="C34" s="31"/>
      <c r="D34" s="31"/>
      <c r="E34" s="8"/>
    </row>
    <row r="35" spans="1:5" ht="28.5" customHeight="1" x14ac:dyDescent="0.25">
      <c r="A35" s="9"/>
      <c r="B35" s="9"/>
      <c r="C35" s="31"/>
      <c r="D35" s="31"/>
      <c r="E35" s="8"/>
    </row>
    <row r="36" spans="1:5" ht="30" customHeight="1" x14ac:dyDescent="0.25">
      <c r="A36" s="29"/>
      <c r="B36" s="29"/>
      <c r="C36" s="26"/>
      <c r="D36" s="26"/>
    </row>
    <row r="37" spans="1:5" ht="30" customHeight="1" x14ac:dyDescent="0.25">
      <c r="A37" s="32"/>
      <c r="B37" s="32"/>
      <c r="C37" s="31"/>
      <c r="D37" s="31"/>
      <c r="E37" s="8"/>
    </row>
    <row r="38" spans="1:5" ht="30" customHeight="1" x14ac:dyDescent="0.25">
      <c r="A38" s="32"/>
      <c r="B38" s="32"/>
      <c r="C38" s="31"/>
      <c r="D38" s="31"/>
      <c r="E38" s="8"/>
    </row>
    <row r="39" spans="1:5" ht="28.5" customHeight="1" x14ac:dyDescent="0.25">
      <c r="A39" s="32"/>
      <c r="B39" s="32"/>
      <c r="C39" s="31"/>
      <c r="D39" s="31"/>
      <c r="E39" s="8"/>
    </row>
    <row r="40" spans="1:5" ht="28.5" customHeight="1" x14ac:dyDescent="0.25">
      <c r="A40" s="32"/>
      <c r="B40" s="32"/>
      <c r="C40" s="31"/>
      <c r="D40" s="31"/>
      <c r="E40" s="8"/>
    </row>
    <row r="41" spans="1:5" ht="28.5" customHeight="1" x14ac:dyDescent="0.25">
      <c r="A41" s="32"/>
      <c r="B41" s="32"/>
      <c r="C41" s="31"/>
      <c r="D41" s="31"/>
      <c r="E41" s="8"/>
    </row>
    <row r="42" spans="1:5" ht="28.5" customHeight="1" x14ac:dyDescent="0.25">
      <c r="A42" s="32"/>
      <c r="B42" s="32"/>
      <c r="C42" s="31"/>
      <c r="D42" s="31"/>
      <c r="E42" s="8"/>
    </row>
    <row r="43" spans="1:5" ht="28.5" customHeight="1" x14ac:dyDescent="0.25">
      <c r="A43" s="32"/>
      <c r="B43" s="32"/>
      <c r="C43" s="31"/>
      <c r="D43" s="31"/>
      <c r="E43" s="8"/>
    </row>
    <row r="44" spans="1:5" ht="28.5" customHeight="1" x14ac:dyDescent="0.25">
      <c r="A44" s="32"/>
      <c r="B44" s="32"/>
      <c r="C44" s="31"/>
      <c r="D44" s="31"/>
      <c r="E44" s="8"/>
    </row>
    <row r="45" spans="1:5" ht="28.5" customHeight="1" x14ac:dyDescent="0.25">
      <c r="A45" s="32"/>
      <c r="B45" s="32"/>
      <c r="C45" s="31"/>
      <c r="D45" s="31"/>
      <c r="E45" s="8"/>
    </row>
    <row r="46" spans="1:5" ht="28.5" customHeight="1" x14ac:dyDescent="0.25">
      <c r="A46" s="32"/>
      <c r="B46" s="32"/>
      <c r="C46" s="31"/>
      <c r="D46" s="31"/>
      <c r="E46" s="8"/>
    </row>
    <row r="47" spans="1:5" ht="28.5" customHeight="1" x14ac:dyDescent="0.25">
      <c r="B47" s="6"/>
      <c r="C47" s="6"/>
      <c r="D47" s="6"/>
      <c r="E47" s="8"/>
    </row>
  </sheetData>
  <mergeCells count="1">
    <mergeCell ref="C1:D1"/>
  </mergeCells>
  <printOptions gridLines="1"/>
  <pageMargins left="0.7" right="0.7" top="0.75" bottom="0.75" header="0.3" footer="0.3"/>
  <pageSetup scale="50" fitToHeight="0" orientation="portrait" r:id="rId1"/>
  <headerFooter>
    <oddFooter>&amp;L&amp;A&amp;C&amp;P of &amp;N&amp;R&amp;D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49"/>
  <sheetViews>
    <sheetView topLeftCell="D43" workbookViewId="0">
      <selection activeCell="T51" sqref="T51"/>
    </sheetView>
  </sheetViews>
  <sheetFormatPr defaultRowHeight="15" x14ac:dyDescent="0.25"/>
  <cols>
    <col min="3" max="3" width="14.85546875" customWidth="1"/>
    <col min="14" max="14" width="12.85546875" bestFit="1" customWidth="1"/>
    <col min="15" max="15" width="13.28515625" customWidth="1"/>
    <col min="21" max="21" width="9.140625" style="49"/>
  </cols>
  <sheetData>
    <row r="2" spans="3:21" x14ac:dyDescent="0.25">
      <c r="T2" s="49" t="s">
        <v>63</v>
      </c>
      <c r="U2" s="49" t="s">
        <v>243</v>
      </c>
    </row>
    <row r="3" spans="3:21" x14ac:dyDescent="0.25">
      <c r="T3" s="51">
        <v>0</v>
      </c>
      <c r="U3" s="49" t="s">
        <v>242</v>
      </c>
    </row>
    <row r="4" spans="3:21" x14ac:dyDescent="0.25">
      <c r="N4" s="4" t="s">
        <v>3</v>
      </c>
      <c r="O4" s="5" t="s">
        <v>168</v>
      </c>
      <c r="T4" s="23">
        <v>1</v>
      </c>
      <c r="U4" s="49" t="s">
        <v>242</v>
      </c>
    </row>
    <row r="5" spans="3:21" x14ac:dyDescent="0.25">
      <c r="K5" s="23"/>
      <c r="N5" s="4" t="s">
        <v>7</v>
      </c>
      <c r="O5" s="5" t="s">
        <v>169</v>
      </c>
      <c r="T5" s="23">
        <v>2</v>
      </c>
      <c r="U5" s="49" t="s">
        <v>242</v>
      </c>
    </row>
    <row r="6" spans="3:21" x14ac:dyDescent="0.25">
      <c r="K6" s="23"/>
      <c r="N6" s="4" t="s">
        <v>11</v>
      </c>
      <c r="O6" s="5" t="s">
        <v>170</v>
      </c>
      <c r="T6" s="23">
        <v>3</v>
      </c>
      <c r="U6" s="49" t="s">
        <v>242</v>
      </c>
    </row>
    <row r="7" spans="3:21" x14ac:dyDescent="0.25">
      <c r="C7" t="s">
        <v>117</v>
      </c>
      <c r="K7" s="23"/>
      <c r="N7" s="4" t="s">
        <v>15</v>
      </c>
      <c r="O7" s="5" t="s">
        <v>171</v>
      </c>
      <c r="T7" s="23">
        <v>4</v>
      </c>
      <c r="U7" s="49" t="s">
        <v>242</v>
      </c>
    </row>
    <row r="8" spans="3:21" x14ac:dyDescent="0.25">
      <c r="C8" t="s">
        <v>90</v>
      </c>
      <c r="D8" t="s">
        <v>118</v>
      </c>
      <c r="K8" s="23"/>
      <c r="N8" s="4" t="s">
        <v>19</v>
      </c>
      <c r="O8" s="5" t="s">
        <v>172</v>
      </c>
      <c r="T8" s="23">
        <v>5</v>
      </c>
      <c r="U8" s="49" t="s">
        <v>242</v>
      </c>
    </row>
    <row r="9" spans="3:21" x14ac:dyDescent="0.25">
      <c r="C9" t="s">
        <v>119</v>
      </c>
      <c r="D9" t="s">
        <v>120</v>
      </c>
      <c r="K9" s="23"/>
      <c r="N9" s="4" t="s">
        <v>23</v>
      </c>
      <c r="O9" s="5" t="s">
        <v>173</v>
      </c>
      <c r="T9" s="23">
        <v>6</v>
      </c>
      <c r="U9" s="49" t="s">
        <v>242</v>
      </c>
    </row>
    <row r="10" spans="3:21" x14ac:dyDescent="0.25">
      <c r="C10" t="s">
        <v>121</v>
      </c>
      <c r="D10" t="s">
        <v>125</v>
      </c>
      <c r="K10" s="23"/>
      <c r="N10" s="4" t="s">
        <v>27</v>
      </c>
      <c r="O10" s="5" t="s">
        <v>174</v>
      </c>
      <c r="T10" s="23">
        <v>7</v>
      </c>
      <c r="U10" s="49" t="s">
        <v>242</v>
      </c>
    </row>
    <row r="11" spans="3:21" x14ac:dyDescent="0.25">
      <c r="C11" t="s">
        <v>122</v>
      </c>
      <c r="D11" t="s">
        <v>122</v>
      </c>
      <c r="K11" s="23"/>
      <c r="N11" s="4" t="s">
        <v>31</v>
      </c>
      <c r="O11" s="5" t="s">
        <v>175</v>
      </c>
      <c r="T11" s="23">
        <v>8</v>
      </c>
      <c r="U11" s="49" t="s">
        <v>242</v>
      </c>
    </row>
    <row r="12" spans="3:21" x14ac:dyDescent="0.25">
      <c r="C12" t="s">
        <v>123</v>
      </c>
      <c r="D12" t="s">
        <v>126</v>
      </c>
      <c r="K12" s="23"/>
      <c r="N12" s="4" t="s">
        <v>35</v>
      </c>
      <c r="O12" s="5" t="s">
        <v>176</v>
      </c>
      <c r="T12" s="23">
        <v>9</v>
      </c>
      <c r="U12" s="49" t="s">
        <v>242</v>
      </c>
    </row>
    <row r="13" spans="3:21" x14ac:dyDescent="0.25">
      <c r="C13" t="s">
        <v>124</v>
      </c>
      <c r="D13" t="s">
        <v>127</v>
      </c>
      <c r="K13" s="23"/>
      <c r="N13" s="4" t="s">
        <v>39</v>
      </c>
      <c r="O13" s="5" t="s">
        <v>177</v>
      </c>
      <c r="T13" s="23">
        <v>10</v>
      </c>
      <c r="U13" s="49" t="s">
        <v>242</v>
      </c>
    </row>
    <row r="14" spans="3:21" x14ac:dyDescent="0.25">
      <c r="K14" s="23"/>
      <c r="N14" s="4" t="s">
        <v>42</v>
      </c>
      <c r="O14" s="5" t="s">
        <v>178</v>
      </c>
      <c r="T14" s="23">
        <f>T13+1</f>
        <v>11</v>
      </c>
      <c r="U14" s="49" t="s">
        <v>242</v>
      </c>
    </row>
    <row r="15" spans="3:21" x14ac:dyDescent="0.25">
      <c r="H15" t="s">
        <v>141</v>
      </c>
      <c r="K15" t="s">
        <v>157</v>
      </c>
      <c r="N15" s="4" t="s">
        <v>45</v>
      </c>
      <c r="O15" s="5" t="s">
        <v>179</v>
      </c>
      <c r="T15" s="23">
        <f t="shared" ref="T15:T78" si="0">T14+1</f>
        <v>12</v>
      </c>
      <c r="U15" s="49" t="s">
        <v>242</v>
      </c>
    </row>
    <row r="16" spans="3:21" x14ac:dyDescent="0.25">
      <c r="K16">
        <v>1</v>
      </c>
      <c r="N16" s="4" t="s">
        <v>48</v>
      </c>
      <c r="O16" s="5" t="s">
        <v>180</v>
      </c>
      <c r="T16" s="23">
        <f t="shared" si="0"/>
        <v>13</v>
      </c>
      <c r="U16" s="49" t="s">
        <v>242</v>
      </c>
    </row>
    <row r="17" spans="2:21" x14ac:dyDescent="0.25">
      <c r="H17" s="25" t="s">
        <v>142</v>
      </c>
      <c r="K17">
        <v>2</v>
      </c>
      <c r="N17" s="4" t="s">
        <v>129</v>
      </c>
      <c r="O17" s="5" t="s">
        <v>181</v>
      </c>
      <c r="T17" s="23">
        <f t="shared" si="0"/>
        <v>14</v>
      </c>
      <c r="U17" s="49" t="s">
        <v>242</v>
      </c>
    </row>
    <row r="18" spans="2:21" x14ac:dyDescent="0.25">
      <c r="H18" s="25" t="s">
        <v>123</v>
      </c>
      <c r="K18">
        <v>3</v>
      </c>
      <c r="N18" s="4" t="s">
        <v>52</v>
      </c>
      <c r="O18" s="5" t="s">
        <v>182</v>
      </c>
      <c r="T18" s="23">
        <f t="shared" si="0"/>
        <v>15</v>
      </c>
      <c r="U18" s="49" t="s">
        <v>242</v>
      </c>
    </row>
    <row r="19" spans="2:21" x14ac:dyDescent="0.25">
      <c r="H19" s="25" t="s">
        <v>143</v>
      </c>
      <c r="K19">
        <v>4</v>
      </c>
      <c r="N19" s="5" t="s">
        <v>183</v>
      </c>
      <c r="O19" s="5" t="s">
        <v>211</v>
      </c>
      <c r="T19" s="23">
        <f t="shared" si="0"/>
        <v>16</v>
      </c>
      <c r="U19" s="49" t="s">
        <v>242</v>
      </c>
    </row>
    <row r="20" spans="2:21" x14ac:dyDescent="0.25">
      <c r="B20" t="s">
        <v>159</v>
      </c>
      <c r="H20" s="25" t="s">
        <v>144</v>
      </c>
      <c r="K20">
        <v>5</v>
      </c>
      <c r="N20" s="5" t="s">
        <v>184</v>
      </c>
      <c r="O20" s="5" t="s">
        <v>212</v>
      </c>
      <c r="T20" s="23">
        <f t="shared" si="0"/>
        <v>17</v>
      </c>
      <c r="U20" s="49" t="s">
        <v>242</v>
      </c>
    </row>
    <row r="21" spans="2:21" x14ac:dyDescent="0.25">
      <c r="H21" s="25" t="s">
        <v>145</v>
      </c>
      <c r="K21">
        <v>6</v>
      </c>
      <c r="N21" s="5" t="s">
        <v>185</v>
      </c>
      <c r="O21" s="5" t="s">
        <v>213</v>
      </c>
      <c r="T21" s="23">
        <f t="shared" si="0"/>
        <v>18</v>
      </c>
      <c r="U21" s="49" t="s">
        <v>242</v>
      </c>
    </row>
    <row r="22" spans="2:21" x14ac:dyDescent="0.25">
      <c r="B22">
        <v>1</v>
      </c>
      <c r="C22" t="s">
        <v>160</v>
      </c>
      <c r="D22" t="str">
        <f>LABELS!J15</f>
        <v>S UVDSR1 0/0/2</v>
      </c>
      <c r="H22" s="26" t="s">
        <v>226</v>
      </c>
      <c r="K22">
        <v>7</v>
      </c>
      <c r="N22" s="5" t="s">
        <v>186</v>
      </c>
      <c r="O22" s="5" t="s">
        <v>214</v>
      </c>
      <c r="T22" s="23">
        <f t="shared" si="0"/>
        <v>19</v>
      </c>
      <c r="U22" s="49" t="s">
        <v>242</v>
      </c>
    </row>
    <row r="23" spans="2:21" x14ac:dyDescent="0.25">
      <c r="B23">
        <v>2</v>
      </c>
      <c r="C23" t="s">
        <v>161</v>
      </c>
      <c r="D23" t="str">
        <f>LABELS!J23</f>
        <v>S VOIP UASOCS FIB1</v>
      </c>
      <c r="H23" s="25" t="s">
        <v>225</v>
      </c>
      <c r="K23">
        <v>0</v>
      </c>
      <c r="N23" s="5" t="s">
        <v>187</v>
      </c>
      <c r="O23" s="5" t="s">
        <v>215</v>
      </c>
      <c r="T23" s="23">
        <f t="shared" si="0"/>
        <v>20</v>
      </c>
      <c r="U23" s="49" t="s">
        <v>242</v>
      </c>
    </row>
    <row r="24" spans="2:21" x14ac:dyDescent="0.25">
      <c r="B24">
        <v>3</v>
      </c>
      <c r="C24" t="s">
        <v>162</v>
      </c>
      <c r="D24" t="str">
        <f>LABELS!J31</f>
        <v>S WS CRWSTP FIB1</v>
      </c>
      <c r="H24" s="25" t="s">
        <v>224</v>
      </c>
      <c r="N24" s="5" t="s">
        <v>188</v>
      </c>
      <c r="O24" s="5" t="s">
        <v>216</v>
      </c>
      <c r="T24" s="23">
        <f t="shared" si="0"/>
        <v>21</v>
      </c>
      <c r="U24" s="49" t="s">
        <v>242</v>
      </c>
    </row>
    <row r="25" spans="2:21" x14ac:dyDescent="0.25">
      <c r="B25">
        <v>4</v>
      </c>
      <c r="C25" t="s">
        <v>163</v>
      </c>
      <c r="D25" t="str">
        <f>LABELS!M15</f>
        <v>S  B4 PP5 H1/2</v>
      </c>
      <c r="H25" s="27" t="s">
        <v>221</v>
      </c>
      <c r="N25" s="5" t="s">
        <v>189</v>
      </c>
      <c r="O25" s="5" t="s">
        <v>217</v>
      </c>
      <c r="T25" s="23">
        <f t="shared" si="0"/>
        <v>22</v>
      </c>
      <c r="U25" s="49" t="s">
        <v>242</v>
      </c>
    </row>
    <row r="26" spans="2:21" x14ac:dyDescent="0.25">
      <c r="B26">
        <v>5</v>
      </c>
      <c r="C26" t="s">
        <v>164</v>
      </c>
      <c r="D26" t="str">
        <f>LABELS!M24</f>
        <v>S  FP29 SD1/2</v>
      </c>
      <c r="H26" s="27" t="s">
        <v>146</v>
      </c>
      <c r="T26" s="23">
        <f t="shared" si="0"/>
        <v>23</v>
      </c>
      <c r="U26" s="49" t="s">
        <v>242</v>
      </c>
    </row>
    <row r="27" spans="2:21" x14ac:dyDescent="0.25">
      <c r="H27" s="30" t="s">
        <v>155</v>
      </c>
      <c r="T27" s="23">
        <f t="shared" si="0"/>
        <v>24</v>
      </c>
      <c r="U27" s="49" t="s">
        <v>242</v>
      </c>
    </row>
    <row r="28" spans="2:21" x14ac:dyDescent="0.25">
      <c r="H28" s="30" t="s">
        <v>156</v>
      </c>
      <c r="T28" s="23">
        <f t="shared" si="0"/>
        <v>25</v>
      </c>
      <c r="U28" s="49" t="s">
        <v>242</v>
      </c>
    </row>
    <row r="29" spans="2:21" x14ac:dyDescent="0.25">
      <c r="H29" s="30" t="s">
        <v>239</v>
      </c>
      <c r="T29" s="23">
        <f t="shared" si="0"/>
        <v>26</v>
      </c>
      <c r="U29" s="49" t="s">
        <v>242</v>
      </c>
    </row>
    <row r="30" spans="2:21" x14ac:dyDescent="0.25">
      <c r="H30" s="30" t="s">
        <v>244</v>
      </c>
      <c r="T30" s="23">
        <f t="shared" si="0"/>
        <v>27</v>
      </c>
      <c r="U30" s="49" t="s">
        <v>242</v>
      </c>
    </row>
    <row r="31" spans="2:21" x14ac:dyDescent="0.25">
      <c r="H31" s="30" t="s">
        <v>245</v>
      </c>
      <c r="T31" s="23">
        <f t="shared" si="0"/>
        <v>28</v>
      </c>
      <c r="U31" s="49" t="s">
        <v>242</v>
      </c>
    </row>
    <row r="32" spans="2:21" x14ac:dyDescent="0.25">
      <c r="H32" s="30" t="s">
        <v>246</v>
      </c>
      <c r="T32" s="23">
        <f t="shared" si="0"/>
        <v>29</v>
      </c>
      <c r="U32" s="49" t="s">
        <v>242</v>
      </c>
    </row>
    <row r="33" spans="3:21" x14ac:dyDescent="0.25">
      <c r="H33" s="30" t="s">
        <v>247</v>
      </c>
      <c r="T33" s="23">
        <f t="shared" si="0"/>
        <v>30</v>
      </c>
      <c r="U33" s="49" t="s">
        <v>242</v>
      </c>
    </row>
    <row r="34" spans="3:21" x14ac:dyDescent="0.25">
      <c r="T34" s="23">
        <f t="shared" si="0"/>
        <v>31</v>
      </c>
      <c r="U34" s="49" t="s">
        <v>242</v>
      </c>
    </row>
    <row r="35" spans="3:21" x14ac:dyDescent="0.25">
      <c r="T35" s="23">
        <f t="shared" si="0"/>
        <v>32</v>
      </c>
      <c r="U35" s="49" t="s">
        <v>242</v>
      </c>
    </row>
    <row r="36" spans="3:21" x14ac:dyDescent="0.25">
      <c r="N36" t="s">
        <v>91</v>
      </c>
      <c r="T36" s="23">
        <f t="shared" si="0"/>
        <v>33</v>
      </c>
      <c r="U36" s="49" t="s">
        <v>242</v>
      </c>
    </row>
    <row r="37" spans="3:21" ht="18.75" x14ac:dyDescent="0.25">
      <c r="N37" s="16" t="s">
        <v>55</v>
      </c>
      <c r="O37" s="5" t="s">
        <v>96</v>
      </c>
      <c r="T37" s="23">
        <f t="shared" si="0"/>
        <v>34</v>
      </c>
      <c r="U37" s="49" t="s">
        <v>242</v>
      </c>
    </row>
    <row r="38" spans="3:21" ht="18.75" x14ac:dyDescent="0.25">
      <c r="N38" s="16" t="s">
        <v>93</v>
      </c>
      <c r="O38" s="5" t="s">
        <v>97</v>
      </c>
      <c r="T38" s="23">
        <f t="shared" si="0"/>
        <v>35</v>
      </c>
      <c r="U38" s="49" t="s">
        <v>242</v>
      </c>
    </row>
    <row r="39" spans="3:21" ht="18.75" x14ac:dyDescent="0.25">
      <c r="N39" s="16" t="s">
        <v>94</v>
      </c>
      <c r="O39" s="5" t="s">
        <v>98</v>
      </c>
      <c r="T39" s="23">
        <f t="shared" si="0"/>
        <v>36</v>
      </c>
      <c r="U39" s="49" t="s">
        <v>242</v>
      </c>
    </row>
    <row r="40" spans="3:21" ht="18.75" x14ac:dyDescent="0.25">
      <c r="N40" s="16" t="s">
        <v>95</v>
      </c>
      <c r="O40" s="5" t="s">
        <v>99</v>
      </c>
      <c r="T40" s="23">
        <f t="shared" si="0"/>
        <v>37</v>
      </c>
      <c r="U40" s="49" t="s">
        <v>242</v>
      </c>
    </row>
    <row r="41" spans="3:21" ht="18.75" x14ac:dyDescent="0.25">
      <c r="N41" s="16" t="s">
        <v>56</v>
      </c>
      <c r="O41" s="5" t="s">
        <v>100</v>
      </c>
      <c r="T41" s="23">
        <f t="shared" si="0"/>
        <v>38</v>
      </c>
      <c r="U41" s="49" t="s">
        <v>242</v>
      </c>
    </row>
    <row r="42" spans="3:21" ht="18.75" x14ac:dyDescent="0.25">
      <c r="C42" t="s">
        <v>76</v>
      </c>
      <c r="E42" t="s">
        <v>77</v>
      </c>
      <c r="G42" t="s">
        <v>78</v>
      </c>
      <c r="I42" t="s">
        <v>82</v>
      </c>
      <c r="L42" t="s">
        <v>85</v>
      </c>
      <c r="N42" s="16" t="s">
        <v>57</v>
      </c>
      <c r="O42" s="5" t="s">
        <v>101</v>
      </c>
      <c r="T42" s="23">
        <f t="shared" si="0"/>
        <v>39</v>
      </c>
      <c r="U42" s="49" t="s">
        <v>242</v>
      </c>
    </row>
    <row r="43" spans="3:21" ht="18.75" x14ac:dyDescent="0.3">
      <c r="C43" s="13" t="s">
        <v>70</v>
      </c>
      <c r="E43" s="15" t="s">
        <v>79</v>
      </c>
      <c r="G43" s="14">
        <v>1</v>
      </c>
      <c r="I43" s="14">
        <v>1</v>
      </c>
      <c r="L43" s="14" t="s">
        <v>79</v>
      </c>
      <c r="N43" s="16" t="s">
        <v>58</v>
      </c>
      <c r="O43" s="5" t="s">
        <v>102</v>
      </c>
      <c r="P43" s="13" t="s">
        <v>92</v>
      </c>
      <c r="T43" s="23">
        <f t="shared" si="0"/>
        <v>40</v>
      </c>
      <c r="U43" s="49" t="s">
        <v>242</v>
      </c>
    </row>
    <row r="44" spans="3:21" ht="18.75" x14ac:dyDescent="0.3">
      <c r="C44" s="13" t="s">
        <v>71</v>
      </c>
      <c r="E44" s="15" t="s">
        <v>80</v>
      </c>
      <c r="G44" s="14">
        <v>2</v>
      </c>
      <c r="I44" s="14">
        <v>2</v>
      </c>
      <c r="L44" s="14" t="s">
        <v>80</v>
      </c>
      <c r="N44" s="16" t="s">
        <v>64</v>
      </c>
      <c r="O44" s="5" t="s">
        <v>103</v>
      </c>
      <c r="P44" s="42" t="s">
        <v>148</v>
      </c>
      <c r="T44" s="23">
        <f t="shared" si="0"/>
        <v>41</v>
      </c>
      <c r="U44" s="49" t="s">
        <v>242</v>
      </c>
    </row>
    <row r="45" spans="3:21" ht="18.75" x14ac:dyDescent="0.3">
      <c r="C45" s="13" t="s">
        <v>72</v>
      </c>
      <c r="E45" s="15" t="s">
        <v>71</v>
      </c>
      <c r="G45" s="14">
        <v>3</v>
      </c>
      <c r="I45" s="14">
        <v>3</v>
      </c>
      <c r="L45" s="14" t="s">
        <v>71</v>
      </c>
      <c r="N45" s="16" t="s">
        <v>65</v>
      </c>
      <c r="O45" s="5" t="s">
        <v>104</v>
      </c>
      <c r="T45" s="23">
        <f t="shared" si="0"/>
        <v>42</v>
      </c>
      <c r="U45" s="49" t="s">
        <v>242</v>
      </c>
    </row>
    <row r="46" spans="3:21" ht="18.75" x14ac:dyDescent="0.3">
      <c r="C46" s="13" t="s">
        <v>73</v>
      </c>
      <c r="E46" s="15" t="s">
        <v>81</v>
      </c>
      <c r="G46" s="14">
        <v>4</v>
      </c>
      <c r="I46" s="14">
        <v>4</v>
      </c>
      <c r="L46" s="14" t="s">
        <v>81</v>
      </c>
      <c r="N46" s="16" t="s">
        <v>66</v>
      </c>
      <c r="O46" s="5" t="s">
        <v>105</v>
      </c>
      <c r="T46" s="23">
        <f t="shared" si="0"/>
        <v>43</v>
      </c>
      <c r="U46" s="49" t="s">
        <v>242</v>
      </c>
    </row>
    <row r="47" spans="3:21" ht="18.75" x14ac:dyDescent="0.3">
      <c r="C47" s="13" t="s">
        <v>74</v>
      </c>
      <c r="G47" s="14">
        <v>5</v>
      </c>
      <c r="I47" s="14">
        <v>5</v>
      </c>
      <c r="L47" s="14" t="s">
        <v>86</v>
      </c>
      <c r="N47" s="16" t="s">
        <v>67</v>
      </c>
      <c r="O47" s="5" t="s">
        <v>106</v>
      </c>
      <c r="T47" s="23">
        <f t="shared" si="0"/>
        <v>44</v>
      </c>
      <c r="U47" s="49" t="s">
        <v>242</v>
      </c>
    </row>
    <row r="48" spans="3:21" ht="18.75" x14ac:dyDescent="0.3">
      <c r="C48" s="13" t="s">
        <v>75</v>
      </c>
      <c r="G48" s="14">
        <v>6</v>
      </c>
      <c r="I48" s="14">
        <v>6</v>
      </c>
      <c r="L48" s="14" t="s">
        <v>87</v>
      </c>
      <c r="N48" s="16" t="s">
        <v>68</v>
      </c>
      <c r="O48" s="5" t="s">
        <v>107</v>
      </c>
      <c r="T48" s="23">
        <f t="shared" si="0"/>
        <v>45</v>
      </c>
      <c r="U48" s="49" t="s">
        <v>242</v>
      </c>
    </row>
    <row r="49" spans="3:21" ht="18.75" x14ac:dyDescent="0.3">
      <c r="C49" s="13"/>
      <c r="G49" s="14">
        <v>7</v>
      </c>
      <c r="I49" s="14">
        <v>7</v>
      </c>
      <c r="L49" s="14" t="s">
        <v>88</v>
      </c>
      <c r="N49" s="16" t="s">
        <v>59</v>
      </c>
      <c r="O49" s="5" t="s">
        <v>108</v>
      </c>
      <c r="T49" s="23">
        <f t="shared" si="0"/>
        <v>46</v>
      </c>
      <c r="U49" s="49" t="s">
        <v>242</v>
      </c>
    </row>
    <row r="50" spans="3:21" ht="18.75" x14ac:dyDescent="0.3">
      <c r="C50" s="13"/>
      <c r="I50" s="14">
        <v>8</v>
      </c>
      <c r="L50" s="14" t="s">
        <v>89</v>
      </c>
      <c r="N50" s="16" t="s">
        <v>60</v>
      </c>
      <c r="O50" s="5" t="s">
        <v>109</v>
      </c>
      <c r="T50" s="23">
        <f t="shared" si="0"/>
        <v>47</v>
      </c>
      <c r="U50" s="49" t="s">
        <v>242</v>
      </c>
    </row>
    <row r="51" spans="3:21" ht="18.75" x14ac:dyDescent="0.3">
      <c r="K51" t="s">
        <v>154</v>
      </c>
      <c r="L51" s="14" t="s">
        <v>149</v>
      </c>
      <c r="M51">
        <v>3</v>
      </c>
      <c r="N51" s="16" t="s">
        <v>61</v>
      </c>
      <c r="O51" s="5" t="s">
        <v>110</v>
      </c>
      <c r="T51" s="23">
        <f t="shared" si="0"/>
        <v>48</v>
      </c>
      <c r="U51" s="49" t="s">
        <v>242</v>
      </c>
    </row>
    <row r="52" spans="3:21" ht="18.75" x14ac:dyDescent="0.3">
      <c r="K52" t="s">
        <v>154</v>
      </c>
      <c r="L52" s="14" t="s">
        <v>150</v>
      </c>
      <c r="M52">
        <v>3</v>
      </c>
      <c r="N52" s="16" t="s">
        <v>62</v>
      </c>
      <c r="O52" s="5" t="s">
        <v>111</v>
      </c>
      <c r="T52" s="23">
        <f t="shared" si="0"/>
        <v>49</v>
      </c>
    </row>
    <row r="53" spans="3:21" ht="18.75" x14ac:dyDescent="0.3">
      <c r="K53" t="s">
        <v>153</v>
      </c>
      <c r="L53" s="14" t="s">
        <v>120</v>
      </c>
      <c r="M53">
        <v>12</v>
      </c>
      <c r="N53" s="16" t="s">
        <v>69</v>
      </c>
      <c r="O53" s="5" t="s">
        <v>112</v>
      </c>
      <c r="T53" s="23">
        <f t="shared" si="0"/>
        <v>50</v>
      </c>
    </row>
    <row r="54" spans="3:21" ht="18.75" x14ac:dyDescent="0.3">
      <c r="K54" t="s">
        <v>153</v>
      </c>
      <c r="L54" s="14" t="s">
        <v>151</v>
      </c>
      <c r="M54">
        <v>24</v>
      </c>
      <c r="N54" s="16" t="s">
        <v>238</v>
      </c>
      <c r="O54" s="5" t="s">
        <v>113</v>
      </c>
      <c r="T54" s="23">
        <f t="shared" si="0"/>
        <v>51</v>
      </c>
    </row>
    <row r="55" spans="3:21" ht="18.75" x14ac:dyDescent="0.3">
      <c r="K55" t="s">
        <v>153</v>
      </c>
      <c r="L55" s="14" t="s">
        <v>152</v>
      </c>
      <c r="M55">
        <v>6</v>
      </c>
      <c r="N55" s="40" t="s">
        <v>218</v>
      </c>
      <c r="O55" s="5" t="s">
        <v>114</v>
      </c>
      <c r="T55" s="23">
        <f>T54+1</f>
        <v>52</v>
      </c>
    </row>
    <row r="56" spans="3:21" ht="18.75" x14ac:dyDescent="0.25">
      <c r="N56" s="40" t="s">
        <v>237</v>
      </c>
      <c r="T56" s="23">
        <f>T55+1</f>
        <v>53</v>
      </c>
    </row>
    <row r="57" spans="3:21" ht="18.75" x14ac:dyDescent="0.25">
      <c r="N57" s="40" t="s">
        <v>248</v>
      </c>
      <c r="T57" s="23">
        <f t="shared" si="0"/>
        <v>54</v>
      </c>
    </row>
    <row r="58" spans="3:21" x14ac:dyDescent="0.25">
      <c r="T58" s="23">
        <f t="shared" si="0"/>
        <v>55</v>
      </c>
    </row>
    <row r="59" spans="3:21" x14ac:dyDescent="0.25">
      <c r="T59" s="23">
        <f t="shared" si="0"/>
        <v>56</v>
      </c>
    </row>
    <row r="60" spans="3:21" x14ac:dyDescent="0.25">
      <c r="T60" s="23">
        <f t="shared" si="0"/>
        <v>57</v>
      </c>
    </row>
    <row r="61" spans="3:21" x14ac:dyDescent="0.25">
      <c r="T61" s="23">
        <f t="shared" si="0"/>
        <v>58</v>
      </c>
    </row>
    <row r="62" spans="3:21" x14ac:dyDescent="0.25">
      <c r="T62" s="23">
        <f t="shared" si="0"/>
        <v>59</v>
      </c>
    </row>
    <row r="63" spans="3:21" x14ac:dyDescent="0.25">
      <c r="T63" s="23">
        <f t="shared" si="0"/>
        <v>60</v>
      </c>
    </row>
    <row r="64" spans="3:21" x14ac:dyDescent="0.25">
      <c r="T64" s="23">
        <f t="shared" si="0"/>
        <v>61</v>
      </c>
    </row>
    <row r="65" spans="20:20" x14ac:dyDescent="0.25">
      <c r="T65" s="23">
        <f t="shared" si="0"/>
        <v>62</v>
      </c>
    </row>
    <row r="66" spans="20:20" x14ac:dyDescent="0.25">
      <c r="T66" s="23">
        <f t="shared" si="0"/>
        <v>63</v>
      </c>
    </row>
    <row r="67" spans="20:20" x14ac:dyDescent="0.25">
      <c r="T67" s="23">
        <f t="shared" si="0"/>
        <v>64</v>
      </c>
    </row>
    <row r="68" spans="20:20" x14ac:dyDescent="0.25">
      <c r="T68" s="23">
        <f t="shared" si="0"/>
        <v>65</v>
      </c>
    </row>
    <row r="69" spans="20:20" x14ac:dyDescent="0.25">
      <c r="T69" s="23">
        <f t="shared" si="0"/>
        <v>66</v>
      </c>
    </row>
    <row r="70" spans="20:20" x14ac:dyDescent="0.25">
      <c r="T70" s="23">
        <f t="shared" si="0"/>
        <v>67</v>
      </c>
    </row>
    <row r="71" spans="20:20" x14ac:dyDescent="0.25">
      <c r="T71" s="23">
        <f t="shared" si="0"/>
        <v>68</v>
      </c>
    </row>
    <row r="72" spans="20:20" x14ac:dyDescent="0.25">
      <c r="T72" s="23">
        <f t="shared" si="0"/>
        <v>69</v>
      </c>
    </row>
    <row r="73" spans="20:20" x14ac:dyDescent="0.25">
      <c r="T73" s="23">
        <f t="shared" si="0"/>
        <v>70</v>
      </c>
    </row>
    <row r="74" spans="20:20" x14ac:dyDescent="0.25">
      <c r="T74" s="23">
        <f t="shared" si="0"/>
        <v>71</v>
      </c>
    </row>
    <row r="75" spans="20:20" x14ac:dyDescent="0.25">
      <c r="T75" s="23">
        <f t="shared" si="0"/>
        <v>72</v>
      </c>
    </row>
    <row r="76" spans="20:20" x14ac:dyDescent="0.25">
      <c r="T76" s="23">
        <f t="shared" si="0"/>
        <v>73</v>
      </c>
    </row>
    <row r="77" spans="20:20" x14ac:dyDescent="0.25">
      <c r="T77" s="23">
        <f t="shared" si="0"/>
        <v>74</v>
      </c>
    </row>
    <row r="78" spans="20:20" x14ac:dyDescent="0.25">
      <c r="T78" s="23">
        <f t="shared" si="0"/>
        <v>75</v>
      </c>
    </row>
    <row r="79" spans="20:20" x14ac:dyDescent="0.25">
      <c r="T79" s="23">
        <f t="shared" ref="T79:T103" si="1">T78+1</f>
        <v>76</v>
      </c>
    </row>
    <row r="80" spans="20:20" x14ac:dyDescent="0.25">
      <c r="T80" s="23">
        <f t="shared" si="1"/>
        <v>77</v>
      </c>
    </row>
    <row r="81" spans="20:20" x14ac:dyDescent="0.25">
      <c r="T81" s="23">
        <f t="shared" si="1"/>
        <v>78</v>
      </c>
    </row>
    <row r="82" spans="20:20" x14ac:dyDescent="0.25">
      <c r="T82" s="23">
        <f t="shared" si="1"/>
        <v>79</v>
      </c>
    </row>
    <row r="83" spans="20:20" x14ac:dyDescent="0.25">
      <c r="T83" s="23">
        <f t="shared" si="1"/>
        <v>80</v>
      </c>
    </row>
    <row r="84" spans="20:20" x14ac:dyDescent="0.25">
      <c r="T84" s="23">
        <f t="shared" si="1"/>
        <v>81</v>
      </c>
    </row>
    <row r="85" spans="20:20" x14ac:dyDescent="0.25">
      <c r="T85" s="23">
        <f t="shared" si="1"/>
        <v>82</v>
      </c>
    </row>
    <row r="86" spans="20:20" x14ac:dyDescent="0.25">
      <c r="T86" s="23">
        <f t="shared" si="1"/>
        <v>83</v>
      </c>
    </row>
    <row r="87" spans="20:20" x14ac:dyDescent="0.25">
      <c r="T87" s="23">
        <f t="shared" si="1"/>
        <v>84</v>
      </c>
    </row>
    <row r="88" spans="20:20" x14ac:dyDescent="0.25">
      <c r="T88" s="23">
        <f t="shared" si="1"/>
        <v>85</v>
      </c>
    </row>
    <row r="89" spans="20:20" x14ac:dyDescent="0.25">
      <c r="T89" s="23">
        <f t="shared" si="1"/>
        <v>86</v>
      </c>
    </row>
    <row r="90" spans="20:20" x14ac:dyDescent="0.25">
      <c r="T90" s="23">
        <f t="shared" si="1"/>
        <v>87</v>
      </c>
    </row>
    <row r="91" spans="20:20" x14ac:dyDescent="0.25">
      <c r="T91" s="23">
        <f t="shared" si="1"/>
        <v>88</v>
      </c>
    </row>
    <row r="92" spans="20:20" x14ac:dyDescent="0.25">
      <c r="T92" s="23">
        <f t="shared" si="1"/>
        <v>89</v>
      </c>
    </row>
    <row r="93" spans="20:20" x14ac:dyDescent="0.25">
      <c r="T93" s="23">
        <f t="shared" si="1"/>
        <v>90</v>
      </c>
    </row>
    <row r="94" spans="20:20" x14ac:dyDescent="0.25">
      <c r="T94" s="23">
        <f t="shared" si="1"/>
        <v>91</v>
      </c>
    </row>
    <row r="95" spans="20:20" x14ac:dyDescent="0.25">
      <c r="T95" s="23">
        <f t="shared" si="1"/>
        <v>92</v>
      </c>
    </row>
    <row r="96" spans="20:20" x14ac:dyDescent="0.25">
      <c r="T96" s="23">
        <f t="shared" si="1"/>
        <v>93</v>
      </c>
    </row>
    <row r="97" spans="20:20" x14ac:dyDescent="0.25">
      <c r="T97" s="23">
        <f t="shared" si="1"/>
        <v>94</v>
      </c>
    </row>
    <row r="98" spans="20:20" x14ac:dyDescent="0.25">
      <c r="T98" s="23">
        <f t="shared" si="1"/>
        <v>95</v>
      </c>
    </row>
    <row r="99" spans="20:20" x14ac:dyDescent="0.25">
      <c r="T99" s="23">
        <f t="shared" si="1"/>
        <v>96</v>
      </c>
    </row>
    <row r="100" spans="20:20" x14ac:dyDescent="0.25">
      <c r="T100" s="23">
        <f t="shared" si="1"/>
        <v>97</v>
      </c>
    </row>
    <row r="101" spans="20:20" x14ac:dyDescent="0.25">
      <c r="T101" s="23">
        <f t="shared" si="1"/>
        <v>98</v>
      </c>
    </row>
    <row r="102" spans="20:20" x14ac:dyDescent="0.25">
      <c r="T102" s="23">
        <f t="shared" si="1"/>
        <v>99</v>
      </c>
    </row>
    <row r="103" spans="20:20" x14ac:dyDescent="0.25">
      <c r="T103" s="23">
        <f t="shared" si="1"/>
        <v>100</v>
      </c>
    </row>
    <row r="104" spans="20:20" x14ac:dyDescent="0.25">
      <c r="T104" s="23"/>
    </row>
    <row r="105" spans="20:20" x14ac:dyDescent="0.25">
      <c r="T105" s="23"/>
    </row>
    <row r="106" spans="20:20" x14ac:dyDescent="0.25">
      <c r="T106" s="23"/>
    </row>
    <row r="107" spans="20:20" x14ac:dyDescent="0.25">
      <c r="T107" s="23"/>
    </row>
    <row r="108" spans="20:20" x14ac:dyDescent="0.25">
      <c r="T108" s="23"/>
    </row>
    <row r="109" spans="20:20" x14ac:dyDescent="0.25">
      <c r="T109" s="23"/>
    </row>
    <row r="110" spans="20:20" x14ac:dyDescent="0.25">
      <c r="T110" s="23"/>
    </row>
    <row r="111" spans="20:20" x14ac:dyDescent="0.25">
      <c r="T111" s="23"/>
    </row>
    <row r="112" spans="20:20" x14ac:dyDescent="0.25">
      <c r="T112" s="23"/>
    </row>
    <row r="113" spans="20:20" x14ac:dyDescent="0.25">
      <c r="T113" s="23"/>
    </row>
    <row r="114" spans="20:20" x14ac:dyDescent="0.25">
      <c r="T114" s="23"/>
    </row>
    <row r="115" spans="20:20" x14ac:dyDescent="0.25">
      <c r="T115" s="23"/>
    </row>
    <row r="116" spans="20:20" x14ac:dyDescent="0.25">
      <c r="T116" s="23"/>
    </row>
    <row r="117" spans="20:20" x14ac:dyDescent="0.25">
      <c r="T117" s="23"/>
    </row>
    <row r="118" spans="20:20" x14ac:dyDescent="0.25">
      <c r="T118" s="23"/>
    </row>
    <row r="119" spans="20:20" x14ac:dyDescent="0.25">
      <c r="T119" s="23"/>
    </row>
    <row r="120" spans="20:20" x14ac:dyDescent="0.25">
      <c r="T120" s="23"/>
    </row>
    <row r="121" spans="20:20" x14ac:dyDescent="0.25">
      <c r="T121" s="23"/>
    </row>
    <row r="122" spans="20:20" x14ac:dyDescent="0.25">
      <c r="T122" s="23"/>
    </row>
    <row r="123" spans="20:20" x14ac:dyDescent="0.25">
      <c r="T123" s="23"/>
    </row>
    <row r="124" spans="20:20" x14ac:dyDescent="0.25">
      <c r="T124" s="23"/>
    </row>
    <row r="125" spans="20:20" x14ac:dyDescent="0.25">
      <c r="T125" s="23"/>
    </row>
    <row r="126" spans="20:20" x14ac:dyDescent="0.25">
      <c r="T126" s="23"/>
    </row>
    <row r="127" spans="20:20" x14ac:dyDescent="0.25">
      <c r="T127" s="23"/>
    </row>
    <row r="128" spans="20:20" x14ac:dyDescent="0.25">
      <c r="T128" s="23"/>
    </row>
    <row r="129" spans="20:20" x14ac:dyDescent="0.25">
      <c r="T129" s="23"/>
    </row>
    <row r="130" spans="20:20" x14ac:dyDescent="0.25">
      <c r="T130" s="23"/>
    </row>
    <row r="131" spans="20:20" x14ac:dyDescent="0.25">
      <c r="T131" s="23"/>
    </row>
    <row r="132" spans="20:20" x14ac:dyDescent="0.25">
      <c r="T132" s="23"/>
    </row>
    <row r="133" spans="20:20" x14ac:dyDescent="0.25">
      <c r="T133" s="23"/>
    </row>
    <row r="134" spans="20:20" x14ac:dyDescent="0.25">
      <c r="T134" s="23"/>
    </row>
    <row r="135" spans="20:20" x14ac:dyDescent="0.25">
      <c r="T135" s="23"/>
    </row>
    <row r="136" spans="20:20" x14ac:dyDescent="0.25">
      <c r="T136" s="23"/>
    </row>
    <row r="137" spans="20:20" x14ac:dyDescent="0.25">
      <c r="T137" s="23"/>
    </row>
    <row r="138" spans="20:20" x14ac:dyDescent="0.25">
      <c r="T138" s="23"/>
    </row>
    <row r="139" spans="20:20" x14ac:dyDescent="0.25">
      <c r="T139" s="23"/>
    </row>
    <row r="140" spans="20:20" x14ac:dyDescent="0.25">
      <c r="T140" s="23"/>
    </row>
    <row r="141" spans="20:20" x14ac:dyDescent="0.25">
      <c r="T141" s="23"/>
    </row>
    <row r="142" spans="20:20" x14ac:dyDescent="0.25">
      <c r="T142" s="23"/>
    </row>
    <row r="143" spans="20:20" x14ac:dyDescent="0.25">
      <c r="T143" s="23"/>
    </row>
    <row r="144" spans="20:20" x14ac:dyDescent="0.25">
      <c r="T144" s="23"/>
    </row>
    <row r="145" spans="20:20" x14ac:dyDescent="0.25">
      <c r="T145" s="23"/>
    </row>
    <row r="146" spans="20:20" x14ac:dyDescent="0.25">
      <c r="T146" s="23"/>
    </row>
    <row r="147" spans="20:20" x14ac:dyDescent="0.25">
      <c r="T147" s="23"/>
    </row>
    <row r="148" spans="20:20" x14ac:dyDescent="0.25">
      <c r="T148" s="23"/>
    </row>
    <row r="149" spans="20:20" x14ac:dyDescent="0.25">
      <c r="T149" s="23"/>
    </row>
    <row r="150" spans="20:20" x14ac:dyDescent="0.25">
      <c r="T150" s="23"/>
    </row>
    <row r="151" spans="20:20" x14ac:dyDescent="0.25">
      <c r="T151" s="23"/>
    </row>
    <row r="152" spans="20:20" x14ac:dyDescent="0.25">
      <c r="T152" s="23"/>
    </row>
    <row r="153" spans="20:20" x14ac:dyDescent="0.25">
      <c r="T153" s="23"/>
    </row>
    <row r="154" spans="20:20" x14ac:dyDescent="0.25">
      <c r="T154" s="23"/>
    </row>
    <row r="155" spans="20:20" x14ac:dyDescent="0.25">
      <c r="T155" s="23"/>
    </row>
    <row r="156" spans="20:20" x14ac:dyDescent="0.25">
      <c r="T156" s="23"/>
    </row>
    <row r="157" spans="20:20" x14ac:dyDescent="0.25">
      <c r="T157" s="23"/>
    </row>
    <row r="158" spans="20:20" x14ac:dyDescent="0.25">
      <c r="T158" s="23"/>
    </row>
    <row r="159" spans="20:20" x14ac:dyDescent="0.25">
      <c r="T159" s="23"/>
    </row>
    <row r="160" spans="20:20" x14ac:dyDescent="0.25">
      <c r="T160" s="23"/>
    </row>
    <row r="161" spans="20:20" x14ac:dyDescent="0.25">
      <c r="T161" s="23"/>
    </row>
    <row r="162" spans="20:20" x14ac:dyDescent="0.25">
      <c r="T162" s="23"/>
    </row>
    <row r="163" spans="20:20" x14ac:dyDescent="0.25">
      <c r="T163" s="23"/>
    </row>
    <row r="164" spans="20:20" x14ac:dyDescent="0.25">
      <c r="T164" s="23"/>
    </row>
    <row r="165" spans="20:20" x14ac:dyDescent="0.25">
      <c r="T165" s="23"/>
    </row>
    <row r="166" spans="20:20" x14ac:dyDescent="0.25">
      <c r="T166" s="23"/>
    </row>
    <row r="167" spans="20:20" x14ac:dyDescent="0.25">
      <c r="T167" s="23"/>
    </row>
    <row r="168" spans="20:20" x14ac:dyDescent="0.25">
      <c r="T168" s="23"/>
    </row>
    <row r="169" spans="20:20" x14ac:dyDescent="0.25">
      <c r="T169" s="23"/>
    </row>
    <row r="170" spans="20:20" x14ac:dyDescent="0.25">
      <c r="T170" s="23"/>
    </row>
    <row r="171" spans="20:20" x14ac:dyDescent="0.25">
      <c r="T171" s="23"/>
    </row>
    <row r="172" spans="20:20" x14ac:dyDescent="0.25">
      <c r="T172" s="23"/>
    </row>
    <row r="173" spans="20:20" x14ac:dyDescent="0.25">
      <c r="T173" s="23"/>
    </row>
    <row r="174" spans="20:20" x14ac:dyDescent="0.25">
      <c r="T174" s="23"/>
    </row>
    <row r="175" spans="20:20" x14ac:dyDescent="0.25">
      <c r="T175" s="23"/>
    </row>
    <row r="176" spans="20:20" x14ac:dyDescent="0.25">
      <c r="T176" s="23"/>
    </row>
    <row r="177" spans="20:20" x14ac:dyDescent="0.25">
      <c r="T177" s="23"/>
    </row>
    <row r="178" spans="20:20" x14ac:dyDescent="0.25">
      <c r="T178" s="23"/>
    </row>
    <row r="179" spans="20:20" x14ac:dyDescent="0.25">
      <c r="T179" s="23"/>
    </row>
    <row r="180" spans="20:20" x14ac:dyDescent="0.25">
      <c r="T180" s="23"/>
    </row>
    <row r="181" spans="20:20" x14ac:dyDescent="0.25">
      <c r="T181" s="23"/>
    </row>
    <row r="182" spans="20:20" x14ac:dyDescent="0.25">
      <c r="T182" s="23"/>
    </row>
    <row r="183" spans="20:20" x14ac:dyDescent="0.25">
      <c r="T183" s="23"/>
    </row>
    <row r="184" spans="20:20" x14ac:dyDescent="0.25">
      <c r="T184" s="23"/>
    </row>
    <row r="185" spans="20:20" x14ac:dyDescent="0.25">
      <c r="T185" s="23"/>
    </row>
    <row r="186" spans="20:20" x14ac:dyDescent="0.25">
      <c r="T186" s="23"/>
    </row>
    <row r="187" spans="20:20" x14ac:dyDescent="0.25">
      <c r="T187" s="23"/>
    </row>
    <row r="188" spans="20:20" x14ac:dyDescent="0.25">
      <c r="T188" s="23"/>
    </row>
    <row r="189" spans="20:20" x14ac:dyDescent="0.25">
      <c r="T189" s="23"/>
    </row>
    <row r="190" spans="20:20" x14ac:dyDescent="0.25">
      <c r="T190" s="23"/>
    </row>
    <row r="191" spans="20:20" x14ac:dyDescent="0.25">
      <c r="T191" s="23"/>
    </row>
    <row r="192" spans="20:20" x14ac:dyDescent="0.25">
      <c r="T192" s="23"/>
    </row>
    <row r="193" spans="20:20" x14ac:dyDescent="0.25">
      <c r="T193" s="23"/>
    </row>
    <row r="194" spans="20:20" x14ac:dyDescent="0.25">
      <c r="T194" s="23"/>
    </row>
    <row r="195" spans="20:20" x14ac:dyDescent="0.25">
      <c r="T195" s="23"/>
    </row>
    <row r="196" spans="20:20" x14ac:dyDescent="0.25">
      <c r="T196" s="23"/>
    </row>
    <row r="197" spans="20:20" x14ac:dyDescent="0.25">
      <c r="T197" s="23"/>
    </row>
    <row r="198" spans="20:20" x14ac:dyDescent="0.25">
      <c r="T198" s="23"/>
    </row>
    <row r="199" spans="20:20" x14ac:dyDescent="0.25">
      <c r="T199" s="23"/>
    </row>
    <row r="200" spans="20:20" x14ac:dyDescent="0.25">
      <c r="T200" s="23"/>
    </row>
    <row r="201" spans="20:20" x14ac:dyDescent="0.25">
      <c r="T201" s="23"/>
    </row>
    <row r="202" spans="20:20" x14ac:dyDescent="0.25">
      <c r="T202" s="23"/>
    </row>
    <row r="203" spans="20:20" x14ac:dyDescent="0.25">
      <c r="T203" s="23"/>
    </row>
    <row r="204" spans="20:20" x14ac:dyDescent="0.25">
      <c r="T204" s="23"/>
    </row>
    <row r="205" spans="20:20" x14ac:dyDescent="0.25">
      <c r="T205" s="23"/>
    </row>
    <row r="206" spans="20:20" x14ac:dyDescent="0.25">
      <c r="T206" s="23"/>
    </row>
    <row r="207" spans="20:20" x14ac:dyDescent="0.25">
      <c r="T207" s="23"/>
    </row>
    <row r="208" spans="20:20" x14ac:dyDescent="0.25">
      <c r="T208" s="23"/>
    </row>
    <row r="209" spans="20:20" x14ac:dyDescent="0.25">
      <c r="T209" s="23"/>
    </row>
    <row r="210" spans="20:20" x14ac:dyDescent="0.25">
      <c r="T210" s="23"/>
    </row>
    <row r="211" spans="20:20" x14ac:dyDescent="0.25">
      <c r="T211" s="23"/>
    </row>
    <row r="212" spans="20:20" x14ac:dyDescent="0.25">
      <c r="T212" s="23"/>
    </row>
    <row r="213" spans="20:20" x14ac:dyDescent="0.25">
      <c r="T213" s="23"/>
    </row>
    <row r="214" spans="20:20" x14ac:dyDescent="0.25">
      <c r="T214" s="23"/>
    </row>
    <row r="215" spans="20:20" x14ac:dyDescent="0.25">
      <c r="T215" s="23"/>
    </row>
    <row r="216" spans="20:20" x14ac:dyDescent="0.25">
      <c r="T216" s="23"/>
    </row>
    <row r="217" spans="20:20" x14ac:dyDescent="0.25">
      <c r="T217" s="23"/>
    </row>
    <row r="218" spans="20:20" x14ac:dyDescent="0.25">
      <c r="T218" s="23"/>
    </row>
    <row r="219" spans="20:20" x14ac:dyDescent="0.25">
      <c r="T219" s="23"/>
    </row>
    <row r="220" spans="20:20" x14ac:dyDescent="0.25">
      <c r="T220" s="23"/>
    </row>
    <row r="221" spans="20:20" x14ac:dyDescent="0.25">
      <c r="T221" s="23"/>
    </row>
    <row r="222" spans="20:20" x14ac:dyDescent="0.25">
      <c r="T222" s="23"/>
    </row>
    <row r="223" spans="20:20" x14ac:dyDescent="0.25">
      <c r="T223" s="23"/>
    </row>
    <row r="224" spans="20:20" x14ac:dyDescent="0.25">
      <c r="T224" s="23"/>
    </row>
    <row r="225" spans="20:20" x14ac:dyDescent="0.25">
      <c r="T225" s="23"/>
    </row>
    <row r="226" spans="20:20" x14ac:dyDescent="0.25">
      <c r="T226" s="23"/>
    </row>
    <row r="227" spans="20:20" x14ac:dyDescent="0.25">
      <c r="T227" s="23"/>
    </row>
    <row r="228" spans="20:20" x14ac:dyDescent="0.25">
      <c r="T228" s="23"/>
    </row>
    <row r="229" spans="20:20" x14ac:dyDescent="0.25">
      <c r="T229" s="23"/>
    </row>
    <row r="230" spans="20:20" x14ac:dyDescent="0.25">
      <c r="T230" s="23"/>
    </row>
    <row r="231" spans="20:20" x14ac:dyDescent="0.25">
      <c r="T231" s="23"/>
    </row>
    <row r="232" spans="20:20" x14ac:dyDescent="0.25">
      <c r="T232" s="23"/>
    </row>
    <row r="233" spans="20:20" x14ac:dyDescent="0.25">
      <c r="T233" s="23"/>
    </row>
    <row r="234" spans="20:20" x14ac:dyDescent="0.25">
      <c r="T234" s="23"/>
    </row>
    <row r="235" spans="20:20" x14ac:dyDescent="0.25">
      <c r="T235" s="23"/>
    </row>
    <row r="236" spans="20:20" x14ac:dyDescent="0.25">
      <c r="T236" s="23"/>
    </row>
    <row r="237" spans="20:20" x14ac:dyDescent="0.25">
      <c r="T237" s="23"/>
    </row>
    <row r="238" spans="20:20" x14ac:dyDescent="0.25">
      <c r="T238" s="23"/>
    </row>
    <row r="239" spans="20:20" x14ac:dyDescent="0.25">
      <c r="T239" s="23"/>
    </row>
    <row r="240" spans="20:20" x14ac:dyDescent="0.25">
      <c r="T240" s="23"/>
    </row>
    <row r="241" spans="20:20" x14ac:dyDescent="0.25">
      <c r="T241" s="23"/>
    </row>
    <row r="242" spans="20:20" x14ac:dyDescent="0.25">
      <c r="T242" s="23"/>
    </row>
    <row r="243" spans="20:20" x14ac:dyDescent="0.25">
      <c r="T243" s="23"/>
    </row>
    <row r="244" spans="20:20" x14ac:dyDescent="0.25">
      <c r="T244" s="23"/>
    </row>
    <row r="245" spans="20:20" x14ac:dyDescent="0.25">
      <c r="T245" s="23"/>
    </row>
    <row r="246" spans="20:20" x14ac:dyDescent="0.25">
      <c r="T246" s="23"/>
    </row>
    <row r="247" spans="20:20" x14ac:dyDescent="0.25">
      <c r="T247" s="23"/>
    </row>
    <row r="248" spans="20:20" x14ac:dyDescent="0.25">
      <c r="T248" s="23"/>
    </row>
    <row r="249" spans="20:20" x14ac:dyDescent="0.25">
      <c r="T249" s="23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4b5086-b3d3-4b96-b6eb-f13071f1e4f6" xsi:nil="true"/>
    <lcf76f155ced4ddcb4097134ff3c332f xmlns="57a9796f-5e47-4414-883a-fe51e51c44d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44F33CCA18D64FBCD0B2B98B07613B" ma:contentTypeVersion="17" ma:contentTypeDescription="Create a new document." ma:contentTypeScope="" ma:versionID="b566ccceb7810b4c07be9ec766902035">
  <xsd:schema xmlns:xsd="http://www.w3.org/2001/XMLSchema" xmlns:xs="http://www.w3.org/2001/XMLSchema" xmlns:p="http://schemas.microsoft.com/office/2006/metadata/properties" xmlns:ns2="0cc17020-c635-44f4-a58a-e456a0ec2bf2" xmlns:ns3="57a9796f-5e47-4414-883a-fe51e51c44df" xmlns:ns4="fc4b5086-b3d3-4b96-b6eb-f13071f1e4f6" targetNamespace="http://schemas.microsoft.com/office/2006/metadata/properties" ma:root="true" ma:fieldsID="691a7fea3060763801c90d4a7d1caff5" ns2:_="" ns3:_="" ns4:_="">
    <xsd:import namespace="0cc17020-c635-44f4-a58a-e456a0ec2bf2"/>
    <xsd:import namespace="57a9796f-5e47-4414-883a-fe51e51c44df"/>
    <xsd:import namespace="fc4b5086-b3d3-4b96-b6eb-f13071f1e4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17020-c635-44f4-a58a-e456a0ec2b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a9796f-5e47-4414-883a-fe51e51c44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98a51c0-bb12-450e-be77-fb047ee4b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b5086-b3d3-4b96-b6eb-f13071f1e4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ae789ac-29d8-426b-be6a-9424ac0f12f4}" ma:internalName="TaxCatchAll" ma:showField="CatchAllData" ma:web="fc4b5086-b3d3-4b96-b6eb-f13071f1e4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1E17F4-0DB2-44A4-8EA6-E70F87E0A055}">
  <ds:schemaRefs>
    <ds:schemaRef ds:uri="57a9796f-5e47-4414-883a-fe51e51c44df"/>
    <ds:schemaRef ds:uri="http://purl.org/dc/terms/"/>
    <ds:schemaRef ds:uri="http://schemas.microsoft.com/office/2006/documentManagement/types"/>
    <ds:schemaRef ds:uri="0cc17020-c635-44f4-a58a-e456a0ec2bf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c4b5086-b3d3-4b96-b6eb-f13071f1e4f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76D5CE-08B4-40DC-9383-8B4230EF24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99E601-45BD-4097-B938-131E31291D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c17020-c635-44f4-a58a-e456a0ec2bf2"/>
    <ds:schemaRef ds:uri="57a9796f-5e47-4414-883a-fe51e51c44df"/>
    <ds:schemaRef ds:uri="fc4b5086-b3d3-4b96-b6eb-f13071f1e4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</vt:lpstr>
      <vt:lpstr>LABEL RANGES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Stewart</dc:creator>
  <cp:keywords/>
  <dc:description/>
  <cp:lastModifiedBy>PORTER, JAMES E CTR USAF AFGSC 20 ATKS/CTR</cp:lastModifiedBy>
  <cp:revision/>
  <dcterms:created xsi:type="dcterms:W3CDTF">2015-12-11T14:04:23Z</dcterms:created>
  <dcterms:modified xsi:type="dcterms:W3CDTF">2023-01-11T17:17:21Z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0x0101005644F33CCA18D64FBCD0B2B98B07613B</vt:lpwstr>
  </property>
  <property fmtid="{D5CDD505-2E9C-101B-9397-08002B2CF9AE}" pid="3" name="Order">
    <vt:r8>599600</vt:r8>
  </property>
  <property fmtid="{D5CDD505-2E9C-101B-9397-08002B2CF9AE}" pid="4" name="_ExtendedDescription">
    <vt:lpwstr/>
  </property>
</Properties>
</file>