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29gaj\Documents\Github\DNDC Modelling\"/>
    </mc:Choice>
  </mc:AlternateContent>
  <xr:revisionPtr revIDLastSave="0" documentId="13_ncr:1_{4A9E54F0-A602-4353-8846-305CA6515D89}" xr6:coauthVersionLast="47" xr6:coauthVersionMax="47" xr10:uidLastSave="{00000000-0000-0000-0000-000000000000}"/>
  <bookViews>
    <workbookView xWindow="-110" yWindow="-110" windowWidth="19420" windowHeight="11620" xr2:uid="{C7F78585-70F6-4861-AF54-B4B3CEEC9372}"/>
  </bookViews>
  <sheets>
    <sheet name="Meat" sheetId="2" r:id="rId1"/>
    <sheet name="Milk" sheetId="1" r:id="rId2"/>
    <sheet name="Grass_composition" sheetId="3" r:id="rId3"/>
    <sheet name="Grain_compositio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3" l="1"/>
  <c r="F10" i="3"/>
  <c r="F12" i="3" s="1"/>
  <c r="F7" i="3"/>
  <c r="F6" i="3"/>
  <c r="G2" i="5"/>
  <c r="F3" i="5"/>
  <c r="F2" i="5"/>
  <c r="F3" i="3"/>
  <c r="F2" i="3"/>
  <c r="F4" i="3" s="1"/>
  <c r="E2" i="2"/>
  <c r="G4" i="2"/>
  <c r="E4" i="2"/>
  <c r="F4" i="2" s="1"/>
  <c r="H4" i="2" s="1"/>
  <c r="G3" i="2"/>
  <c r="E3" i="2"/>
  <c r="F3" i="2" s="1"/>
  <c r="H3" i="2" s="1"/>
  <c r="G2" i="2"/>
  <c r="F2" i="2"/>
  <c r="H2" i="2" s="1"/>
  <c r="E2" i="1"/>
  <c r="H2" i="1"/>
  <c r="G2" i="1"/>
  <c r="E3" i="1"/>
  <c r="E4" i="1"/>
  <c r="F2" i="1"/>
  <c r="G3" i="1"/>
  <c r="G4" i="1"/>
  <c r="F3" i="1"/>
  <c r="H3" i="1" s="1"/>
  <c r="F4" i="1"/>
  <c r="H4" i="1" s="1"/>
  <c r="F8" i="3" l="1"/>
  <c r="G11" i="3"/>
  <c r="G10" i="3"/>
  <c r="G7" i="3"/>
  <c r="G6" i="3"/>
  <c r="G3" i="3"/>
  <c r="G2" i="3"/>
  <c r="F4" i="5"/>
  <c r="G3" i="5" s="1"/>
</calcChain>
</file>

<file path=xl/sharedStrings.xml><?xml version="1.0" encoding="utf-8"?>
<sst xmlns="http://schemas.openxmlformats.org/spreadsheetml/2006/main" count="47" uniqueCount="23">
  <si>
    <t>Arid</t>
  </si>
  <si>
    <t>Semi-arid</t>
  </si>
  <si>
    <t>Humid</t>
  </si>
  <si>
    <t>Land footprint (ha/TLU)</t>
  </si>
  <si>
    <t>Mean milk yield per TLU (kg/TLU/yr)</t>
  </si>
  <si>
    <t>Land requirement -- milk (ha/Mg)</t>
  </si>
  <si>
    <t>Agro-ecology</t>
  </si>
  <si>
    <t>Fraction cows/slaughted animals in herd (TLU basis)</t>
  </si>
  <si>
    <t>TLU per Mg milk (TLU/Mg)</t>
  </si>
  <si>
    <t>Milk yield per animal (kg/cow/yr)</t>
  </si>
  <si>
    <t>Feed utilisation efficiency</t>
  </si>
  <si>
    <t>Carcass yield per animal (kg/cow/yr)</t>
  </si>
  <si>
    <t>Mean meatyield per TLU (kg/TLU/yr)</t>
  </si>
  <si>
    <t>Yield</t>
  </si>
  <si>
    <t>Use efficiency</t>
  </si>
  <si>
    <t>Rangeland</t>
  </si>
  <si>
    <t>Pasture</t>
  </si>
  <si>
    <t>Feed composition</t>
  </si>
  <si>
    <t>Land %</t>
  </si>
  <si>
    <t>Land ratio</t>
  </si>
  <si>
    <t>Stover</t>
  </si>
  <si>
    <t>Concentrate</t>
  </si>
  <si>
    <t>Ratio to grain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</si>
</sst>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BBAEF-4B19-4B65-8495-3C2F5E2801E3}">
  <dimension ref="A1:H4"/>
  <sheetViews>
    <sheetView tabSelected="1" workbookViewId="0">
      <selection activeCell="F11" sqref="F11"/>
    </sheetView>
  </sheetViews>
  <sheetFormatPr defaultRowHeight="14.5" x14ac:dyDescent="0.35"/>
  <cols>
    <col min="2" max="2" width="34.453125" customWidth="1"/>
  </cols>
  <sheetData>
    <row r="1" spans="1:8" x14ac:dyDescent="0.35">
      <c r="A1" t="s">
        <v>6</v>
      </c>
      <c r="B1" t="s">
        <v>5</v>
      </c>
      <c r="C1" t="s">
        <v>11</v>
      </c>
      <c r="D1" t="s">
        <v>7</v>
      </c>
      <c r="E1" t="s">
        <v>12</v>
      </c>
      <c r="F1" t="s">
        <v>8</v>
      </c>
      <c r="G1" t="s">
        <v>10</v>
      </c>
      <c r="H1" t="s">
        <v>3</v>
      </c>
    </row>
    <row r="2" spans="1:8" x14ac:dyDescent="0.35">
      <c r="A2" t="s">
        <v>0</v>
      </c>
      <c r="B2" s="1">
        <v>8</v>
      </c>
      <c r="C2" s="1">
        <v>100</v>
      </c>
      <c r="D2" s="2">
        <v>1</v>
      </c>
      <c r="E2" s="2">
        <f>C2*D2*0.75</f>
        <v>75</v>
      </c>
      <c r="F2">
        <f>1000/E2</f>
        <v>13.333333333333334</v>
      </c>
      <c r="G2" s="2">
        <f>0.5</f>
        <v>0.5</v>
      </c>
      <c r="H2">
        <f>B2/(F2*G2)</f>
        <v>1.2</v>
      </c>
    </row>
    <row r="3" spans="1:8" x14ac:dyDescent="0.35">
      <c r="A3" t="s">
        <v>1</v>
      </c>
      <c r="B3" s="1">
        <v>8</v>
      </c>
      <c r="C3" s="1">
        <v>100</v>
      </c>
      <c r="D3" s="2">
        <v>1</v>
      </c>
      <c r="E3" s="2">
        <f t="shared" ref="E3:E4" si="0">C3*D3*0.75</f>
        <v>75</v>
      </c>
      <c r="F3">
        <f t="shared" ref="F3:F4" si="1">1000/E3</f>
        <v>13.333333333333334</v>
      </c>
      <c r="G3" s="2">
        <f t="shared" ref="G3:G4" si="2">0.5</f>
        <v>0.5</v>
      </c>
      <c r="H3">
        <f t="shared" ref="H3:H4" si="3">B3/(F3*G3)</f>
        <v>1.2</v>
      </c>
    </row>
    <row r="4" spans="1:8" x14ac:dyDescent="0.35">
      <c r="A4" t="s">
        <v>2</v>
      </c>
      <c r="B4" s="1">
        <v>8</v>
      </c>
      <c r="C4" s="1">
        <v>100</v>
      </c>
      <c r="D4" s="2">
        <v>1</v>
      </c>
      <c r="E4" s="2">
        <f t="shared" si="0"/>
        <v>75</v>
      </c>
      <c r="F4">
        <f t="shared" si="1"/>
        <v>13.333333333333334</v>
      </c>
      <c r="G4" s="2">
        <f t="shared" si="2"/>
        <v>0.5</v>
      </c>
      <c r="H4">
        <f t="shared" si="3"/>
        <v>1.2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3DBCA-0C90-42E4-8461-275DA73FF8F5}">
  <dimension ref="A1:H4"/>
  <sheetViews>
    <sheetView workbookViewId="0">
      <selection activeCell="H17" sqref="H17"/>
    </sheetView>
  </sheetViews>
  <sheetFormatPr defaultRowHeight="14.5" x14ac:dyDescent="0.35"/>
  <cols>
    <col min="2" max="2" width="34.453125" customWidth="1"/>
  </cols>
  <sheetData>
    <row r="1" spans="1:8" x14ac:dyDescent="0.35">
      <c r="A1" t="s">
        <v>6</v>
      </c>
      <c r="B1" t="s">
        <v>5</v>
      </c>
      <c r="C1" t="s">
        <v>9</v>
      </c>
      <c r="D1" t="s">
        <v>7</v>
      </c>
      <c r="E1" t="s">
        <v>4</v>
      </c>
      <c r="F1" t="s">
        <v>8</v>
      </c>
      <c r="G1" t="s">
        <v>10</v>
      </c>
      <c r="H1" t="s">
        <v>3</v>
      </c>
    </row>
    <row r="2" spans="1:8" x14ac:dyDescent="0.35">
      <c r="A2" t="s">
        <v>0</v>
      </c>
      <c r="B2" s="1">
        <v>0.315</v>
      </c>
      <c r="C2" s="1">
        <v>328</v>
      </c>
      <c r="D2" s="2">
        <v>1</v>
      </c>
      <c r="E2" s="2">
        <f>C2*D2*0.75</f>
        <v>246</v>
      </c>
      <c r="F2">
        <f>1000/E2</f>
        <v>4.0650406504065044</v>
      </c>
      <c r="G2" s="2">
        <f>0.5</f>
        <v>0.5</v>
      </c>
      <c r="H2">
        <f>B2/(F2*G2)</f>
        <v>0.15497999999999998</v>
      </c>
    </row>
    <row r="3" spans="1:8" x14ac:dyDescent="0.35">
      <c r="A3" t="s">
        <v>1</v>
      </c>
      <c r="B3" s="1">
        <v>0.33</v>
      </c>
      <c r="C3" s="1">
        <v>328</v>
      </c>
      <c r="D3" s="2">
        <v>1</v>
      </c>
      <c r="E3" s="2">
        <f t="shared" ref="E3:E4" si="0">C3*D3*0.75</f>
        <v>246</v>
      </c>
      <c r="F3">
        <f t="shared" ref="F3:F4" si="1">1000/E3</f>
        <v>4.0650406504065044</v>
      </c>
      <c r="G3" s="2">
        <f t="shared" ref="G3:G4" si="2">0.5</f>
        <v>0.5</v>
      </c>
      <c r="H3">
        <f t="shared" ref="H3:H4" si="3">B3/(F3*G3)</f>
        <v>0.16236</v>
      </c>
    </row>
    <row r="4" spans="1:8" x14ac:dyDescent="0.35">
      <c r="A4" t="s">
        <v>2</v>
      </c>
      <c r="B4" s="1">
        <v>0.18</v>
      </c>
      <c r="C4" s="1">
        <v>1055</v>
      </c>
      <c r="D4" s="2">
        <v>1</v>
      </c>
      <c r="E4" s="2">
        <f t="shared" si="0"/>
        <v>791.25</v>
      </c>
      <c r="F4">
        <f t="shared" si="1"/>
        <v>1.2638230647709321</v>
      </c>
      <c r="G4" s="2">
        <f t="shared" si="2"/>
        <v>0.5</v>
      </c>
      <c r="H4">
        <f t="shared" si="3"/>
        <v>0.28484999999999999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3DEBB-B202-40AA-A28D-7D06D71D64EA}">
  <dimension ref="A1:G12"/>
  <sheetViews>
    <sheetView workbookViewId="0">
      <selection activeCell="H7" sqref="H7"/>
    </sheetView>
  </sheetViews>
  <sheetFormatPr defaultRowHeight="14.5" x14ac:dyDescent="0.35"/>
  <cols>
    <col min="4" max="4" width="12.26953125" customWidth="1"/>
  </cols>
  <sheetData>
    <row r="1" spans="1:7" x14ac:dyDescent="0.35">
      <c r="C1" t="s">
        <v>13</v>
      </c>
      <c r="D1" t="s">
        <v>14</v>
      </c>
      <c r="E1" t="s">
        <v>17</v>
      </c>
      <c r="F1" t="s">
        <v>19</v>
      </c>
      <c r="G1" t="s">
        <v>18</v>
      </c>
    </row>
    <row r="2" spans="1:7" x14ac:dyDescent="0.35">
      <c r="A2" t="s">
        <v>15</v>
      </c>
      <c r="B2" t="s">
        <v>1</v>
      </c>
      <c r="C2">
        <v>3</v>
      </c>
      <c r="D2">
        <v>0.5</v>
      </c>
      <c r="E2">
        <v>99</v>
      </c>
      <c r="F2">
        <f>E2/(C2*D2)</f>
        <v>66</v>
      </c>
      <c r="G2" s="3">
        <f>100*F2/F4</f>
        <v>99.397590361445779</v>
      </c>
    </row>
    <row r="3" spans="1:7" x14ac:dyDescent="0.35">
      <c r="A3" t="s">
        <v>16</v>
      </c>
      <c r="B3" t="s">
        <v>1</v>
      </c>
      <c r="C3">
        <v>5</v>
      </c>
      <c r="D3">
        <v>0.5</v>
      </c>
      <c r="E3">
        <v>1</v>
      </c>
      <c r="F3">
        <f>E3/(C3*D3)</f>
        <v>0.4</v>
      </c>
      <c r="G3" s="3">
        <f>100*F3/F4</f>
        <v>0.60240963855421681</v>
      </c>
    </row>
    <row r="4" spans="1:7" x14ac:dyDescent="0.35">
      <c r="F4">
        <f>SUM(F2:F3)</f>
        <v>66.400000000000006</v>
      </c>
      <c r="G4" s="3"/>
    </row>
    <row r="5" spans="1:7" x14ac:dyDescent="0.35">
      <c r="G5" s="3"/>
    </row>
    <row r="6" spans="1:7" x14ac:dyDescent="0.35">
      <c r="A6" t="s">
        <v>15</v>
      </c>
      <c r="B6" t="s">
        <v>2</v>
      </c>
      <c r="C6">
        <v>3</v>
      </c>
      <c r="D6">
        <v>0.5</v>
      </c>
      <c r="E6">
        <v>79</v>
      </c>
      <c r="F6">
        <f>E6/(C6*D6)</f>
        <v>52.666666666666664</v>
      </c>
      <c r="G6" s="3">
        <f>100*F6/F8</f>
        <v>93.60189573459715</v>
      </c>
    </row>
    <row r="7" spans="1:7" x14ac:dyDescent="0.35">
      <c r="A7" t="s">
        <v>16</v>
      </c>
      <c r="B7" t="s">
        <v>2</v>
      </c>
      <c r="C7">
        <v>5</v>
      </c>
      <c r="D7">
        <v>0.5</v>
      </c>
      <c r="E7">
        <v>9</v>
      </c>
      <c r="F7">
        <f>E7/(C7*D7)</f>
        <v>3.6</v>
      </c>
      <c r="G7" s="3">
        <f>100*F7/F8</f>
        <v>6.3981042654028437</v>
      </c>
    </row>
    <row r="8" spans="1:7" x14ac:dyDescent="0.35">
      <c r="F8">
        <f>SUM(F6:F7)</f>
        <v>56.266666666666666</v>
      </c>
      <c r="G8" s="3"/>
    </row>
    <row r="9" spans="1:7" x14ac:dyDescent="0.35">
      <c r="G9" s="3"/>
    </row>
    <row r="10" spans="1:7" x14ac:dyDescent="0.35">
      <c r="A10" t="s">
        <v>15</v>
      </c>
      <c r="B10" t="s">
        <v>0</v>
      </c>
      <c r="C10">
        <v>3</v>
      </c>
      <c r="D10">
        <v>0.5</v>
      </c>
      <c r="E10">
        <v>100</v>
      </c>
      <c r="F10">
        <f>E10/(C10*D10)</f>
        <v>66.666666666666671</v>
      </c>
      <c r="G10" s="3">
        <f>100*F10/F12</f>
        <v>100</v>
      </c>
    </row>
    <row r="11" spans="1:7" x14ac:dyDescent="0.35">
      <c r="A11" t="s">
        <v>16</v>
      </c>
      <c r="B11" t="s">
        <v>0</v>
      </c>
      <c r="C11">
        <v>5</v>
      </c>
      <c r="D11">
        <v>0.5</v>
      </c>
      <c r="E11">
        <v>0</v>
      </c>
      <c r="F11">
        <f>E11/(C11*D11)</f>
        <v>0</v>
      </c>
      <c r="G11" s="3">
        <f>100*F11/F12</f>
        <v>0</v>
      </c>
    </row>
    <row r="12" spans="1:7" x14ac:dyDescent="0.35">
      <c r="F12">
        <f>SUM(F10:F11)</f>
        <v>66.666666666666671</v>
      </c>
      <c r="G1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57406-70AA-4184-89A7-4AE2F1AF5BB3}">
  <dimension ref="A1:G4"/>
  <sheetViews>
    <sheetView workbookViewId="0">
      <selection activeCell="C6" sqref="C6"/>
    </sheetView>
  </sheetViews>
  <sheetFormatPr defaultRowHeight="14.5" x14ac:dyDescent="0.35"/>
  <cols>
    <col min="3" max="4" width="12.26953125" customWidth="1"/>
  </cols>
  <sheetData>
    <row r="1" spans="1:7" x14ac:dyDescent="0.35">
      <c r="B1" t="s">
        <v>13</v>
      </c>
      <c r="C1" t="s">
        <v>14</v>
      </c>
      <c r="D1" t="s">
        <v>22</v>
      </c>
      <c r="E1" t="s">
        <v>17</v>
      </c>
      <c r="F1" t="s">
        <v>19</v>
      </c>
      <c r="G1" t="s">
        <v>18</v>
      </c>
    </row>
    <row r="2" spans="1:7" x14ac:dyDescent="0.35">
      <c r="A2" t="s">
        <v>20</v>
      </c>
      <c r="B2">
        <v>2</v>
      </c>
      <c r="C2">
        <v>0.75</v>
      </c>
      <c r="D2">
        <v>0.66</v>
      </c>
      <c r="E2">
        <v>12</v>
      </c>
      <c r="F2">
        <f>E2/(B2*C2*D2)</f>
        <v>12.121212121212121</v>
      </c>
      <c r="G2">
        <f>F2/F4</f>
        <v>0.99833610648918469</v>
      </c>
    </row>
    <row r="3" spans="1:7" x14ac:dyDescent="0.35">
      <c r="A3" t="s">
        <v>21</v>
      </c>
      <c r="B3">
        <v>2</v>
      </c>
      <c r="C3">
        <v>0.99</v>
      </c>
      <c r="D3">
        <v>1</v>
      </c>
      <c r="E3">
        <v>0.04</v>
      </c>
      <c r="F3">
        <f>E3/(B3*C3*D3)</f>
        <v>2.0202020202020204E-2</v>
      </c>
      <c r="G3">
        <f>F3/F4</f>
        <v>1.6638935108153079E-3</v>
      </c>
    </row>
    <row r="4" spans="1:7" x14ac:dyDescent="0.35">
      <c r="F4">
        <f>SUM(F2:F3)</f>
        <v>12.141414141414142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Meat</vt:lpstr>
      <vt:lpstr>Milk</vt:lpstr>
      <vt:lpstr>Grass_composition</vt:lpstr>
      <vt:lpstr>Grain_composition</vt:lpstr>
    </vt:vector>
  </TitlesOfParts>
  <Company>MWN-PC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Hawkins</dc:creator>
  <cp:lastModifiedBy>James Hawkins</cp:lastModifiedBy>
  <dcterms:created xsi:type="dcterms:W3CDTF">2024-10-01T11:53:50Z</dcterms:created>
  <dcterms:modified xsi:type="dcterms:W3CDTF">2024-10-02T13:49:47Z</dcterms:modified>
</cp:coreProperties>
</file>