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y Drive\EMAP\101 Dissertation\R Code Diss\Price_data\"/>
    </mc:Choice>
  </mc:AlternateContent>
  <xr:revisionPtr revIDLastSave="0" documentId="13_ncr:40009_{73495FB5-B236-4472-A24E-24F963A60B9D}" xr6:coauthVersionLast="47" xr6:coauthVersionMax="47" xr10:uidLastSave="{00000000-0000-0000-0000-000000000000}"/>
  <bookViews>
    <workbookView xWindow="-120" yWindow="-120" windowWidth="29040" windowHeight="15840" activeTab="1"/>
  </bookViews>
  <sheets>
    <sheet name="sub_elascity" sheetId="1" r:id="rId1"/>
    <sheet name="No 10" sheetId="2" r:id="rId2"/>
  </sheets>
  <calcPr calcId="0"/>
</workbook>
</file>

<file path=xl/calcChain.xml><?xml version="1.0" encoding="utf-8"?>
<calcChain xmlns="http://schemas.openxmlformats.org/spreadsheetml/2006/main">
  <c r="Q28" i="2" l="1"/>
  <c r="P28" i="2"/>
  <c r="O28" i="2"/>
  <c r="N28" i="2"/>
  <c r="M28" i="2"/>
  <c r="L28" i="2"/>
  <c r="K28" i="2"/>
  <c r="J28" i="2"/>
  <c r="I28" i="2"/>
  <c r="H28" i="2"/>
  <c r="G28" i="2"/>
  <c r="F28" i="2"/>
  <c r="Q27" i="2"/>
  <c r="P27" i="2"/>
  <c r="O27" i="2"/>
  <c r="N27" i="2"/>
  <c r="M27" i="2"/>
  <c r="L27" i="2"/>
  <c r="K27" i="2"/>
  <c r="J27" i="2"/>
  <c r="I27" i="2"/>
  <c r="H27" i="2"/>
  <c r="G27" i="2"/>
  <c r="F27" i="2"/>
  <c r="F23" i="2"/>
  <c r="AE2" i="2"/>
  <c r="Q32" i="2"/>
  <c r="P32" i="2"/>
  <c r="O32" i="2"/>
  <c r="N32" i="2"/>
  <c r="M32" i="2"/>
  <c r="L32" i="2"/>
  <c r="K32" i="2"/>
  <c r="J32" i="2"/>
  <c r="I32" i="2"/>
  <c r="H32" i="2"/>
  <c r="G32" i="2"/>
  <c r="Q30" i="2"/>
  <c r="P30" i="2"/>
  <c r="O30" i="2"/>
  <c r="N30" i="2"/>
  <c r="M30" i="2"/>
  <c r="L30" i="2"/>
  <c r="K30" i="2"/>
  <c r="J30" i="2"/>
  <c r="I30" i="2"/>
  <c r="H30" i="2"/>
  <c r="G30" i="2"/>
  <c r="F32" i="2"/>
  <c r="F30" i="2"/>
  <c r="Q29" i="2"/>
  <c r="P29" i="2"/>
  <c r="O29" i="2"/>
  <c r="N29" i="2"/>
  <c r="M29" i="2"/>
  <c r="L29" i="2"/>
  <c r="K29" i="2"/>
  <c r="J29" i="2"/>
  <c r="I29" i="2"/>
  <c r="H29" i="2"/>
  <c r="G29" i="2"/>
  <c r="F29" i="2"/>
  <c r="Q23" i="2"/>
  <c r="P23" i="2"/>
  <c r="O23" i="2"/>
  <c r="N23" i="2"/>
  <c r="M23" i="2"/>
  <c r="L23" i="2"/>
  <c r="K23" i="2"/>
  <c r="J23" i="2"/>
  <c r="I23" i="2"/>
  <c r="H23" i="2"/>
  <c r="G23" i="2"/>
  <c r="AD13" i="2"/>
  <c r="AD12" i="2"/>
  <c r="AD11" i="2"/>
  <c r="AD10" i="2"/>
  <c r="AD9" i="2"/>
  <c r="AD8" i="2"/>
  <c r="AD7" i="2"/>
  <c r="AD6" i="2"/>
  <c r="AD5" i="2"/>
  <c r="AD4" i="2"/>
  <c r="AD3" i="2"/>
  <c r="AD2" i="2"/>
  <c r="AE13" i="2"/>
  <c r="AE12" i="2"/>
  <c r="AE11" i="2"/>
  <c r="AE10" i="2"/>
  <c r="AE9" i="2"/>
  <c r="AE8" i="2"/>
  <c r="AE7" i="2"/>
  <c r="AE6" i="2"/>
  <c r="AE5" i="2"/>
  <c r="AE4" i="2"/>
  <c r="AE3" i="2"/>
  <c r="Q26" i="2"/>
  <c r="P26" i="2"/>
  <c r="O26" i="2"/>
  <c r="N26" i="2"/>
  <c r="M26" i="2"/>
  <c r="L26" i="2"/>
  <c r="K26" i="2"/>
  <c r="J26" i="2"/>
  <c r="I26" i="2"/>
  <c r="H26" i="2"/>
  <c r="G26" i="2"/>
  <c r="F26" i="2"/>
  <c r="Q22" i="2"/>
  <c r="P22" i="2"/>
  <c r="O22" i="2"/>
  <c r="N22" i="2"/>
  <c r="M22" i="2"/>
  <c r="L22" i="2"/>
  <c r="K22" i="2"/>
  <c r="J22" i="2"/>
  <c r="I22" i="2"/>
  <c r="H22" i="2"/>
  <c r="G22" i="2"/>
  <c r="F22" i="2"/>
  <c r="Q20" i="2"/>
  <c r="P20" i="2"/>
  <c r="O20" i="2"/>
  <c r="N20" i="2"/>
  <c r="M20" i="2"/>
  <c r="L20" i="2"/>
  <c r="K20" i="2"/>
  <c r="J20" i="2"/>
  <c r="I20" i="2"/>
  <c r="H20" i="2"/>
  <c r="G20" i="2"/>
  <c r="F20" i="2"/>
  <c r="AB13" i="2"/>
  <c r="AA13" i="2"/>
  <c r="Z13" i="2"/>
  <c r="Y13" i="2"/>
  <c r="X13" i="2"/>
  <c r="W13" i="2"/>
  <c r="V13" i="2"/>
  <c r="U13" i="2"/>
  <c r="T13" i="2"/>
  <c r="S13" i="2"/>
  <c r="R13" i="2"/>
  <c r="Q13" i="2"/>
  <c r="AB12" i="2"/>
  <c r="AA12" i="2"/>
  <c r="Z12" i="2"/>
  <c r="Y12" i="2"/>
  <c r="X12" i="2"/>
  <c r="W12" i="2"/>
  <c r="V12" i="2"/>
  <c r="U12" i="2"/>
  <c r="T12" i="2"/>
  <c r="S12" i="2"/>
  <c r="R12" i="2"/>
  <c r="Q12" i="2"/>
  <c r="AB11" i="2"/>
  <c r="AA11" i="2"/>
  <c r="Z11" i="2"/>
  <c r="Y11" i="2"/>
  <c r="X11" i="2"/>
  <c r="W11" i="2"/>
  <c r="V11" i="2"/>
  <c r="U11" i="2"/>
  <c r="T11" i="2"/>
  <c r="S11" i="2"/>
  <c r="R11" i="2"/>
  <c r="Q11" i="2"/>
  <c r="AB10" i="2"/>
  <c r="AA10" i="2"/>
  <c r="Z10" i="2"/>
  <c r="Y10" i="2"/>
  <c r="X10" i="2"/>
  <c r="W10" i="2"/>
  <c r="V10" i="2"/>
  <c r="U10" i="2"/>
  <c r="T10" i="2"/>
  <c r="S10" i="2"/>
  <c r="R10" i="2"/>
  <c r="Q10" i="2"/>
  <c r="AB9" i="2"/>
  <c r="AA9" i="2"/>
  <c r="Z9" i="2"/>
  <c r="Y9" i="2"/>
  <c r="X9" i="2"/>
  <c r="W9" i="2"/>
  <c r="V9" i="2"/>
  <c r="U9" i="2"/>
  <c r="T9" i="2"/>
  <c r="S9" i="2"/>
  <c r="R9" i="2"/>
  <c r="Q9" i="2"/>
  <c r="AB8" i="2"/>
  <c r="AA8" i="2"/>
  <c r="Z8" i="2"/>
  <c r="Y8" i="2"/>
  <c r="X8" i="2"/>
  <c r="W8" i="2"/>
  <c r="V8" i="2"/>
  <c r="U8" i="2"/>
  <c r="T8" i="2"/>
  <c r="S8" i="2"/>
  <c r="R8" i="2"/>
  <c r="Q8" i="2"/>
  <c r="AB7" i="2"/>
  <c r="AA7" i="2"/>
  <c r="Z7" i="2"/>
  <c r="Y7" i="2"/>
  <c r="X7" i="2"/>
  <c r="W7" i="2"/>
  <c r="V7" i="2"/>
  <c r="U7" i="2"/>
  <c r="T7" i="2"/>
  <c r="S7" i="2"/>
  <c r="R7" i="2"/>
  <c r="Q7" i="2"/>
  <c r="AB6" i="2"/>
  <c r="AA6" i="2"/>
  <c r="Z6" i="2"/>
  <c r="Y6" i="2"/>
  <c r="X6" i="2"/>
  <c r="W6" i="2"/>
  <c r="V6" i="2"/>
  <c r="U6" i="2"/>
  <c r="T6" i="2"/>
  <c r="S6" i="2"/>
  <c r="R6" i="2"/>
  <c r="Q6" i="2"/>
  <c r="AB5" i="2"/>
  <c r="AA5" i="2"/>
  <c r="Z5" i="2"/>
  <c r="Y5" i="2"/>
  <c r="X5" i="2"/>
  <c r="W5" i="2"/>
  <c r="V5" i="2"/>
  <c r="U5" i="2"/>
  <c r="T5" i="2"/>
  <c r="S5" i="2"/>
  <c r="R5" i="2"/>
  <c r="Q5" i="2"/>
  <c r="AB4" i="2"/>
  <c r="AA4" i="2"/>
  <c r="Z4" i="2"/>
  <c r="Y4" i="2"/>
  <c r="X4" i="2"/>
  <c r="W4" i="2"/>
  <c r="V4" i="2"/>
  <c r="U4" i="2"/>
  <c r="T4" i="2"/>
  <c r="S4" i="2"/>
  <c r="R4" i="2"/>
  <c r="Q4" i="2"/>
  <c r="AB3" i="2"/>
  <c r="AA3" i="2"/>
  <c r="Z3" i="2"/>
  <c r="Y3" i="2"/>
  <c r="X3" i="2"/>
  <c r="W3" i="2"/>
  <c r="V3" i="2"/>
  <c r="U3" i="2"/>
  <c r="T3" i="2"/>
  <c r="S3" i="2"/>
  <c r="R3" i="2"/>
  <c r="Q3" i="2"/>
  <c r="AB2" i="2"/>
  <c r="AA2" i="2"/>
  <c r="Z2" i="2"/>
  <c r="Y2" i="2"/>
  <c r="X2" i="2"/>
  <c r="W2" i="2"/>
  <c r="V2" i="2"/>
  <c r="U2" i="2"/>
  <c r="T2" i="2"/>
  <c r="S2" i="2"/>
  <c r="R2" i="2"/>
  <c r="Q2" i="2"/>
  <c r="P13" i="2"/>
  <c r="P12" i="2"/>
  <c r="P11" i="2"/>
  <c r="P10" i="2"/>
  <c r="P9" i="2"/>
  <c r="P8" i="2"/>
  <c r="P7" i="2"/>
  <c r="P6" i="2"/>
  <c r="P5" i="2"/>
  <c r="P4" i="2"/>
  <c r="P3" i="2"/>
  <c r="P2" i="2"/>
  <c r="AB1" i="2"/>
  <c r="AA1" i="2"/>
  <c r="Z1" i="2"/>
  <c r="Y1" i="2"/>
  <c r="X1" i="2"/>
  <c r="W1" i="2"/>
  <c r="V1" i="2"/>
  <c r="U1" i="2"/>
  <c r="T1" i="2"/>
  <c r="S1" i="2"/>
  <c r="R1" i="2"/>
  <c r="Q1" i="2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F24" i="2" l="1"/>
  <c r="F31" i="2" s="1"/>
  <c r="I24" i="2"/>
  <c r="I31" i="2" s="1"/>
  <c r="Q24" i="2"/>
  <c r="Q31" i="2" s="1"/>
  <c r="J24" i="2"/>
  <c r="J31" i="2" s="1"/>
  <c r="K24" i="2"/>
  <c r="K31" i="2" s="1"/>
  <c r="M24" i="2"/>
  <c r="M31" i="2" s="1"/>
  <c r="L24" i="2"/>
  <c r="L31" i="2" s="1"/>
  <c r="N24" i="2"/>
  <c r="N31" i="2" s="1"/>
  <c r="G24" i="2"/>
  <c r="G31" i="2" s="1"/>
  <c r="O24" i="2"/>
  <c r="O31" i="2" s="1"/>
  <c r="H24" i="2"/>
  <c r="H31" i="2" s="1"/>
  <c r="P24" i="2"/>
  <c r="P31" i="2" s="1"/>
  <c r="R20" i="1" l="1"/>
  <c r="Q20" i="1"/>
  <c r="P20" i="1"/>
  <c r="O20" i="1"/>
  <c r="N20" i="1"/>
  <c r="M20" i="1"/>
  <c r="L20" i="1"/>
  <c r="K20" i="1"/>
  <c r="J20" i="1"/>
  <c r="I20" i="1"/>
  <c r="H20" i="1"/>
  <c r="G20" i="1"/>
  <c r="F20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AG11" i="1" l="1"/>
  <c r="O23" i="1" s="1"/>
  <c r="AG13" i="1"/>
  <c r="Q23" i="1" s="1"/>
  <c r="AG14" i="1"/>
  <c r="R23" i="1" s="1"/>
  <c r="AG8" i="1"/>
  <c r="L23" i="1" s="1"/>
  <c r="AG2" i="1"/>
  <c r="F23" i="1" s="1"/>
  <c r="AG3" i="1"/>
  <c r="G23" i="1" s="1"/>
  <c r="AG4" i="1"/>
  <c r="H23" i="1" s="1"/>
  <c r="AG12" i="1"/>
  <c r="P23" i="1" s="1"/>
  <c r="AG6" i="1"/>
  <c r="J23" i="1" s="1"/>
  <c r="AG7" i="1"/>
  <c r="K23" i="1" s="1"/>
  <c r="AG9" i="1"/>
  <c r="M23" i="1" s="1"/>
  <c r="AG10" i="1"/>
  <c r="N23" i="1" s="1"/>
  <c r="AG5" i="1"/>
  <c r="I23" i="1" s="1"/>
  <c r="R24" i="1" l="1"/>
  <c r="R31" i="1" s="1"/>
  <c r="K24" i="1"/>
  <c r="K31" i="1" s="1"/>
  <c r="Q24" i="1"/>
  <c r="Q31" i="1" s="1"/>
  <c r="P24" i="1"/>
  <c r="P31" i="1" s="1"/>
  <c r="H24" i="1"/>
  <c r="H31" i="1" s="1"/>
  <c r="G24" i="1"/>
  <c r="G31" i="1" s="1"/>
  <c r="I24" i="1"/>
  <c r="I31" i="1" s="1"/>
  <c r="F24" i="1"/>
  <c r="F31" i="1" s="1"/>
  <c r="N24" i="1"/>
  <c r="N31" i="1" s="1"/>
  <c r="L24" i="1"/>
  <c r="L31" i="1" s="1"/>
  <c r="M24" i="1"/>
  <c r="M31" i="1" s="1"/>
  <c r="J24" i="1"/>
  <c r="J31" i="1" s="1"/>
  <c r="O24" i="1"/>
  <c r="O31" i="1" s="1"/>
</calcChain>
</file>

<file path=xl/sharedStrings.xml><?xml version="1.0" encoding="utf-8"?>
<sst xmlns="http://schemas.openxmlformats.org/spreadsheetml/2006/main" count="135" uniqueCount="21">
  <si>
    <t>X1</t>
  </si>
  <si>
    <t>X2</t>
  </si>
  <si>
    <t>X3</t>
  </si>
  <si>
    <t>X4</t>
  </si>
  <si>
    <t>X5</t>
  </si>
  <si>
    <t>X6</t>
  </si>
  <si>
    <t>X7.1</t>
  </si>
  <si>
    <t>X7_other</t>
  </si>
  <si>
    <t>X8</t>
  </si>
  <si>
    <t>X9</t>
  </si>
  <si>
    <t>X10</t>
  </si>
  <si>
    <t>X11</t>
  </si>
  <si>
    <t>X12</t>
  </si>
  <si>
    <t>Change</t>
  </si>
  <si>
    <t>2015 Spend</t>
  </si>
  <si>
    <t>2015 Spend Per</t>
  </si>
  <si>
    <t>2019 Pred</t>
  </si>
  <si>
    <t>2019 Pred Norm</t>
  </si>
  <si>
    <t>2019 Spend</t>
  </si>
  <si>
    <t>2019 Spend Per</t>
  </si>
  <si>
    <t>2019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</si>
</sst>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33" borderId="10" xfId="0" applyFont="1" applyFill="1" applyBorder="1"/>
    <xf numFmtId="0" fontId="18" fillId="33" borderId="0" xfId="0" applyFont="1" applyFill="1"/>
    <xf numFmtId="0" fontId="18" fillId="33" borderId="0" xfId="0" applyFont="1" applyFill="1" applyAlignment="1">
      <alignment horizontal="right"/>
    </xf>
    <xf numFmtId="0" fontId="18" fillId="0" borderId="0" xfId="0" applyFont="1" applyAlignment="1">
      <alignment horizontal="right"/>
    </xf>
    <xf numFmtId="11" fontId="18" fillId="33" borderId="10" xfId="0" applyNumberFormat="1" applyFont="1" applyFill="1" applyBorder="1"/>
    <xf numFmtId="0" fontId="18" fillId="34" borderId="10" xfId="0" applyFont="1" applyFill="1" applyBorder="1"/>
    <xf numFmtId="0" fontId="18" fillId="35" borderId="10" xfId="0" applyFont="1" applyFill="1" applyBorder="1"/>
    <xf numFmtId="2" fontId="18" fillId="35" borderId="10" xfId="0" applyNumberFormat="1" applyFont="1" applyFill="1" applyBorder="1"/>
    <xf numFmtId="2" fontId="18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sub_elascity!$E$30</c:f>
              <c:strCache>
                <c:ptCount val="1"/>
                <c:pt idx="0">
                  <c:v>2015 Spend 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sub_elascity!$F$29:$R$29</c:f>
              <c:strCache>
                <c:ptCount val="13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X7.1</c:v>
                </c:pt>
                <c:pt idx="7">
                  <c:v>X7_other</c:v>
                </c:pt>
                <c:pt idx="8">
                  <c:v>X8</c:v>
                </c:pt>
                <c:pt idx="9">
                  <c:v>X9</c:v>
                </c:pt>
                <c:pt idx="10">
                  <c:v>X10</c:v>
                </c:pt>
                <c:pt idx="11">
                  <c:v>X11</c:v>
                </c:pt>
                <c:pt idx="12">
                  <c:v>X12</c:v>
                </c:pt>
              </c:strCache>
            </c:strRef>
          </c:cat>
          <c:val>
            <c:numRef>
              <c:f>sub_elascity!$F$30:$R$30</c:f>
              <c:numCache>
                <c:formatCode>General</c:formatCode>
                <c:ptCount val="13"/>
                <c:pt idx="0">
                  <c:v>0.1266015200868621</c:v>
                </c:pt>
                <c:pt idx="1">
                  <c:v>2.6058631921824105E-2</c:v>
                </c:pt>
                <c:pt idx="2">
                  <c:v>5.1465798045602605E-2</c:v>
                </c:pt>
                <c:pt idx="3">
                  <c:v>0.15808903365906624</c:v>
                </c:pt>
                <c:pt idx="4">
                  <c:v>7.9695982627578724E-2</c:v>
                </c:pt>
                <c:pt idx="5">
                  <c:v>1.5200868621064061E-2</c:v>
                </c:pt>
                <c:pt idx="6">
                  <c:v>5.2117263843648211E-2</c:v>
                </c:pt>
                <c:pt idx="7">
                  <c:v>0.10705754614549402</c:v>
                </c:pt>
                <c:pt idx="8">
                  <c:v>3.3659066232356136E-2</c:v>
                </c:pt>
                <c:pt idx="9">
                  <c:v>0.1504885993485342</c:v>
                </c:pt>
                <c:pt idx="10">
                  <c:v>1.9543973941368076E-2</c:v>
                </c:pt>
                <c:pt idx="11">
                  <c:v>9.2290988056460369E-2</c:v>
                </c:pt>
                <c:pt idx="12">
                  <c:v>8.7730727470141143E-2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A-4458-926E-C6A2FF9095F1}"/>
            </c:ext>
          </c:extLst>
        </c:ser>
        <c:ser>
          <c:idx val="1"/>
          <c:order val="1"/>
          <c:tx>
            <c:strRef>
              <c:f>sub_elascity!$E$31</c:f>
              <c:strCache>
                <c:ptCount val="1"/>
                <c:pt idx="0">
                  <c:v>2019 Pred Norm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sub_elascity!$F$29:$R$29</c:f>
              <c:strCache>
                <c:ptCount val="13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X7.1</c:v>
                </c:pt>
                <c:pt idx="7">
                  <c:v>X7_other</c:v>
                </c:pt>
                <c:pt idx="8">
                  <c:v>X8</c:v>
                </c:pt>
                <c:pt idx="9">
                  <c:v>X9</c:v>
                </c:pt>
                <c:pt idx="10">
                  <c:v>X10</c:v>
                </c:pt>
                <c:pt idx="11">
                  <c:v>X11</c:v>
                </c:pt>
                <c:pt idx="12">
                  <c:v>X12</c:v>
                </c:pt>
              </c:strCache>
            </c:strRef>
          </c:cat>
          <c:val>
            <c:numRef>
              <c:f>sub_elascity!$F$31:$R$31</c:f>
              <c:numCache>
                <c:formatCode>General</c:formatCode>
                <c:ptCount val="13"/>
                <c:pt idx="0">
                  <c:v>0.1262306364250935</c:v>
                </c:pt>
                <c:pt idx="1">
                  <c:v>2.5844314609601231E-2</c:v>
                </c:pt>
                <c:pt idx="2">
                  <c:v>4.760105665246471E-2</c:v>
                </c:pt>
                <c:pt idx="3">
                  <c:v>0.15582405129414895</c:v>
                </c:pt>
                <c:pt idx="4">
                  <c:v>7.8971307699977372E-2</c:v>
                </c:pt>
                <c:pt idx="5">
                  <c:v>1.5079626296111464E-2</c:v>
                </c:pt>
                <c:pt idx="6">
                  <c:v>5.1542943554395607E-2</c:v>
                </c:pt>
                <c:pt idx="7">
                  <c:v>0.10639540499634634</c:v>
                </c:pt>
                <c:pt idx="8">
                  <c:v>3.3407523956358043E-2</c:v>
                </c:pt>
                <c:pt idx="9">
                  <c:v>0.15613567182888546</c:v>
                </c:pt>
                <c:pt idx="10">
                  <c:v>1.9378792189555284E-2</c:v>
                </c:pt>
                <c:pt idx="11">
                  <c:v>9.3655239411428115E-2</c:v>
                </c:pt>
                <c:pt idx="12">
                  <c:v>8.9933431085633939E-2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AA-4458-926E-C6A2FF9095F1}"/>
            </c:ext>
          </c:extLst>
        </c:ser>
        <c:ser>
          <c:idx val="2"/>
          <c:order val="2"/>
          <c:tx>
            <c:strRef>
              <c:f>sub_elascity!$E$32</c:f>
              <c:strCache>
                <c:ptCount val="1"/>
                <c:pt idx="0">
                  <c:v>2019 Spend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sub_elascity!$F$29:$R$29</c:f>
              <c:strCache>
                <c:ptCount val="13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X7.1</c:v>
                </c:pt>
                <c:pt idx="7">
                  <c:v>X7_other</c:v>
                </c:pt>
                <c:pt idx="8">
                  <c:v>X8</c:v>
                </c:pt>
                <c:pt idx="9">
                  <c:v>X9</c:v>
                </c:pt>
                <c:pt idx="10">
                  <c:v>X10</c:v>
                </c:pt>
                <c:pt idx="11">
                  <c:v>X11</c:v>
                </c:pt>
                <c:pt idx="12">
                  <c:v>X12</c:v>
                </c:pt>
              </c:strCache>
            </c:strRef>
          </c:cat>
          <c:val>
            <c:numRef>
              <c:f>sub_elascity!$F$32:$R$32</c:f>
              <c:numCache>
                <c:formatCode>General</c:formatCode>
                <c:ptCount val="13"/>
                <c:pt idx="0">
                  <c:v>0.11531296572280179</c:v>
                </c:pt>
                <c:pt idx="1">
                  <c:v>2.4217585692995532E-2</c:v>
                </c:pt>
                <c:pt idx="2">
                  <c:v>4.5640834575260809E-2</c:v>
                </c:pt>
                <c:pt idx="3">
                  <c:v>0.1479135618479881</c:v>
                </c:pt>
                <c:pt idx="4">
                  <c:v>7.6378539493293596E-2</c:v>
                </c:pt>
                <c:pt idx="5">
                  <c:v>1.490312965722802E-2</c:v>
                </c:pt>
                <c:pt idx="6">
                  <c:v>5.3651266766020868E-2</c:v>
                </c:pt>
                <c:pt idx="7">
                  <c:v>0.10469448584202684</c:v>
                </c:pt>
                <c:pt idx="8">
                  <c:v>3.9679582712369606E-2</c:v>
                </c:pt>
                <c:pt idx="9">
                  <c:v>0.14381520119225039</c:v>
                </c:pt>
                <c:pt idx="10">
                  <c:v>5.2906110283159467E-2</c:v>
                </c:pt>
                <c:pt idx="11">
                  <c:v>9.5752608047690022E-2</c:v>
                </c:pt>
                <c:pt idx="12">
                  <c:v>8.5134128166915068E-2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AA-4458-926E-C6A2FF909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6750848"/>
        <c:axId val="866741848"/>
      </c:barChart>
      <c:catAx>
        <c:axId val="86675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741848"/>
        <c:crosses val="autoZero"/>
        <c:auto val="1"/>
        <c:lblAlgn val="ctr"/>
        <c:lblOffset val="100"/>
        <c:noMultiLvlLbl val="0"/>
      </c:catAx>
      <c:valAx>
        <c:axId val="86674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75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 10'!$E$30</c:f>
              <c:strCache>
                <c:ptCount val="1"/>
                <c:pt idx="0">
                  <c:v>2015 Spend 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 10'!$F$29:$Q$29</c:f>
              <c:strCache>
                <c:ptCount val="12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X7.1</c:v>
                </c:pt>
                <c:pt idx="7">
                  <c:v>X7_other</c:v>
                </c:pt>
                <c:pt idx="8">
                  <c:v>X8</c:v>
                </c:pt>
                <c:pt idx="9">
                  <c:v>X9</c:v>
                </c:pt>
                <c:pt idx="10">
                  <c:v>X11</c:v>
                </c:pt>
                <c:pt idx="11">
                  <c:v>X12</c:v>
                </c:pt>
              </c:strCache>
            </c:strRef>
          </c:cat>
          <c:val>
            <c:numRef>
              <c:f>'No 10'!$F$30:$Q$30</c:f>
              <c:numCache>
                <c:formatCode>0.00</c:formatCode>
                <c:ptCount val="12"/>
                <c:pt idx="0">
                  <c:v>0.12912513842746401</c:v>
                </c:pt>
                <c:pt idx="1">
                  <c:v>2.6578073089700997E-2</c:v>
                </c:pt>
                <c:pt idx="2">
                  <c:v>5.2491694352159467E-2</c:v>
                </c:pt>
                <c:pt idx="3">
                  <c:v>0.16124031007751938</c:v>
                </c:pt>
                <c:pt idx="4">
                  <c:v>8.1284606866002224E-2</c:v>
                </c:pt>
                <c:pt idx="5">
                  <c:v>1.5503875968992248E-2</c:v>
                </c:pt>
                <c:pt idx="6">
                  <c:v>5.3156146179401995E-2</c:v>
                </c:pt>
                <c:pt idx="7">
                  <c:v>0.10919158361018826</c:v>
                </c:pt>
                <c:pt idx="8">
                  <c:v>3.4330011074197121E-2</c:v>
                </c:pt>
                <c:pt idx="9">
                  <c:v>0.15348837209302324</c:v>
                </c:pt>
                <c:pt idx="10">
                  <c:v>9.413067552602436E-2</c:v>
                </c:pt>
                <c:pt idx="11">
                  <c:v>8.9479512735326686E-2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0-40AC-9F72-EE9F4EB11089}"/>
            </c:ext>
          </c:extLst>
        </c:ser>
        <c:ser>
          <c:idx val="1"/>
          <c:order val="1"/>
          <c:tx>
            <c:strRef>
              <c:f>'No 10'!$E$31</c:f>
              <c:strCache>
                <c:ptCount val="1"/>
                <c:pt idx="0">
                  <c:v>2019 Pred Norm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'No 10'!$F$29:$Q$29</c:f>
              <c:strCache>
                <c:ptCount val="12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X7.1</c:v>
                </c:pt>
                <c:pt idx="7">
                  <c:v>X7_other</c:v>
                </c:pt>
                <c:pt idx="8">
                  <c:v>X8</c:v>
                </c:pt>
                <c:pt idx="9">
                  <c:v>X9</c:v>
                </c:pt>
                <c:pt idx="10">
                  <c:v>X11</c:v>
                </c:pt>
                <c:pt idx="11">
                  <c:v>X12</c:v>
                </c:pt>
              </c:strCache>
            </c:strRef>
          </c:cat>
          <c:val>
            <c:numRef>
              <c:f>'No 10'!$F$31:$Q$31</c:f>
              <c:numCache>
                <c:formatCode>General</c:formatCode>
                <c:ptCount val="12"/>
                <c:pt idx="0">
                  <c:v>0.1289237779706924</c:v>
                </c:pt>
                <c:pt idx="1">
                  <c:v>2.6553467166932139E-2</c:v>
                </c:pt>
                <c:pt idx="2">
                  <c:v>5.2374977017950672E-2</c:v>
                </c:pt>
                <c:pt idx="3">
                  <c:v>0.16112684824577242</c:v>
                </c:pt>
                <c:pt idx="4">
                  <c:v>8.1240081410387452E-2</c:v>
                </c:pt>
                <c:pt idx="5">
                  <c:v>1.5482340646380582E-2</c:v>
                </c:pt>
                <c:pt idx="6">
                  <c:v>5.306604061092552E-2</c:v>
                </c:pt>
                <c:pt idx="7">
                  <c:v>0.10921369735804522</c:v>
                </c:pt>
                <c:pt idx="8">
                  <c:v>3.433286812018356E-2</c:v>
                </c:pt>
                <c:pt idx="9">
                  <c:v>0.15416382473085077</c:v>
                </c:pt>
                <c:pt idx="10">
                  <c:v>9.4062366646154125E-2</c:v>
                </c:pt>
                <c:pt idx="11">
                  <c:v>8.9459710075725063E-2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90-40AC-9F72-EE9F4EB11089}"/>
            </c:ext>
          </c:extLst>
        </c:ser>
        <c:ser>
          <c:idx val="2"/>
          <c:order val="2"/>
          <c:tx>
            <c:strRef>
              <c:f>'No 10'!$E$32</c:f>
              <c:strCache>
                <c:ptCount val="1"/>
                <c:pt idx="0">
                  <c:v>2019 Spend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'No 10'!$F$29:$Q$29</c:f>
              <c:strCache>
                <c:ptCount val="12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X7.1</c:v>
                </c:pt>
                <c:pt idx="7">
                  <c:v>X7_other</c:v>
                </c:pt>
                <c:pt idx="8">
                  <c:v>X8</c:v>
                </c:pt>
                <c:pt idx="9">
                  <c:v>X9</c:v>
                </c:pt>
                <c:pt idx="10">
                  <c:v>X11</c:v>
                </c:pt>
                <c:pt idx="11">
                  <c:v>X12</c:v>
                </c:pt>
              </c:strCache>
            </c:strRef>
          </c:cat>
          <c:val>
            <c:numRef>
              <c:f>'No 10'!$F$32:$Q$32</c:f>
              <c:numCache>
                <c:formatCode>General</c:formatCode>
                <c:ptCount val="12"/>
                <c:pt idx="0">
                  <c:v>0.12175452399685287</c:v>
                </c:pt>
                <c:pt idx="1">
                  <c:v>2.5570416994492525E-2</c:v>
                </c:pt>
                <c:pt idx="2">
                  <c:v>4.8190401258851302E-2</c:v>
                </c:pt>
                <c:pt idx="3">
                  <c:v>0.15617623918174667</c:v>
                </c:pt>
                <c:pt idx="4">
                  <c:v>8.0645161290322578E-2</c:v>
                </c:pt>
                <c:pt idx="5">
                  <c:v>1.5735641227380016E-2</c:v>
                </c:pt>
                <c:pt idx="6">
                  <c:v>5.6648308418568064E-2</c:v>
                </c:pt>
                <c:pt idx="7">
                  <c:v>0.11054287962234462</c:v>
                </c:pt>
                <c:pt idx="8">
                  <c:v>4.1896144767899296E-2</c:v>
                </c:pt>
                <c:pt idx="9">
                  <c:v>0.15184893784421716</c:v>
                </c:pt>
                <c:pt idx="10">
                  <c:v>0.1011014948859166</c:v>
                </c:pt>
                <c:pt idx="11">
                  <c:v>8.9889850511408353E-2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90-40AC-9F72-EE9F4EB11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6769208"/>
        <c:axId val="866764888"/>
      </c:barChart>
      <c:catAx>
        <c:axId val="86676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764888"/>
        <c:crosses val="autoZero"/>
        <c:auto val="1"/>
        <c:lblAlgn val="ctr"/>
        <c:lblOffset val="100"/>
        <c:noMultiLvlLbl val="0"/>
      </c:catAx>
      <c:valAx>
        <c:axId val="86676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769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323850</xdr:colOff>
      <xdr:row>15</xdr:row>
      <xdr:rowOff>157162</xdr:rowOff>
    </xdr:from>
    <xdr:to>
      <xdr:col>38</xdr:col>
      <xdr:colOff>85725</xdr:colOff>
      <xdr:row>39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E9CB53-D6A7-9D4F-8A54-F4A3066C7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57150</xdr:colOff>
      <xdr:row>14</xdr:row>
      <xdr:rowOff>23812</xdr:rowOff>
    </xdr:from>
    <xdr:to>
      <xdr:col>30</xdr:col>
      <xdr:colOff>209550</xdr:colOff>
      <xdr:row>33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7ABE47-D71C-6116-5875-71CCF5C3D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2"/>
  <sheetViews>
    <sheetView workbookViewId="0">
      <selection activeCell="D29" sqref="D29:R32"/>
    </sheetView>
  </sheetViews>
  <sheetFormatPr defaultRowHeight="14.25" x14ac:dyDescent="0.2"/>
  <cols>
    <col min="1" max="30" width="5.28515625" style="2" customWidth="1"/>
    <col min="31" max="16384" width="9.140625" style="2"/>
  </cols>
  <sheetData>
    <row r="1" spans="1:33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Q1" s="1"/>
      <c r="R1" s="1" t="s">
        <v>0</v>
      </c>
      <c r="S1" s="1" t="s">
        <v>1</v>
      </c>
      <c r="T1" s="1" t="s">
        <v>2</v>
      </c>
      <c r="U1" s="1" t="s">
        <v>3</v>
      </c>
      <c r="V1" s="1" t="s">
        <v>4</v>
      </c>
      <c r="W1" s="1" t="s">
        <v>5</v>
      </c>
      <c r="X1" s="1" t="s">
        <v>6</v>
      </c>
      <c r="Y1" s="1" t="s">
        <v>7</v>
      </c>
      <c r="Z1" s="1" t="s">
        <v>8</v>
      </c>
      <c r="AA1" s="1" t="s">
        <v>9</v>
      </c>
      <c r="AB1" s="1" t="s">
        <v>10</v>
      </c>
      <c r="AC1" s="1" t="s">
        <v>11</v>
      </c>
      <c r="AD1" s="1" t="s">
        <v>12</v>
      </c>
    </row>
    <row r="2" spans="1:33" x14ac:dyDescent="0.2">
      <c r="A2" s="1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-0.95211493577939099</v>
      </c>
      <c r="L2" s="1">
        <v>-7.8845116579909294E-2</v>
      </c>
      <c r="M2" s="1">
        <v>0</v>
      </c>
      <c r="N2" s="1">
        <v>0</v>
      </c>
      <c r="Q2" s="1" t="s">
        <v>0</v>
      </c>
      <c r="R2" s="1">
        <f>AVERAGE(INDEX($B$2:$N$14,MATCH($Q2,$A$2:$A$14,0),MATCH(R$1,$B$1:$N$1,0)),INDEX($B$2:$N$14,MATCH(R$1,$A$2:$A$14,0),MATCH($Q2,$B$1:$N$1,0)))</f>
        <v>0</v>
      </c>
      <c r="S2" s="1">
        <f t="shared" ref="S2:AD14" si="0">AVERAGE(INDEX($B$2:$N$14,MATCH($Q2,$A$2:$A$14,0),MATCH(S$1,$B$1:$N$1,0)),INDEX($B$2:$N$14,MATCH(S$1,$A$2:$A$14,0),MATCH($Q2,$B$1:$N$1,0)))</f>
        <v>0</v>
      </c>
      <c r="T2" s="1">
        <f t="shared" si="0"/>
        <v>-0.30433107835301099</v>
      </c>
      <c r="U2" s="1">
        <f t="shared" si="0"/>
        <v>0.49651468086099398</v>
      </c>
      <c r="V2" s="1">
        <f t="shared" si="0"/>
        <v>-0.18569218616390501</v>
      </c>
      <c r="W2" s="1">
        <f t="shared" si="0"/>
        <v>0</v>
      </c>
      <c r="X2" s="1">
        <f t="shared" si="0"/>
        <v>0</v>
      </c>
      <c r="Y2" s="1">
        <f t="shared" si="0"/>
        <v>0</v>
      </c>
      <c r="Z2" s="1">
        <f t="shared" si="0"/>
        <v>0</v>
      </c>
      <c r="AA2" s="1">
        <f t="shared" si="0"/>
        <v>-0.76193018019322345</v>
      </c>
      <c r="AB2" s="1">
        <f t="shared" si="0"/>
        <v>-0.37703736020935069</v>
      </c>
      <c r="AC2" s="1">
        <f t="shared" si="0"/>
        <v>5.6405860200795503</v>
      </c>
      <c r="AD2" s="1">
        <f t="shared" si="0"/>
        <v>-0.75491722063939504</v>
      </c>
      <c r="AF2" s="1" t="s">
        <v>0</v>
      </c>
      <c r="AG2" s="2">
        <f>SUMPRODUCT($F$20:$R$20,R2:AD2)</f>
        <v>0.50870517259921566</v>
      </c>
    </row>
    <row r="3" spans="1:33" x14ac:dyDescent="0.2">
      <c r="A3" s="1" t="s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-0.32948840892867798</v>
      </c>
      <c r="M3" s="1">
        <v>0</v>
      </c>
      <c r="N3" s="1">
        <v>0</v>
      </c>
      <c r="Q3" s="1" t="s">
        <v>1</v>
      </c>
      <c r="R3" s="1">
        <f t="shared" ref="R3:AD14" si="1">AVERAGE(INDEX($B$2:$N$14,MATCH($Q3,$A$2:$A$14,0),MATCH(R$1,$B$1:$N$1,0)),INDEX($B$2:$N$14,MATCH(R$1,$A$2:$A$14,0),MATCH($Q3,$B$1:$N$1,0)))</f>
        <v>0</v>
      </c>
      <c r="S3" s="1">
        <f t="shared" si="0"/>
        <v>0</v>
      </c>
      <c r="T3" s="1">
        <f t="shared" si="0"/>
        <v>0</v>
      </c>
      <c r="U3" s="1">
        <f t="shared" si="0"/>
        <v>0</v>
      </c>
      <c r="V3" s="1">
        <f t="shared" si="0"/>
        <v>0</v>
      </c>
      <c r="W3" s="1">
        <f t="shared" si="0"/>
        <v>0</v>
      </c>
      <c r="X3" s="1">
        <f t="shared" si="0"/>
        <v>0</v>
      </c>
      <c r="Y3" s="1">
        <f t="shared" si="0"/>
        <v>0</v>
      </c>
      <c r="Z3" s="1">
        <f t="shared" si="0"/>
        <v>0</v>
      </c>
      <c r="AA3" s="1">
        <f t="shared" si="0"/>
        <v>0</v>
      </c>
      <c r="AB3" s="1">
        <f t="shared" si="0"/>
        <v>-0.16474420446433899</v>
      </c>
      <c r="AC3" s="1">
        <f t="shared" si="0"/>
        <v>0</v>
      </c>
      <c r="AD3" s="1">
        <f t="shared" si="0"/>
        <v>0</v>
      </c>
      <c r="AF3" s="1" t="s">
        <v>1</v>
      </c>
      <c r="AG3" s="2">
        <f>SUMPRODUCT($F$20:$R$20,R3:AD3)</f>
        <v>-2.5041119078579529E-2</v>
      </c>
    </row>
    <row r="4" spans="1:33" x14ac:dyDescent="0.2">
      <c r="A4" s="1" t="s">
        <v>2</v>
      </c>
      <c r="B4" s="1">
        <v>-0.60866215670602197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-0.66115091563014305</v>
      </c>
      <c r="L4" s="1">
        <v>-4.1199556893154597E-2</v>
      </c>
      <c r="M4" s="1">
        <v>0</v>
      </c>
      <c r="N4" s="1">
        <v>0</v>
      </c>
      <c r="Q4" s="1" t="s">
        <v>2</v>
      </c>
      <c r="R4" s="1">
        <f t="shared" si="1"/>
        <v>-0.30433107835301099</v>
      </c>
      <c r="S4" s="1">
        <f t="shared" si="0"/>
        <v>0</v>
      </c>
      <c r="T4" s="1">
        <f t="shared" si="0"/>
        <v>0</v>
      </c>
      <c r="U4" s="1">
        <f t="shared" si="0"/>
        <v>-0.15862229280367551</v>
      </c>
      <c r="V4" s="1">
        <f t="shared" si="0"/>
        <v>0</v>
      </c>
      <c r="W4" s="1">
        <f t="shared" si="0"/>
        <v>0</v>
      </c>
      <c r="X4" s="1">
        <f t="shared" si="0"/>
        <v>2.6853861565559349E-2</v>
      </c>
      <c r="Y4" s="1">
        <f t="shared" si="0"/>
        <v>1.7608637343629949</v>
      </c>
      <c r="Z4" s="1">
        <f t="shared" si="0"/>
        <v>0</v>
      </c>
      <c r="AA4" s="1">
        <f t="shared" si="0"/>
        <v>-0.81277215073041553</v>
      </c>
      <c r="AB4" s="1">
        <f t="shared" si="0"/>
        <v>1.5966181546495928</v>
      </c>
      <c r="AC4" s="1">
        <f t="shared" si="0"/>
        <v>-63.590198663934501</v>
      </c>
      <c r="AD4" s="1">
        <f t="shared" si="0"/>
        <v>1.224252326926925</v>
      </c>
      <c r="AF4" s="1" t="s">
        <v>2</v>
      </c>
      <c r="AG4" s="2">
        <f>SUMPRODUCT($F$20:$R$20,R4:AD4)</f>
        <v>-6.765701315631893</v>
      </c>
    </row>
    <row r="5" spans="1:33" x14ac:dyDescent="0.2">
      <c r="A5" s="1" t="s">
        <v>3</v>
      </c>
      <c r="B5" s="1">
        <v>0.99302936172198797</v>
      </c>
      <c r="C5" s="1">
        <v>0</v>
      </c>
      <c r="D5" s="1">
        <v>-0.31724458560735103</v>
      </c>
      <c r="E5" s="1">
        <v>0</v>
      </c>
      <c r="F5" s="1">
        <v>0</v>
      </c>
      <c r="G5" s="1">
        <v>0</v>
      </c>
      <c r="H5" s="1">
        <v>-0.917814414803238</v>
      </c>
      <c r="I5" s="1">
        <v>0</v>
      </c>
      <c r="J5" s="1">
        <v>0</v>
      </c>
      <c r="K5" s="1">
        <v>-0.42541170485125401</v>
      </c>
      <c r="L5" s="1">
        <v>-6.4672454608981397E-2</v>
      </c>
      <c r="M5" s="1">
        <v>0</v>
      </c>
      <c r="N5" s="1">
        <v>0</v>
      </c>
      <c r="Q5" s="1" t="s">
        <v>3</v>
      </c>
      <c r="R5" s="1">
        <f t="shared" si="1"/>
        <v>0.49651468086099398</v>
      </c>
      <c r="S5" s="1">
        <f t="shared" si="0"/>
        <v>0</v>
      </c>
      <c r="T5" s="1">
        <f t="shared" si="0"/>
        <v>-0.15862229280367551</v>
      </c>
      <c r="U5" s="1">
        <f t="shared" si="0"/>
        <v>0</v>
      </c>
      <c r="V5" s="1">
        <f t="shared" si="0"/>
        <v>0</v>
      </c>
      <c r="W5" s="1">
        <f t="shared" si="0"/>
        <v>0</v>
      </c>
      <c r="X5" s="1">
        <f t="shared" si="0"/>
        <v>-0.458907207401619</v>
      </c>
      <c r="Y5" s="1">
        <f t="shared" si="0"/>
        <v>-0.36846558867219198</v>
      </c>
      <c r="Z5" s="1">
        <f t="shared" si="0"/>
        <v>0</v>
      </c>
      <c r="AA5" s="1">
        <f t="shared" si="0"/>
        <v>-0.21270585242562701</v>
      </c>
      <c r="AB5" s="1">
        <f t="shared" si="0"/>
        <v>-3.2336227304490699E-2</v>
      </c>
      <c r="AC5" s="1">
        <f t="shared" si="0"/>
        <v>-5.0084978407434502</v>
      </c>
      <c r="AD5" s="1">
        <f t="shared" si="0"/>
        <v>0</v>
      </c>
      <c r="AF5" s="1" t="s">
        <v>3</v>
      </c>
      <c r="AG5" s="2">
        <f>SUMPRODUCT($F$20:$R$20,R5:AD5)</f>
        <v>-0.64023099119989191</v>
      </c>
    </row>
    <row r="6" spans="1:33" x14ac:dyDescent="0.2">
      <c r="A6" s="1" t="s">
        <v>4</v>
      </c>
      <c r="B6" s="1">
        <v>-0.37138437232781002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-0.27336770666677301</v>
      </c>
      <c r="I6" s="1">
        <v>0</v>
      </c>
      <c r="J6" s="1">
        <v>0</v>
      </c>
      <c r="K6" s="1">
        <v>0</v>
      </c>
      <c r="L6" s="1">
        <v>0.19677661993609</v>
      </c>
      <c r="M6" s="1">
        <v>0</v>
      </c>
      <c r="N6" s="1">
        <v>0</v>
      </c>
      <c r="Q6" s="1" t="s">
        <v>4</v>
      </c>
      <c r="R6" s="1">
        <f t="shared" si="1"/>
        <v>-0.18569218616390501</v>
      </c>
      <c r="S6" s="1">
        <f t="shared" si="0"/>
        <v>0</v>
      </c>
      <c r="T6" s="1">
        <f t="shared" si="0"/>
        <v>0</v>
      </c>
      <c r="U6" s="1">
        <f t="shared" si="0"/>
        <v>0</v>
      </c>
      <c r="V6" s="1">
        <f t="shared" si="0"/>
        <v>0</v>
      </c>
      <c r="W6" s="1">
        <f t="shared" si="0"/>
        <v>0</v>
      </c>
      <c r="X6" s="1">
        <f t="shared" si="0"/>
        <v>-0.13668385333338651</v>
      </c>
      <c r="Y6" s="1">
        <f t="shared" si="0"/>
        <v>-0.96101151514603</v>
      </c>
      <c r="Z6" s="1">
        <f t="shared" si="0"/>
        <v>0</v>
      </c>
      <c r="AA6" s="1">
        <f t="shared" si="0"/>
        <v>0</v>
      </c>
      <c r="AB6" s="1">
        <f t="shared" si="0"/>
        <v>9.8388309968044999E-2</v>
      </c>
      <c r="AC6" s="1">
        <f t="shared" si="0"/>
        <v>0</v>
      </c>
      <c r="AD6" s="1">
        <f t="shared" si="0"/>
        <v>0</v>
      </c>
      <c r="AF6" s="1" t="s">
        <v>4</v>
      </c>
      <c r="AG6" s="2">
        <f>SUMPRODUCT($F$20:$R$20,R6:AD6)</f>
        <v>-0.11259596591296149</v>
      </c>
    </row>
    <row r="7" spans="1:33" x14ac:dyDescent="0.2">
      <c r="A7" s="1" t="s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Q7" s="1" t="s">
        <v>5</v>
      </c>
      <c r="R7" s="1">
        <f t="shared" si="1"/>
        <v>0</v>
      </c>
      <c r="S7" s="1">
        <f t="shared" si="0"/>
        <v>0</v>
      </c>
      <c r="T7" s="1">
        <f t="shared" si="0"/>
        <v>0</v>
      </c>
      <c r="U7" s="1">
        <f t="shared" si="0"/>
        <v>0</v>
      </c>
      <c r="V7" s="1">
        <f t="shared" si="0"/>
        <v>0</v>
      </c>
      <c r="W7" s="1">
        <f t="shared" si="0"/>
        <v>0</v>
      </c>
      <c r="X7" s="1">
        <f t="shared" si="0"/>
        <v>0</v>
      </c>
      <c r="Y7" s="1">
        <f t="shared" si="0"/>
        <v>0</v>
      </c>
      <c r="Z7" s="1">
        <f t="shared" si="0"/>
        <v>0</v>
      </c>
      <c r="AA7" s="1">
        <f t="shared" si="0"/>
        <v>0</v>
      </c>
      <c r="AB7" s="1">
        <f t="shared" si="0"/>
        <v>0</v>
      </c>
      <c r="AC7" s="1">
        <f t="shared" si="0"/>
        <v>0</v>
      </c>
      <c r="AD7" s="1">
        <f t="shared" si="0"/>
        <v>0</v>
      </c>
      <c r="AF7" s="1" t="s">
        <v>5</v>
      </c>
      <c r="AG7" s="2">
        <f>SUMPRODUCT($F$20:$R$20,R7:AD7)</f>
        <v>0</v>
      </c>
    </row>
    <row r="8" spans="1:33" x14ac:dyDescent="0.2">
      <c r="A8" s="1" t="s">
        <v>6</v>
      </c>
      <c r="B8" s="1">
        <v>0</v>
      </c>
      <c r="C8" s="1">
        <v>0</v>
      </c>
      <c r="D8" s="1">
        <v>5.3707723131118698E-2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0.44929938251933998</v>
      </c>
      <c r="L8" s="1">
        <v>0</v>
      </c>
      <c r="M8" s="1">
        <v>0</v>
      </c>
      <c r="N8" s="1">
        <v>0</v>
      </c>
      <c r="Q8" s="1" t="s">
        <v>6</v>
      </c>
      <c r="R8" s="1">
        <f t="shared" si="1"/>
        <v>0</v>
      </c>
      <c r="S8" s="1">
        <f t="shared" si="0"/>
        <v>0</v>
      </c>
      <c r="T8" s="1">
        <f t="shared" si="0"/>
        <v>2.6853861565559349E-2</v>
      </c>
      <c r="U8" s="1">
        <f t="shared" si="0"/>
        <v>-0.458907207401619</v>
      </c>
      <c r="V8" s="1">
        <f t="shared" si="0"/>
        <v>-0.13668385333338651</v>
      </c>
      <c r="W8" s="1">
        <f t="shared" si="0"/>
        <v>0</v>
      </c>
      <c r="X8" s="1">
        <f t="shared" si="0"/>
        <v>0</v>
      </c>
      <c r="Y8" s="1">
        <f t="shared" si="0"/>
        <v>-3.2235089319721602</v>
      </c>
      <c r="Z8" s="1">
        <f t="shared" si="0"/>
        <v>8.8527966888093002E-2</v>
      </c>
      <c r="AA8" s="1">
        <f t="shared" si="0"/>
        <v>0.89970964814632004</v>
      </c>
      <c r="AB8" s="1">
        <f t="shared" si="0"/>
        <v>0.35703845281499103</v>
      </c>
      <c r="AC8" s="1">
        <f t="shared" si="0"/>
        <v>0</v>
      </c>
      <c r="AD8" s="1">
        <f t="shared" si="0"/>
        <v>-0.421227480607127</v>
      </c>
      <c r="AF8" s="1" t="s">
        <v>6</v>
      </c>
      <c r="AG8" s="2">
        <f>SUMPRODUCT($F$20:$R$20,R8:AD8)</f>
        <v>-0.30682298423188936</v>
      </c>
    </row>
    <row r="9" spans="1:33" x14ac:dyDescent="0.2">
      <c r="A9" s="1" t="s">
        <v>7</v>
      </c>
      <c r="B9" s="1">
        <v>0</v>
      </c>
      <c r="C9" s="1">
        <v>0</v>
      </c>
      <c r="D9" s="1">
        <v>3.5217274687259899</v>
      </c>
      <c r="E9" s="1">
        <v>-0.73693117734438396</v>
      </c>
      <c r="F9" s="1">
        <v>-1.92202303029206</v>
      </c>
      <c r="G9" s="1">
        <v>0</v>
      </c>
      <c r="H9" s="1">
        <v>-6.4470178639443203</v>
      </c>
      <c r="I9" s="1">
        <v>0</v>
      </c>
      <c r="J9" s="1">
        <v>0</v>
      </c>
      <c r="K9" s="1">
        <v>6.6624388739979796</v>
      </c>
      <c r="L9" s="1">
        <v>0</v>
      </c>
      <c r="M9" s="1">
        <v>0</v>
      </c>
      <c r="N9" s="1">
        <v>0</v>
      </c>
      <c r="Q9" s="1" t="s">
        <v>7</v>
      </c>
      <c r="R9" s="1">
        <f t="shared" si="1"/>
        <v>0</v>
      </c>
      <c r="S9" s="1">
        <f t="shared" si="0"/>
        <v>0</v>
      </c>
      <c r="T9" s="1">
        <f t="shared" si="0"/>
        <v>1.7608637343629949</v>
      </c>
      <c r="U9" s="1">
        <f t="shared" si="0"/>
        <v>-0.36846558867219198</v>
      </c>
      <c r="V9" s="1">
        <f t="shared" si="0"/>
        <v>-0.96101151514603</v>
      </c>
      <c r="W9" s="1">
        <f t="shared" si="0"/>
        <v>0</v>
      </c>
      <c r="X9" s="1">
        <f t="shared" si="0"/>
        <v>-3.2235089319721602</v>
      </c>
      <c r="Y9" s="1">
        <f t="shared" si="0"/>
        <v>0</v>
      </c>
      <c r="Z9" s="1">
        <f t="shared" si="0"/>
        <v>0</v>
      </c>
      <c r="AA9" s="1">
        <f t="shared" si="0"/>
        <v>3.3457789065345938</v>
      </c>
      <c r="AB9" s="1">
        <f t="shared" si="0"/>
        <v>0</v>
      </c>
      <c r="AC9" s="1">
        <f t="shared" si="0"/>
        <v>0.814778710002245</v>
      </c>
      <c r="AD9" s="1">
        <f t="shared" si="0"/>
        <v>0.36927990488353252</v>
      </c>
      <c r="AF9" s="1" t="s">
        <v>7</v>
      </c>
      <c r="AG9" s="2">
        <f>SUMPRODUCT($F$20:$R$20,R9:AD9)</f>
        <v>0.18055049741927118</v>
      </c>
    </row>
    <row r="10" spans="1:33" x14ac:dyDescent="0.2">
      <c r="A10" s="1" t="s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0.177055933776186</v>
      </c>
      <c r="I10" s="1">
        <v>0</v>
      </c>
      <c r="J10" s="1">
        <v>0</v>
      </c>
      <c r="K10" s="1">
        <v>0</v>
      </c>
      <c r="L10" s="1">
        <v>-8.0586579189716803E-2</v>
      </c>
      <c r="M10" s="1">
        <v>0</v>
      </c>
      <c r="N10" s="1">
        <v>0</v>
      </c>
      <c r="Q10" s="1" t="s">
        <v>8</v>
      </c>
      <c r="R10" s="1">
        <f t="shared" si="1"/>
        <v>0</v>
      </c>
      <c r="S10" s="1">
        <f t="shared" si="0"/>
        <v>0</v>
      </c>
      <c r="T10" s="1">
        <f t="shared" si="0"/>
        <v>0</v>
      </c>
      <c r="U10" s="1">
        <f t="shared" si="0"/>
        <v>0</v>
      </c>
      <c r="V10" s="1">
        <f t="shared" si="0"/>
        <v>0</v>
      </c>
      <c r="W10" s="1">
        <f t="shared" si="0"/>
        <v>0</v>
      </c>
      <c r="X10" s="1">
        <f t="shared" si="0"/>
        <v>8.8527966888093002E-2</v>
      </c>
      <c r="Y10" s="1">
        <f t="shared" si="0"/>
        <v>0</v>
      </c>
      <c r="Z10" s="1">
        <f t="shared" si="0"/>
        <v>0</v>
      </c>
      <c r="AA10" s="1">
        <f t="shared" si="0"/>
        <v>0.70311783112618997</v>
      </c>
      <c r="AB10" s="1">
        <f t="shared" si="0"/>
        <v>-4.0293289594858402E-2</v>
      </c>
      <c r="AC10" s="1">
        <f t="shared" si="0"/>
        <v>0</v>
      </c>
      <c r="AD10" s="1">
        <f t="shared" si="0"/>
        <v>0</v>
      </c>
      <c r="AF10" s="1" t="s">
        <v>8</v>
      </c>
      <c r="AG10" s="2">
        <f>SUMPRODUCT($F$20:$R$20,R10:AD10)</f>
        <v>5.0681543792898041E-2</v>
      </c>
    </row>
    <row r="11" spans="1:33" x14ac:dyDescent="0.2">
      <c r="A11" s="1" t="s">
        <v>9</v>
      </c>
      <c r="B11" s="1">
        <v>-0.57174542460705602</v>
      </c>
      <c r="C11" s="1">
        <v>0</v>
      </c>
      <c r="D11" s="1">
        <v>-0.96439338583068801</v>
      </c>
      <c r="E11" s="1">
        <v>0</v>
      </c>
      <c r="F11" s="1">
        <v>0</v>
      </c>
      <c r="G11" s="1">
        <v>0</v>
      </c>
      <c r="H11" s="1">
        <v>1.3501199137733</v>
      </c>
      <c r="I11" s="1">
        <v>2.91189390712083E-2</v>
      </c>
      <c r="J11" s="1">
        <v>1.4062356622523799</v>
      </c>
      <c r="K11" s="1">
        <v>0</v>
      </c>
      <c r="L11" s="1">
        <v>0</v>
      </c>
      <c r="M11" s="1">
        <v>0</v>
      </c>
      <c r="N11" s="1">
        <v>0</v>
      </c>
      <c r="Q11" s="1" t="s">
        <v>9</v>
      </c>
      <c r="R11" s="1">
        <f t="shared" si="1"/>
        <v>-0.76193018019322345</v>
      </c>
      <c r="S11" s="1">
        <f t="shared" si="0"/>
        <v>0</v>
      </c>
      <c r="T11" s="1">
        <f t="shared" si="0"/>
        <v>-0.81277215073041553</v>
      </c>
      <c r="U11" s="1">
        <f t="shared" si="0"/>
        <v>-0.21270585242562701</v>
      </c>
      <c r="V11" s="1">
        <f t="shared" si="0"/>
        <v>0</v>
      </c>
      <c r="W11" s="1">
        <f t="shared" si="0"/>
        <v>0</v>
      </c>
      <c r="X11" s="1">
        <f t="shared" si="0"/>
        <v>0.89970964814632004</v>
      </c>
      <c r="Y11" s="1">
        <f t="shared" si="0"/>
        <v>3.3457789065345938</v>
      </c>
      <c r="Z11" s="1">
        <f t="shared" si="0"/>
        <v>0.70311783112618997</v>
      </c>
      <c r="AA11" s="1">
        <f t="shared" si="0"/>
        <v>0</v>
      </c>
      <c r="AB11" s="1">
        <f t="shared" si="0"/>
        <v>-0.65552354151622005</v>
      </c>
      <c r="AC11" s="1">
        <f t="shared" si="0"/>
        <v>37.461260543138948</v>
      </c>
      <c r="AD11" s="1">
        <f t="shared" si="0"/>
        <v>0</v>
      </c>
      <c r="AF11" s="1" t="s">
        <v>9</v>
      </c>
      <c r="AG11" s="2">
        <f>SUMPRODUCT($F$20:$R$20,R11:AD11)</f>
        <v>4.5866765728975247</v>
      </c>
    </row>
    <row r="12" spans="1:33" x14ac:dyDescent="0.2">
      <c r="A12" s="1" t="s">
        <v>10</v>
      </c>
      <c r="B12" s="1">
        <v>-0.67522960383879205</v>
      </c>
      <c r="C12" s="1">
        <v>0</v>
      </c>
      <c r="D12" s="1">
        <v>3.23443586619234</v>
      </c>
      <c r="E12" s="1">
        <v>0</v>
      </c>
      <c r="F12" s="1">
        <v>0</v>
      </c>
      <c r="G12" s="1">
        <v>0</v>
      </c>
      <c r="H12" s="1">
        <v>0.71407690562998205</v>
      </c>
      <c r="I12" s="1">
        <v>0</v>
      </c>
      <c r="J12" s="1">
        <v>0</v>
      </c>
      <c r="K12" s="1">
        <v>-1.3110470830324401</v>
      </c>
      <c r="L12" s="1">
        <v>0</v>
      </c>
      <c r="M12" s="1">
        <v>0</v>
      </c>
      <c r="N12" s="1">
        <v>-0.82923518044296896</v>
      </c>
      <c r="Q12" s="1" t="s">
        <v>10</v>
      </c>
      <c r="R12" s="1">
        <f t="shared" si="1"/>
        <v>-0.37703736020935069</v>
      </c>
      <c r="S12" s="1">
        <f t="shared" si="0"/>
        <v>-0.16474420446433899</v>
      </c>
      <c r="T12" s="1">
        <f t="shared" si="0"/>
        <v>1.5966181546495928</v>
      </c>
      <c r="U12" s="1">
        <f t="shared" si="0"/>
        <v>-3.2336227304490699E-2</v>
      </c>
      <c r="V12" s="1">
        <f t="shared" si="0"/>
        <v>9.8388309968044999E-2</v>
      </c>
      <c r="W12" s="1">
        <f t="shared" si="0"/>
        <v>0</v>
      </c>
      <c r="X12" s="1">
        <f t="shared" si="0"/>
        <v>0.35703845281499103</v>
      </c>
      <c r="Y12" s="1">
        <f t="shared" si="0"/>
        <v>0</v>
      </c>
      <c r="Z12" s="1">
        <f t="shared" si="0"/>
        <v>-4.0293289594858402E-2</v>
      </c>
      <c r="AA12" s="1">
        <f t="shared" si="0"/>
        <v>-0.65552354151622005</v>
      </c>
      <c r="AB12" s="1">
        <f t="shared" si="0"/>
        <v>0</v>
      </c>
      <c r="AC12" s="1">
        <f t="shared" si="0"/>
        <v>0</v>
      </c>
      <c r="AD12" s="1">
        <f t="shared" si="0"/>
        <v>-0.49871114937837546</v>
      </c>
      <c r="AF12" s="1" t="s">
        <v>10</v>
      </c>
      <c r="AG12" s="2">
        <f>SUMPRODUCT($F$20:$R$20,R12:AD12)</f>
        <v>-4.7961207789760485E-2</v>
      </c>
    </row>
    <row r="13" spans="1:33" x14ac:dyDescent="0.2">
      <c r="A13" s="1" t="s">
        <v>11</v>
      </c>
      <c r="B13" s="1">
        <v>11.281172040159101</v>
      </c>
      <c r="C13" s="1">
        <v>0</v>
      </c>
      <c r="D13" s="1">
        <v>-127.180397327869</v>
      </c>
      <c r="E13" s="1">
        <v>-10.0169956814869</v>
      </c>
      <c r="F13" s="1">
        <v>0</v>
      </c>
      <c r="G13" s="1">
        <v>0</v>
      </c>
      <c r="H13" s="1">
        <v>0</v>
      </c>
      <c r="I13" s="1">
        <v>1.62955742000449</v>
      </c>
      <c r="J13" s="1">
        <v>0</v>
      </c>
      <c r="K13" s="1">
        <v>74.922521086277897</v>
      </c>
      <c r="L13" s="1">
        <v>0</v>
      </c>
      <c r="M13" s="1">
        <v>0</v>
      </c>
      <c r="N13" s="1">
        <v>59.8119282682486</v>
      </c>
      <c r="Q13" s="1" t="s">
        <v>11</v>
      </c>
      <c r="R13" s="1">
        <f t="shared" si="1"/>
        <v>5.6405860200795503</v>
      </c>
      <c r="S13" s="1">
        <f t="shared" si="0"/>
        <v>0</v>
      </c>
      <c r="T13" s="1">
        <f t="shared" si="0"/>
        <v>-63.590198663934501</v>
      </c>
      <c r="U13" s="1">
        <f t="shared" si="0"/>
        <v>-5.0084978407434502</v>
      </c>
      <c r="V13" s="1">
        <f t="shared" si="0"/>
        <v>0</v>
      </c>
      <c r="W13" s="1">
        <f t="shared" si="0"/>
        <v>0</v>
      </c>
      <c r="X13" s="1">
        <f t="shared" si="0"/>
        <v>0</v>
      </c>
      <c r="Y13" s="1">
        <f t="shared" si="0"/>
        <v>0.814778710002245</v>
      </c>
      <c r="Z13" s="1">
        <f t="shared" si="0"/>
        <v>0</v>
      </c>
      <c r="AA13" s="1">
        <f t="shared" si="0"/>
        <v>37.461260543138948</v>
      </c>
      <c r="AB13" s="1">
        <f t="shared" si="0"/>
        <v>0</v>
      </c>
      <c r="AC13" s="1">
        <f t="shared" si="0"/>
        <v>0</v>
      </c>
      <c r="AD13" s="1">
        <f t="shared" si="0"/>
        <v>29.9059641341243</v>
      </c>
      <c r="AF13" s="1" t="s">
        <v>11</v>
      </c>
      <c r="AG13" s="2">
        <f>SUMPRODUCT($F$20:$R$20,R13:AD13)</f>
        <v>2.2941055788163798</v>
      </c>
    </row>
    <row r="14" spans="1:33" x14ac:dyDescent="0.2">
      <c r="A14" s="1" t="s">
        <v>12</v>
      </c>
      <c r="B14" s="1">
        <v>-1.5098344412787901</v>
      </c>
      <c r="C14" s="1">
        <v>0</v>
      </c>
      <c r="D14" s="1">
        <v>2.44850465385385</v>
      </c>
      <c r="E14" s="1">
        <v>0</v>
      </c>
      <c r="F14" s="1">
        <v>0</v>
      </c>
      <c r="G14" s="1">
        <v>0</v>
      </c>
      <c r="H14" s="1">
        <v>-0.84245496121425401</v>
      </c>
      <c r="I14" s="1">
        <v>0.73855980976706503</v>
      </c>
      <c r="J14" s="1">
        <v>0</v>
      </c>
      <c r="K14" s="1">
        <v>0</v>
      </c>
      <c r="L14" s="1">
        <v>-0.168187118313782</v>
      </c>
      <c r="M14" s="1">
        <v>0</v>
      </c>
      <c r="N14" s="1">
        <v>0</v>
      </c>
      <c r="Q14" s="1" t="s">
        <v>12</v>
      </c>
      <c r="R14" s="1">
        <f t="shared" si="1"/>
        <v>-0.75491722063939504</v>
      </c>
      <c r="S14" s="1">
        <f t="shared" si="0"/>
        <v>0</v>
      </c>
      <c r="T14" s="1">
        <f t="shared" si="0"/>
        <v>1.224252326926925</v>
      </c>
      <c r="U14" s="1">
        <f t="shared" si="0"/>
        <v>0</v>
      </c>
      <c r="V14" s="1">
        <f t="shared" si="0"/>
        <v>0</v>
      </c>
      <c r="W14" s="1">
        <f t="shared" si="0"/>
        <v>0</v>
      </c>
      <c r="X14" s="1">
        <f t="shared" si="0"/>
        <v>-0.421227480607127</v>
      </c>
      <c r="Y14" s="1">
        <f t="shared" si="0"/>
        <v>0.36927990488353252</v>
      </c>
      <c r="Z14" s="1">
        <f t="shared" si="0"/>
        <v>0</v>
      </c>
      <c r="AA14" s="1">
        <f t="shared" si="0"/>
        <v>0</v>
      </c>
      <c r="AB14" s="1">
        <f t="shared" si="0"/>
        <v>-0.49871114937837546</v>
      </c>
      <c r="AC14" s="1">
        <f t="shared" si="0"/>
        <v>29.9059641341243</v>
      </c>
      <c r="AD14" s="1">
        <f t="shared" si="0"/>
        <v>0</v>
      </c>
      <c r="AF14" s="1" t="s">
        <v>12</v>
      </c>
      <c r="AG14" s="2">
        <f>SUMPRODUCT($F$20:$R$20,R14:AD14)</f>
        <v>3.3349559340413406</v>
      </c>
    </row>
    <row r="17" spans="5:19" x14ac:dyDescent="0.2">
      <c r="F17" s="1" t="s">
        <v>0</v>
      </c>
      <c r="G17" s="1" t="s">
        <v>1</v>
      </c>
      <c r="H17" s="1" t="s">
        <v>2</v>
      </c>
      <c r="I17" s="1" t="s">
        <v>3</v>
      </c>
      <c r="J17" s="1" t="s">
        <v>4</v>
      </c>
      <c r="K17" s="1" t="s">
        <v>5</v>
      </c>
      <c r="L17" s="1" t="s">
        <v>6</v>
      </c>
      <c r="M17" s="1" t="s">
        <v>7</v>
      </c>
      <c r="N17" s="1" t="s">
        <v>8</v>
      </c>
      <c r="O17" s="1" t="s">
        <v>9</v>
      </c>
      <c r="P17" s="1" t="s">
        <v>10</v>
      </c>
      <c r="Q17" s="1" t="s">
        <v>11</v>
      </c>
      <c r="R17" s="1" t="s">
        <v>12</v>
      </c>
    </row>
    <row r="18" spans="5:19" x14ac:dyDescent="0.2">
      <c r="E18" s="3">
        <v>2015</v>
      </c>
      <c r="F18" s="1">
        <v>100</v>
      </c>
      <c r="G18" s="1">
        <v>100</v>
      </c>
      <c r="H18" s="1">
        <v>100</v>
      </c>
      <c r="I18" s="1">
        <v>100</v>
      </c>
      <c r="J18" s="1">
        <v>100</v>
      </c>
      <c r="K18" s="1">
        <v>100</v>
      </c>
      <c r="L18" s="1">
        <v>100</v>
      </c>
      <c r="M18" s="1">
        <v>100</v>
      </c>
      <c r="N18" s="1">
        <v>100</v>
      </c>
      <c r="O18" s="1">
        <v>100</v>
      </c>
      <c r="P18" s="1">
        <v>100</v>
      </c>
      <c r="Q18" s="1">
        <v>100</v>
      </c>
      <c r="R18" s="1">
        <v>100</v>
      </c>
    </row>
    <row r="19" spans="5:19" ht="15" x14ac:dyDescent="0.25">
      <c r="E19" s="4">
        <v>2019</v>
      </c>
      <c r="F19">
        <v>103.2</v>
      </c>
      <c r="G19">
        <v>114.4</v>
      </c>
      <c r="H19">
        <v>102.5</v>
      </c>
      <c r="I19">
        <v>106.2</v>
      </c>
      <c r="J19">
        <v>105.1</v>
      </c>
      <c r="K19">
        <v>110.1</v>
      </c>
      <c r="L19">
        <v>104.6</v>
      </c>
      <c r="M19">
        <v>112</v>
      </c>
      <c r="N19">
        <v>109.7</v>
      </c>
      <c r="O19">
        <v>107.5</v>
      </c>
      <c r="P19">
        <v>115.2</v>
      </c>
      <c r="Q19">
        <v>111.3</v>
      </c>
      <c r="R19">
        <v>103.7</v>
      </c>
      <c r="S19"/>
    </row>
    <row r="20" spans="5:19" x14ac:dyDescent="0.2">
      <c r="E20" s="3" t="s">
        <v>13</v>
      </c>
      <c r="F20" s="1">
        <f>(F19-F18)/F18</f>
        <v>3.2000000000000028E-2</v>
      </c>
      <c r="G20" s="1">
        <f>(G19-G18)/G18</f>
        <v>0.14400000000000004</v>
      </c>
      <c r="H20" s="1">
        <f>(H19-H18)/H18</f>
        <v>2.5000000000000001E-2</v>
      </c>
      <c r="I20" s="1">
        <f>(I19-I18)/I18</f>
        <v>6.2000000000000027E-2</v>
      </c>
      <c r="J20" s="1">
        <f>(J19-J18)/J18</f>
        <v>5.0999999999999941E-2</v>
      </c>
      <c r="K20" s="1">
        <f>(K19-K18)/K18</f>
        <v>0.10099999999999994</v>
      </c>
      <c r="L20" s="1">
        <f>(L19-L18)/L18</f>
        <v>4.5999999999999944E-2</v>
      </c>
      <c r="M20" s="1">
        <f>(M19-M18)/M18</f>
        <v>0.12</v>
      </c>
      <c r="N20" s="1">
        <f>(N19-N18)/N18</f>
        <v>9.7000000000000031E-2</v>
      </c>
      <c r="O20" s="1">
        <f>(O19-O18)/O18</f>
        <v>7.4999999999999997E-2</v>
      </c>
      <c r="P20" s="1">
        <f>(P19-P18)/P18</f>
        <v>0.15200000000000002</v>
      </c>
      <c r="Q20" s="1">
        <f>(Q19-Q18)/Q18</f>
        <v>0.11299999999999998</v>
      </c>
      <c r="R20" s="1">
        <f>(R19-R18)/R18</f>
        <v>3.7000000000000026E-2</v>
      </c>
    </row>
    <row r="21" spans="5:19" x14ac:dyDescent="0.2">
      <c r="E21" s="3" t="s">
        <v>14</v>
      </c>
      <c r="F21" s="1">
        <v>58.3</v>
      </c>
      <c r="G21" s="1">
        <v>12</v>
      </c>
      <c r="H21" s="1">
        <v>23.7</v>
      </c>
      <c r="I21" s="1">
        <v>72.8</v>
      </c>
      <c r="J21" s="1">
        <v>36.700000000000003</v>
      </c>
      <c r="K21" s="1">
        <v>7</v>
      </c>
      <c r="L21" s="1">
        <v>24</v>
      </c>
      <c r="M21" s="1">
        <v>49.3</v>
      </c>
      <c r="N21" s="1">
        <v>15.5</v>
      </c>
      <c r="O21" s="1">
        <v>69.3</v>
      </c>
      <c r="P21" s="1">
        <v>9</v>
      </c>
      <c r="Q21" s="1">
        <v>42.5</v>
      </c>
      <c r="R21" s="1">
        <v>40.4</v>
      </c>
    </row>
    <row r="22" spans="5:19" x14ac:dyDescent="0.2">
      <c r="E22" s="3" t="s">
        <v>15</v>
      </c>
      <c r="F22" s="2">
        <f>F21/SUM($F$21:$R$21)</f>
        <v>0.1266015200868621</v>
      </c>
      <c r="G22" s="2">
        <f t="shared" ref="G22:R22" si="2">G21/SUM($F$21:$R$21)</f>
        <v>2.6058631921824105E-2</v>
      </c>
      <c r="H22" s="2">
        <f t="shared" si="2"/>
        <v>5.1465798045602605E-2</v>
      </c>
      <c r="I22" s="2">
        <f t="shared" si="2"/>
        <v>0.15808903365906624</v>
      </c>
      <c r="J22" s="2">
        <f t="shared" si="2"/>
        <v>7.9695982627578724E-2</v>
      </c>
      <c r="K22" s="2">
        <f t="shared" si="2"/>
        <v>1.5200868621064061E-2</v>
      </c>
      <c r="L22" s="2">
        <f t="shared" si="2"/>
        <v>5.2117263843648211E-2</v>
      </c>
      <c r="M22" s="2">
        <f t="shared" si="2"/>
        <v>0.10705754614549402</v>
      </c>
      <c r="N22" s="2">
        <f t="shared" si="2"/>
        <v>3.3659066232356136E-2</v>
      </c>
      <c r="O22" s="2">
        <f t="shared" si="2"/>
        <v>0.1504885993485342</v>
      </c>
      <c r="P22" s="2">
        <f t="shared" si="2"/>
        <v>1.9543973941368076E-2</v>
      </c>
      <c r="Q22" s="2">
        <f t="shared" si="2"/>
        <v>9.2290988056460369E-2</v>
      </c>
      <c r="R22" s="2">
        <f t="shared" si="2"/>
        <v>8.7730727470141143E-2</v>
      </c>
    </row>
    <row r="23" spans="5:19" x14ac:dyDescent="0.2">
      <c r="E23" s="4" t="s">
        <v>16</v>
      </c>
      <c r="F23" s="2">
        <f>(1+(INDEX($AG$2:$AG$14,MATCH(F$17,$AF$2:$AF$14,0))/100))*F22</f>
        <v>0.12724554856813319</v>
      </c>
      <c r="G23" s="2">
        <f>(1+(INDEX($AG$2:$AG$14,MATCH(G$17,$AF$2:$AF$14,0))/100))*G22</f>
        <v>2.6052106548774313E-2</v>
      </c>
      <c r="H23" s="2">
        <f>(1+(INDEX($AG$2:$AG$14,MATCH(H$17,$AF$2:$AF$14,0))/100))*H22</f>
        <v>4.7983775870130821E-2</v>
      </c>
      <c r="I23" s="2">
        <f>(1+(INDEX($AG$2:$AG$14,MATCH(I$17,$AF$2:$AF$14,0))/100))*I22</f>
        <v>0.15707689867189245</v>
      </c>
      <c r="J23" s="2">
        <f>(1+(INDEX($AG$2:$AG$14,MATCH(J$17,$AF$2:$AF$14,0))/100))*J22</f>
        <v>7.9606248166145366E-2</v>
      </c>
      <c r="K23" s="2">
        <f>(1+(INDEX($AG$2:$AG$14,MATCH(K$17,$AF$2:$AF$14,0))/100))*K22</f>
        <v>1.5200868621064061E-2</v>
      </c>
      <c r="L23" s="2">
        <f>(1+(INDEX($AG$2:$AG$14,MATCH(L$17,$AF$2:$AF$14,0))/100))*L22</f>
        <v>5.1957356099423119E-2</v>
      </c>
      <c r="M23" s="2">
        <f>(1+(INDEX($AG$2:$AG$14,MATCH(M$17,$AF$2:$AF$14,0))/100))*M22</f>
        <v>0.10725083907758458</v>
      </c>
      <c r="N23" s="2">
        <f>(1+(INDEX($AG$2:$AG$14,MATCH(N$17,$AF$2:$AF$14,0))/100))*N22</f>
        <v>3.367612516674897E-2</v>
      </c>
      <c r="O23" s="2">
        <f>(1+(INDEX($AG$2:$AG$14,MATCH(O$17,$AF$2:$AF$14,0))/100))*O22</f>
        <v>0.15739102467973504</v>
      </c>
      <c r="P23" s="2">
        <f>(1+(INDEX($AG$2:$AG$14,MATCH(P$17,$AF$2:$AF$14,0))/100))*P22</f>
        <v>1.953460041541568E-2</v>
      </c>
      <c r="Q23" s="2">
        <f>(1+(INDEX($AG$2:$AG$14,MATCH(Q$17,$AF$2:$AF$14,0))/100))*Q22</f>
        <v>9.4408240762208384E-2</v>
      </c>
      <c r="R23" s="2">
        <f>(1+(INDEX($AG$2:$AG$14,MATCH(R$17,$AF$2:$AF$14,0))/100))*R22</f>
        <v>9.0656508571884245E-2</v>
      </c>
    </row>
    <row r="24" spans="5:19" x14ac:dyDescent="0.2">
      <c r="E24" s="4" t="s">
        <v>17</v>
      </c>
      <c r="F24" s="2">
        <f>F23/SUM($F$23:$R$23)</f>
        <v>0.1262306364250935</v>
      </c>
      <c r="G24" s="2">
        <f t="shared" ref="G24:R24" si="3">G23/SUM($F$23:$R$23)</f>
        <v>2.5844314609601231E-2</v>
      </c>
      <c r="H24" s="2">
        <f t="shared" si="3"/>
        <v>4.760105665246471E-2</v>
      </c>
      <c r="I24" s="2">
        <f t="shared" si="3"/>
        <v>0.15582405129414895</v>
      </c>
      <c r="J24" s="2">
        <f t="shared" si="3"/>
        <v>7.8971307699977372E-2</v>
      </c>
      <c r="K24" s="2">
        <f t="shared" si="3"/>
        <v>1.5079626296111464E-2</v>
      </c>
      <c r="L24" s="2">
        <f t="shared" si="3"/>
        <v>5.1542943554395607E-2</v>
      </c>
      <c r="M24" s="2">
        <f t="shared" si="3"/>
        <v>0.10639540499634634</v>
      </c>
      <c r="N24" s="2">
        <f t="shared" si="3"/>
        <v>3.3407523956358043E-2</v>
      </c>
      <c r="O24" s="2">
        <f t="shared" si="3"/>
        <v>0.15613567182888546</v>
      </c>
      <c r="P24" s="2">
        <f t="shared" si="3"/>
        <v>1.9378792189555284E-2</v>
      </c>
      <c r="Q24" s="2">
        <f t="shared" si="3"/>
        <v>9.3655239411428115E-2</v>
      </c>
      <c r="R24" s="2">
        <f t="shared" si="3"/>
        <v>8.9933431085633939E-2</v>
      </c>
    </row>
    <row r="25" spans="5:19" x14ac:dyDescent="0.2">
      <c r="E25" s="3" t="s">
        <v>18</v>
      </c>
      <c r="F25" s="2">
        <v>61.9</v>
      </c>
      <c r="G25" s="2">
        <v>13</v>
      </c>
      <c r="H25" s="2">
        <v>24.5</v>
      </c>
      <c r="I25" s="2">
        <v>79.400000000000006</v>
      </c>
      <c r="J25" s="2">
        <v>41</v>
      </c>
      <c r="K25" s="2">
        <v>8</v>
      </c>
      <c r="L25" s="2">
        <v>28.8</v>
      </c>
      <c r="M25" s="2">
        <v>56.2</v>
      </c>
      <c r="N25" s="2">
        <v>21.3</v>
      </c>
      <c r="O25" s="2">
        <v>77.2</v>
      </c>
      <c r="P25" s="2">
        <v>28.4</v>
      </c>
      <c r="Q25" s="2">
        <v>51.4</v>
      </c>
      <c r="R25" s="2">
        <v>45.7</v>
      </c>
    </row>
    <row r="26" spans="5:19" x14ac:dyDescent="0.2">
      <c r="E26" s="3" t="s">
        <v>19</v>
      </c>
      <c r="F26" s="2">
        <f>F25/SUM($F$25:$R$25)</f>
        <v>0.11531296572280179</v>
      </c>
      <c r="G26" s="2">
        <f t="shared" ref="G26:R26" si="4">G25/SUM($F$25:$R$25)</f>
        <v>2.4217585692995532E-2</v>
      </c>
      <c r="H26" s="2">
        <f t="shared" si="4"/>
        <v>4.5640834575260809E-2</v>
      </c>
      <c r="I26" s="2">
        <f t="shared" si="4"/>
        <v>0.1479135618479881</v>
      </c>
      <c r="J26" s="2">
        <f t="shared" si="4"/>
        <v>7.6378539493293596E-2</v>
      </c>
      <c r="K26" s="2">
        <f t="shared" si="4"/>
        <v>1.490312965722802E-2</v>
      </c>
      <c r="L26" s="2">
        <f t="shared" si="4"/>
        <v>5.3651266766020868E-2</v>
      </c>
      <c r="M26" s="2">
        <f t="shared" si="4"/>
        <v>0.10469448584202684</v>
      </c>
      <c r="N26" s="2">
        <f t="shared" si="4"/>
        <v>3.9679582712369606E-2</v>
      </c>
      <c r="O26" s="2">
        <f t="shared" si="4"/>
        <v>0.14381520119225039</v>
      </c>
      <c r="P26" s="2">
        <f t="shared" si="4"/>
        <v>5.2906110283159467E-2</v>
      </c>
      <c r="Q26" s="2">
        <f t="shared" si="4"/>
        <v>9.5752608047690022E-2</v>
      </c>
      <c r="R26" s="2">
        <f t="shared" si="4"/>
        <v>8.5134128166915068E-2</v>
      </c>
    </row>
    <row r="29" spans="5:19" x14ac:dyDescent="0.2">
      <c r="F29" s="2" t="str">
        <f>F17</f>
        <v>X1</v>
      </c>
      <c r="G29" s="2" t="str">
        <f>G17</f>
        <v>X2</v>
      </c>
      <c r="H29" s="2" t="str">
        <f>H17</f>
        <v>X3</v>
      </c>
      <c r="I29" s="2" t="str">
        <f>I17</f>
        <v>X4</v>
      </c>
      <c r="J29" s="2" t="str">
        <f>J17</f>
        <v>X5</v>
      </c>
      <c r="K29" s="2" t="str">
        <f>K17</f>
        <v>X6</v>
      </c>
      <c r="L29" s="2" t="str">
        <f>L17</f>
        <v>X7.1</v>
      </c>
      <c r="M29" s="2" t="str">
        <f>M17</f>
        <v>X7_other</v>
      </c>
      <c r="N29" s="2" t="str">
        <f>N17</f>
        <v>X8</v>
      </c>
      <c r="O29" s="2" t="str">
        <f>O17</f>
        <v>X9</v>
      </c>
      <c r="P29" s="2" t="str">
        <f>P17</f>
        <v>X10</v>
      </c>
      <c r="Q29" s="2" t="str">
        <f>Q17</f>
        <v>X11</v>
      </c>
      <c r="R29" s="2" t="str">
        <f>R17</f>
        <v>X12</v>
      </c>
    </row>
    <row r="30" spans="5:19" x14ac:dyDescent="0.2">
      <c r="E30" s="3" t="s">
        <v>15</v>
      </c>
      <c r="F30" s="2">
        <f>F22</f>
        <v>0.1266015200868621</v>
      </c>
      <c r="G30" s="2">
        <f>G22</f>
        <v>2.6058631921824105E-2</v>
      </c>
      <c r="H30" s="2">
        <f>H22</f>
        <v>5.1465798045602605E-2</v>
      </c>
      <c r="I30" s="2">
        <f>I22</f>
        <v>0.15808903365906624</v>
      </c>
      <c r="J30" s="2">
        <f>J22</f>
        <v>7.9695982627578724E-2</v>
      </c>
      <c r="K30" s="2">
        <f>K22</f>
        <v>1.5200868621064061E-2</v>
      </c>
      <c r="L30" s="2">
        <f>L22</f>
        <v>5.2117263843648211E-2</v>
      </c>
      <c r="M30" s="2">
        <f>M22</f>
        <v>0.10705754614549402</v>
      </c>
      <c r="N30" s="2">
        <f>N22</f>
        <v>3.3659066232356136E-2</v>
      </c>
      <c r="O30" s="2">
        <f>O22</f>
        <v>0.1504885993485342</v>
      </c>
      <c r="P30" s="2">
        <f>P22</f>
        <v>1.9543973941368076E-2</v>
      </c>
      <c r="Q30" s="2">
        <f>Q22</f>
        <v>9.2290988056460369E-2</v>
      </c>
      <c r="R30" s="2">
        <f>R22</f>
        <v>8.7730727470141143E-2</v>
      </c>
    </row>
    <row r="31" spans="5:19" x14ac:dyDescent="0.2">
      <c r="E31" s="4" t="s">
        <v>17</v>
      </c>
      <c r="F31" s="2">
        <f>F24</f>
        <v>0.1262306364250935</v>
      </c>
      <c r="G31" s="2">
        <f>G24</f>
        <v>2.5844314609601231E-2</v>
      </c>
      <c r="H31" s="2">
        <f>H24</f>
        <v>4.760105665246471E-2</v>
      </c>
      <c r="I31" s="2">
        <f>I24</f>
        <v>0.15582405129414895</v>
      </c>
      <c r="J31" s="2">
        <f>J24</f>
        <v>7.8971307699977372E-2</v>
      </c>
      <c r="K31" s="2">
        <f>K24</f>
        <v>1.5079626296111464E-2</v>
      </c>
      <c r="L31" s="2">
        <f>L24</f>
        <v>5.1542943554395607E-2</v>
      </c>
      <c r="M31" s="2">
        <f>M24</f>
        <v>0.10639540499634634</v>
      </c>
      <c r="N31" s="2">
        <f>N24</f>
        <v>3.3407523956358043E-2</v>
      </c>
      <c r="O31" s="2">
        <f>O24</f>
        <v>0.15613567182888546</v>
      </c>
      <c r="P31" s="2">
        <f>P24</f>
        <v>1.9378792189555284E-2</v>
      </c>
      <c r="Q31" s="2">
        <f>Q24</f>
        <v>9.3655239411428115E-2</v>
      </c>
      <c r="R31" s="2">
        <f>R24</f>
        <v>8.9933431085633939E-2</v>
      </c>
    </row>
    <row r="32" spans="5:19" x14ac:dyDescent="0.2">
      <c r="E32" s="2" t="s">
        <v>18</v>
      </c>
      <c r="F32" s="2">
        <f>F26</f>
        <v>0.11531296572280179</v>
      </c>
      <c r="G32" s="2">
        <f t="shared" ref="G32:R32" si="5">G26</f>
        <v>2.4217585692995532E-2</v>
      </c>
      <c r="H32" s="2">
        <f t="shared" si="5"/>
        <v>4.5640834575260809E-2</v>
      </c>
      <c r="I32" s="2">
        <f t="shared" si="5"/>
        <v>0.1479135618479881</v>
      </c>
      <c r="J32" s="2">
        <f t="shared" si="5"/>
        <v>7.6378539493293596E-2</v>
      </c>
      <c r="K32" s="2">
        <f t="shared" si="5"/>
        <v>1.490312965722802E-2</v>
      </c>
      <c r="L32" s="2">
        <f t="shared" si="5"/>
        <v>5.3651266766020868E-2</v>
      </c>
      <c r="M32" s="2">
        <f t="shared" si="5"/>
        <v>0.10469448584202684</v>
      </c>
      <c r="N32" s="2">
        <f t="shared" si="5"/>
        <v>3.9679582712369606E-2</v>
      </c>
      <c r="O32" s="2">
        <f t="shared" si="5"/>
        <v>0.14381520119225039</v>
      </c>
      <c r="P32" s="2">
        <f t="shared" si="5"/>
        <v>5.2906110283159467E-2</v>
      </c>
      <c r="Q32" s="2">
        <f t="shared" si="5"/>
        <v>9.5752608047690022E-2</v>
      </c>
      <c r="R32" s="2">
        <f t="shared" si="5"/>
        <v>8.5134128166915068E-2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"/>
  <sheetViews>
    <sheetView tabSelected="1" workbookViewId="0">
      <selection activeCell="G33" sqref="G33"/>
    </sheetView>
  </sheetViews>
  <sheetFormatPr defaultRowHeight="14.25" x14ac:dyDescent="0.2"/>
  <cols>
    <col min="1" max="13" width="7" style="2" customWidth="1"/>
    <col min="14" max="16384" width="9.140625" style="2"/>
  </cols>
  <sheetData>
    <row r="1" spans="1:31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11</v>
      </c>
      <c r="M1" s="1" t="s">
        <v>12</v>
      </c>
      <c r="P1" s="1"/>
      <c r="Q1" s="1" t="str">
        <f>B1</f>
        <v>X1</v>
      </c>
      <c r="R1" s="1" t="str">
        <f t="shared" ref="R1:AC1" si="0">C1</f>
        <v>X2</v>
      </c>
      <c r="S1" s="1" t="str">
        <f t="shared" si="0"/>
        <v>X3</v>
      </c>
      <c r="T1" s="1" t="str">
        <f t="shared" si="0"/>
        <v>X4</v>
      </c>
      <c r="U1" s="1" t="str">
        <f t="shared" si="0"/>
        <v>X5</v>
      </c>
      <c r="V1" s="1" t="str">
        <f t="shared" si="0"/>
        <v>X6</v>
      </c>
      <c r="W1" s="1" t="str">
        <f t="shared" si="0"/>
        <v>X7.1</v>
      </c>
      <c r="X1" s="1" t="str">
        <f t="shared" si="0"/>
        <v>X7_other</v>
      </c>
      <c r="Y1" s="1" t="str">
        <f t="shared" si="0"/>
        <v>X8</v>
      </c>
      <c r="Z1" s="1" t="str">
        <f t="shared" si="0"/>
        <v>X9</v>
      </c>
      <c r="AA1" s="1" t="str">
        <f t="shared" si="0"/>
        <v>X11</v>
      </c>
      <c r="AB1" s="1" t="str">
        <f t="shared" si="0"/>
        <v>X12</v>
      </c>
    </row>
    <row r="2" spans="1:31" x14ac:dyDescent="0.2">
      <c r="A2" s="1" t="s">
        <v>0</v>
      </c>
      <c r="B2" s="1">
        <v>0</v>
      </c>
      <c r="C2" s="1">
        <v>0</v>
      </c>
      <c r="D2" s="1">
        <v>-0.751404662107787</v>
      </c>
      <c r="E2" s="1">
        <v>0.49294129988943203</v>
      </c>
      <c r="F2" s="1">
        <v>3.8612945042634197E-2</v>
      </c>
      <c r="G2" s="1">
        <v>-0.53831827627036699</v>
      </c>
      <c r="H2" s="1">
        <v>0.682183152927753</v>
      </c>
      <c r="I2" s="1">
        <v>0.30703746433240697</v>
      </c>
      <c r="J2" s="1">
        <v>0</v>
      </c>
      <c r="K2" s="1">
        <v>-1.0643658739950901</v>
      </c>
      <c r="L2" s="1">
        <v>-9.9896649443306298E-2</v>
      </c>
      <c r="M2" s="1">
        <v>0</v>
      </c>
      <c r="P2" s="1" t="str">
        <f>A2</f>
        <v>X1</v>
      </c>
      <c r="Q2" s="1">
        <f>AVERAGE(INDEX($B$2:$M$13,MATCH($P2,$A$2:$A$13,0),MATCH(Q$1,$B$1:$M$1,0)),INDEX($B$2:$M$13,MATCH(Q$1,$A$2:$A$13,0),MATCH($P2,$B$1:$M$1,0)))</f>
        <v>0</v>
      </c>
      <c r="R2" s="1">
        <f t="shared" ref="R2:AB13" si="1">AVERAGE(INDEX($B$2:$M$13,MATCH($P2,$A$2:$A$13,0),MATCH(R$1,$B$1:$M$1,0)),INDEX($B$2:$M$13,MATCH(R$1,$A$2:$A$13,0),MATCH($P2,$B$1:$M$1,0)))</f>
        <v>0</v>
      </c>
      <c r="S2" s="1">
        <f t="shared" si="1"/>
        <v>-0.64753047352089399</v>
      </c>
      <c r="T2" s="1">
        <f t="shared" si="1"/>
        <v>0.78910678269047096</v>
      </c>
      <c r="U2" s="1">
        <f t="shared" si="1"/>
        <v>1.9306472521317099E-2</v>
      </c>
      <c r="V2" s="1">
        <f t="shared" si="1"/>
        <v>-0.2691591381351835</v>
      </c>
      <c r="W2" s="1">
        <f t="shared" si="1"/>
        <v>0.3410915764638765</v>
      </c>
      <c r="X2" s="1">
        <f t="shared" si="1"/>
        <v>-0.14919853597078703</v>
      </c>
      <c r="Y2" s="1">
        <f t="shared" si="1"/>
        <v>0</v>
      </c>
      <c r="Z2" s="1">
        <f t="shared" si="1"/>
        <v>-0.80569511750673706</v>
      </c>
      <c r="AA2" s="1">
        <f t="shared" si="1"/>
        <v>-4.9948324721653149E-2</v>
      </c>
      <c r="AB2" s="1">
        <f t="shared" si="1"/>
        <v>-0.62925765126113997</v>
      </c>
      <c r="AD2" s="1" t="str">
        <f>P2</f>
        <v>X1</v>
      </c>
      <c r="AE2" s="1">
        <f>SUMPRODUCT($F$20:$Q$20,Q2:AB2)</f>
        <v>-8.5031523566649891E-2</v>
      </c>
    </row>
    <row r="3" spans="1:31" x14ac:dyDescent="0.2">
      <c r="A3" s="1" t="s">
        <v>1</v>
      </c>
      <c r="B3" s="1">
        <v>0</v>
      </c>
      <c r="C3" s="1">
        <v>0</v>
      </c>
      <c r="D3" s="1">
        <v>0</v>
      </c>
      <c r="E3" s="1">
        <v>-3.1413740465956699E-2</v>
      </c>
      <c r="F3" s="1">
        <v>0</v>
      </c>
      <c r="G3" s="1">
        <v>-0.92554115968310402</v>
      </c>
      <c r="H3" s="1">
        <v>1.2108438876676899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P3" s="1" t="str">
        <f t="shared" ref="P3:P14" si="2">A3</f>
        <v>X2</v>
      </c>
      <c r="Q3" s="1">
        <f t="shared" ref="Q3:AB13" si="3">AVERAGE(INDEX($B$2:$M$13,MATCH($P3,$A$2:$A$13,0),MATCH(Q$1,$B$1:$M$1,0)),INDEX($B$2:$M$13,MATCH(Q$1,$A$2:$A$13,0),MATCH($P3,$B$1:$M$1,0)))</f>
        <v>0</v>
      </c>
      <c r="R3" s="1">
        <f t="shared" si="1"/>
        <v>0</v>
      </c>
      <c r="S3" s="1">
        <f t="shared" si="1"/>
        <v>-7.0398352201462996E-2</v>
      </c>
      <c r="T3" s="1">
        <f t="shared" si="1"/>
        <v>-1.570687023297835E-2</v>
      </c>
      <c r="U3" s="1">
        <f t="shared" si="1"/>
        <v>0</v>
      </c>
      <c r="V3" s="1">
        <f t="shared" si="1"/>
        <v>-0.46277057984155201</v>
      </c>
      <c r="W3" s="1">
        <f t="shared" si="1"/>
        <v>0.60542194383384496</v>
      </c>
      <c r="X3" s="1">
        <f t="shared" si="1"/>
        <v>0</v>
      </c>
      <c r="Y3" s="1">
        <f t="shared" si="1"/>
        <v>0</v>
      </c>
      <c r="Z3" s="1">
        <f t="shared" si="1"/>
        <v>0</v>
      </c>
      <c r="AA3" s="1">
        <f t="shared" si="1"/>
        <v>0</v>
      </c>
      <c r="AB3" s="1">
        <f t="shared" si="1"/>
        <v>0</v>
      </c>
      <c r="AD3" s="1" t="str">
        <f t="shared" ref="AD3:AD14" si="4">P3</f>
        <v>X2</v>
      </c>
      <c r="AE3" s="1">
        <f t="shared" ref="AE3:AE14" si="5">SUMPRODUCT($F$20:$Q$20,Q3:AB3)</f>
        <v>-2.1624203907121119E-2</v>
      </c>
    </row>
    <row r="4" spans="1:31" x14ac:dyDescent="0.2">
      <c r="A4" s="1" t="s">
        <v>2</v>
      </c>
      <c r="B4" s="1">
        <v>-0.54365628493400098</v>
      </c>
      <c r="C4" s="1">
        <v>-0.14079670440292599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-0.30326787889880202</v>
      </c>
      <c r="L4" s="1">
        <v>0</v>
      </c>
      <c r="M4" s="1">
        <v>0</v>
      </c>
      <c r="P4" s="1" t="str">
        <f t="shared" si="2"/>
        <v>X3</v>
      </c>
      <c r="Q4" s="1">
        <f t="shared" si="3"/>
        <v>-0.64753047352089399</v>
      </c>
      <c r="R4" s="1">
        <f t="shared" si="1"/>
        <v>-7.0398352201462996E-2</v>
      </c>
      <c r="S4" s="1">
        <f t="shared" si="1"/>
        <v>0</v>
      </c>
      <c r="T4" s="1">
        <f t="shared" si="1"/>
        <v>-0.62844629161799503</v>
      </c>
      <c r="U4" s="1">
        <f t="shared" si="1"/>
        <v>9.3057914296008001E-2</v>
      </c>
      <c r="V4" s="1">
        <f t="shared" si="1"/>
        <v>0</v>
      </c>
      <c r="W4" s="1">
        <f t="shared" si="1"/>
        <v>0</v>
      </c>
      <c r="X4" s="1">
        <f t="shared" si="1"/>
        <v>0</v>
      </c>
      <c r="Y4" s="1">
        <f t="shared" si="1"/>
        <v>-9.7522789084959996E-2</v>
      </c>
      <c r="Z4" s="1">
        <f t="shared" si="1"/>
        <v>-1.1693338918055811</v>
      </c>
      <c r="AA4" s="1">
        <f t="shared" si="1"/>
        <v>8.1400276925405501E-17</v>
      </c>
      <c r="AB4" s="1">
        <f t="shared" si="1"/>
        <v>0.29041381367105051</v>
      </c>
      <c r="AD4" s="1" t="str">
        <f t="shared" si="4"/>
        <v>X3</v>
      </c>
      <c r="AE4" s="1">
        <f t="shared" si="5"/>
        <v>-0.15149049564172945</v>
      </c>
    </row>
    <row r="5" spans="1:31" x14ac:dyDescent="0.2">
      <c r="A5" s="1" t="s">
        <v>3</v>
      </c>
      <c r="B5" s="1">
        <v>1.0852722654915099</v>
      </c>
      <c r="C5" s="1">
        <v>0</v>
      </c>
      <c r="D5" s="1">
        <v>-1.2568925832359901</v>
      </c>
      <c r="E5" s="1">
        <v>0</v>
      </c>
      <c r="F5" s="1">
        <v>0</v>
      </c>
      <c r="G5" s="1">
        <v>0</v>
      </c>
      <c r="H5" s="1">
        <v>-0.66977322541384099</v>
      </c>
      <c r="I5" s="1">
        <v>0</v>
      </c>
      <c r="J5" s="1">
        <v>0</v>
      </c>
      <c r="K5" s="1">
        <v>-4.7150436272247798E-2</v>
      </c>
      <c r="L5" s="1">
        <v>0</v>
      </c>
      <c r="M5" s="1">
        <v>0</v>
      </c>
      <c r="P5" s="1" t="str">
        <f t="shared" si="2"/>
        <v>X4</v>
      </c>
      <c r="Q5" s="1">
        <f t="shared" si="3"/>
        <v>0.78910678269047096</v>
      </c>
      <c r="R5" s="1">
        <f t="shared" si="1"/>
        <v>-1.570687023297835E-2</v>
      </c>
      <c r="S5" s="1">
        <f t="shared" si="1"/>
        <v>-0.62844629161799503</v>
      </c>
      <c r="T5" s="1">
        <f t="shared" si="1"/>
        <v>0</v>
      </c>
      <c r="U5" s="1">
        <f t="shared" si="1"/>
        <v>0</v>
      </c>
      <c r="V5" s="1">
        <f t="shared" si="1"/>
        <v>0.1321821860256725</v>
      </c>
      <c r="W5" s="1">
        <f t="shared" si="1"/>
        <v>-0.33488661270692049</v>
      </c>
      <c r="X5" s="1">
        <f t="shared" si="1"/>
        <v>0</v>
      </c>
      <c r="Y5" s="1">
        <f t="shared" si="1"/>
        <v>-2.9409746871194551E-2</v>
      </c>
      <c r="Z5" s="1">
        <f t="shared" si="1"/>
        <v>-2.3575218136123899E-2</v>
      </c>
      <c r="AA5" s="1">
        <f t="shared" si="1"/>
        <v>0</v>
      </c>
      <c r="AB5" s="1">
        <f t="shared" si="1"/>
        <v>0</v>
      </c>
      <c r="AD5" s="1" t="str">
        <f t="shared" si="4"/>
        <v>X4</v>
      </c>
      <c r="AE5" s="1">
        <f t="shared" si="5"/>
        <v>6.0320023945575701E-4</v>
      </c>
    </row>
    <row r="6" spans="1:31" x14ac:dyDescent="0.2">
      <c r="A6" s="1" t="s">
        <v>4</v>
      </c>
      <c r="B6" s="1">
        <v>0</v>
      </c>
      <c r="C6" s="1">
        <v>0</v>
      </c>
      <c r="D6" s="1">
        <v>0.186115828592016</v>
      </c>
      <c r="E6" s="1">
        <v>0</v>
      </c>
      <c r="F6" s="1">
        <v>0</v>
      </c>
      <c r="G6" s="1">
        <v>0</v>
      </c>
      <c r="H6" s="1">
        <v>-2.0677756298056602</v>
      </c>
      <c r="I6" s="1">
        <v>-1.05499944149688</v>
      </c>
      <c r="J6" s="1">
        <v>0</v>
      </c>
      <c r="K6" s="1">
        <v>3.3098599981535002</v>
      </c>
      <c r="L6" s="1">
        <v>0</v>
      </c>
      <c r="M6" s="1">
        <v>0</v>
      </c>
      <c r="P6" s="1" t="str">
        <f t="shared" si="2"/>
        <v>X5</v>
      </c>
      <c r="Q6" s="1">
        <f t="shared" si="3"/>
        <v>1.9306472521317099E-2</v>
      </c>
      <c r="R6" s="1">
        <f t="shared" si="1"/>
        <v>0</v>
      </c>
      <c r="S6" s="1">
        <f t="shared" si="1"/>
        <v>9.3057914296008001E-2</v>
      </c>
      <c r="T6" s="1">
        <f t="shared" si="1"/>
        <v>0</v>
      </c>
      <c r="U6" s="1">
        <f t="shared" si="1"/>
        <v>0</v>
      </c>
      <c r="V6" s="1">
        <f t="shared" si="1"/>
        <v>0</v>
      </c>
      <c r="W6" s="1">
        <f t="shared" si="1"/>
        <v>-1.0338878149028301</v>
      </c>
      <c r="X6" s="1">
        <f t="shared" si="1"/>
        <v>-0.52749972074843998</v>
      </c>
      <c r="Y6" s="1">
        <f t="shared" si="1"/>
        <v>0</v>
      </c>
      <c r="Z6" s="1">
        <f t="shared" si="1"/>
        <v>1.6549299990767501</v>
      </c>
      <c r="AA6" s="1">
        <f t="shared" si="1"/>
        <v>0</v>
      </c>
      <c r="AB6" s="1">
        <f t="shared" si="1"/>
        <v>0</v>
      </c>
      <c r="AD6" s="1" t="str">
        <f t="shared" si="4"/>
        <v>X5</v>
      </c>
      <c r="AE6" s="1">
        <f t="shared" si="5"/>
        <v>1.6205198933495674E-2</v>
      </c>
    </row>
    <row r="7" spans="1:31" x14ac:dyDescent="0.2">
      <c r="A7" s="1" t="s">
        <v>5</v>
      </c>
      <c r="B7" s="1">
        <v>0</v>
      </c>
      <c r="C7" s="1">
        <v>0</v>
      </c>
      <c r="D7" s="1">
        <v>0</v>
      </c>
      <c r="E7" s="1">
        <v>0.264364372051345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0.23446627598855299</v>
      </c>
      <c r="P7" s="1" t="str">
        <f t="shared" si="2"/>
        <v>X6</v>
      </c>
      <c r="Q7" s="1">
        <f t="shared" si="3"/>
        <v>-0.2691591381351835</v>
      </c>
      <c r="R7" s="1">
        <f t="shared" si="1"/>
        <v>-0.46277057984155201</v>
      </c>
      <c r="S7" s="1">
        <f t="shared" si="1"/>
        <v>0</v>
      </c>
      <c r="T7" s="1">
        <f t="shared" si="1"/>
        <v>0.1321821860256725</v>
      </c>
      <c r="U7" s="1">
        <f t="shared" si="1"/>
        <v>0</v>
      </c>
      <c r="V7" s="1">
        <f t="shared" si="1"/>
        <v>0</v>
      </c>
      <c r="W7" s="1">
        <f t="shared" si="1"/>
        <v>0</v>
      </c>
      <c r="X7" s="1">
        <f t="shared" si="1"/>
        <v>0</v>
      </c>
      <c r="Y7" s="1">
        <f t="shared" si="1"/>
        <v>-5.4237271143882999E-2</v>
      </c>
      <c r="Z7" s="1">
        <f t="shared" si="1"/>
        <v>0</v>
      </c>
      <c r="AA7" s="1">
        <f t="shared" si="1"/>
        <v>0</v>
      </c>
      <c r="AB7" s="1">
        <f t="shared" si="1"/>
        <v>0.1172331379942765</v>
      </c>
      <c r="AD7" s="1" t="str">
        <f t="shared" si="4"/>
        <v>X6</v>
      </c>
      <c r="AE7" s="1">
        <f t="shared" si="5"/>
        <v>-6.7980149579086102E-2</v>
      </c>
    </row>
    <row r="8" spans="1:31" x14ac:dyDescent="0.2">
      <c r="A8" s="1" t="s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0.726529173860472</v>
      </c>
      <c r="L8" s="1">
        <v>0</v>
      </c>
      <c r="M8" s="1">
        <v>0</v>
      </c>
      <c r="P8" s="1" t="str">
        <f t="shared" si="2"/>
        <v>X7.1</v>
      </c>
      <c r="Q8" s="1">
        <f t="shared" si="3"/>
        <v>0.3410915764638765</v>
      </c>
      <c r="R8" s="1">
        <f t="shared" si="1"/>
        <v>0.60542194383384496</v>
      </c>
      <c r="S8" s="1">
        <f t="shared" si="1"/>
        <v>0</v>
      </c>
      <c r="T8" s="1">
        <f t="shared" si="1"/>
        <v>-0.33488661270692049</v>
      </c>
      <c r="U8" s="1">
        <f t="shared" si="1"/>
        <v>-1.0338878149028301</v>
      </c>
      <c r="V8" s="1">
        <f t="shared" si="1"/>
        <v>0</v>
      </c>
      <c r="W8" s="1">
        <f t="shared" si="1"/>
        <v>0</v>
      </c>
      <c r="X8" s="1">
        <f t="shared" si="1"/>
        <v>-2.2019633198779052</v>
      </c>
      <c r="Y8" s="1">
        <f t="shared" si="1"/>
        <v>0.44058047021934249</v>
      </c>
      <c r="Z8" s="1">
        <f t="shared" si="1"/>
        <v>1.3104625750920609</v>
      </c>
      <c r="AA8" s="1">
        <f t="shared" si="1"/>
        <v>0</v>
      </c>
      <c r="AB8" s="1">
        <f t="shared" si="1"/>
        <v>0</v>
      </c>
      <c r="AD8" s="1" t="str">
        <f t="shared" si="4"/>
        <v>X7.1</v>
      </c>
      <c r="AE8" s="1">
        <f t="shared" si="5"/>
        <v>-9.8610157831123382E-2</v>
      </c>
    </row>
    <row r="9" spans="1:31" x14ac:dyDescent="0.2">
      <c r="A9" s="1" t="s">
        <v>7</v>
      </c>
      <c r="B9" s="1">
        <v>-0.60543453627398103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-4.4039266397558103</v>
      </c>
      <c r="I9" s="1">
        <v>0</v>
      </c>
      <c r="J9" s="1">
        <v>0</v>
      </c>
      <c r="K9" s="1">
        <v>5.5697650287667599</v>
      </c>
      <c r="L9" s="1">
        <v>0</v>
      </c>
      <c r="M9" s="1">
        <v>0</v>
      </c>
      <c r="P9" s="1" t="str">
        <f t="shared" si="2"/>
        <v>X7_other</v>
      </c>
      <c r="Q9" s="1">
        <f t="shared" si="3"/>
        <v>-0.14919853597078703</v>
      </c>
      <c r="R9" s="1">
        <f t="shared" si="1"/>
        <v>0</v>
      </c>
      <c r="S9" s="1">
        <f t="shared" si="1"/>
        <v>0</v>
      </c>
      <c r="T9" s="1">
        <f t="shared" si="1"/>
        <v>0</v>
      </c>
      <c r="U9" s="1">
        <f t="shared" si="1"/>
        <v>-0.52749972074843998</v>
      </c>
      <c r="V9" s="1">
        <f t="shared" si="1"/>
        <v>0</v>
      </c>
      <c r="W9" s="1">
        <f t="shared" si="1"/>
        <v>-2.2019633198779052</v>
      </c>
      <c r="X9" s="1">
        <f t="shared" si="1"/>
        <v>0</v>
      </c>
      <c r="Y9" s="1">
        <f t="shared" si="1"/>
        <v>0</v>
      </c>
      <c r="Z9" s="1">
        <f t="shared" si="1"/>
        <v>2.78488251438338</v>
      </c>
      <c r="AA9" s="1">
        <f t="shared" si="1"/>
        <v>0</v>
      </c>
      <c r="AB9" s="1">
        <f t="shared" si="1"/>
        <v>0.41591686815270301</v>
      </c>
      <c r="AD9" s="1" t="str">
        <f t="shared" si="4"/>
        <v>X7_other</v>
      </c>
      <c r="AE9" s="1">
        <f t="shared" si="5"/>
        <v>9.1287961076784413E-2</v>
      </c>
    </row>
    <row r="10" spans="1:31" x14ac:dyDescent="0.2">
      <c r="A10" s="1" t="s">
        <v>8</v>
      </c>
      <c r="B10" s="1">
        <v>0</v>
      </c>
      <c r="C10" s="1">
        <v>0</v>
      </c>
      <c r="D10" s="1">
        <v>-0.19504557816991999</v>
      </c>
      <c r="E10" s="1">
        <v>-5.8819493742389102E-2</v>
      </c>
      <c r="F10" s="1">
        <v>0</v>
      </c>
      <c r="G10" s="1">
        <v>-0.108474542287766</v>
      </c>
      <c r="H10" s="1">
        <v>0.88116094043868498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P10" s="1" t="str">
        <f t="shared" si="2"/>
        <v>X8</v>
      </c>
      <c r="Q10" s="1">
        <f t="shared" si="3"/>
        <v>0</v>
      </c>
      <c r="R10" s="1">
        <f t="shared" si="1"/>
        <v>0</v>
      </c>
      <c r="S10" s="1">
        <f t="shared" si="1"/>
        <v>-9.7522789084959996E-2</v>
      </c>
      <c r="T10" s="1">
        <f t="shared" si="1"/>
        <v>-2.9409746871194551E-2</v>
      </c>
      <c r="U10" s="1">
        <f t="shared" si="1"/>
        <v>0</v>
      </c>
      <c r="V10" s="1">
        <f t="shared" si="1"/>
        <v>-5.4237271143882999E-2</v>
      </c>
      <c r="W10" s="1">
        <f t="shared" si="1"/>
        <v>0.44058047021934249</v>
      </c>
      <c r="X10" s="1">
        <f t="shared" si="1"/>
        <v>0</v>
      </c>
      <c r="Y10" s="1">
        <f t="shared" si="1"/>
        <v>0</v>
      </c>
      <c r="Z10" s="1">
        <f t="shared" si="1"/>
        <v>0.91763037030217998</v>
      </c>
      <c r="AA10" s="1">
        <f t="shared" si="1"/>
        <v>0</v>
      </c>
      <c r="AB10" s="1">
        <f t="shared" si="1"/>
        <v>0</v>
      </c>
      <c r="AD10" s="1" t="str">
        <f t="shared" si="4"/>
        <v>X8</v>
      </c>
      <c r="AE10" s="1">
        <f t="shared" si="5"/>
        <v>7.9349540984082978E-2</v>
      </c>
    </row>
    <row r="11" spans="1:31" x14ac:dyDescent="0.2">
      <c r="A11" s="1" t="s">
        <v>9</v>
      </c>
      <c r="B11" s="1">
        <v>-0.54702436101838403</v>
      </c>
      <c r="C11" s="1">
        <v>0</v>
      </c>
      <c r="D11" s="1">
        <v>-2.0353999047123601</v>
      </c>
      <c r="E11" s="1">
        <v>0</v>
      </c>
      <c r="F11" s="1">
        <v>0</v>
      </c>
      <c r="G11" s="1">
        <v>0</v>
      </c>
      <c r="H11" s="1">
        <v>1.89439597632365</v>
      </c>
      <c r="I11" s="1">
        <v>0</v>
      </c>
      <c r="J11" s="1">
        <v>1.83526074060436</v>
      </c>
      <c r="K11" s="1">
        <v>0</v>
      </c>
      <c r="L11" s="1">
        <v>0</v>
      </c>
      <c r="M11" s="1">
        <v>0</v>
      </c>
      <c r="P11" s="1" t="str">
        <f t="shared" si="2"/>
        <v>X9</v>
      </c>
      <c r="Q11" s="1">
        <f t="shared" si="3"/>
        <v>-0.80569511750673706</v>
      </c>
      <c r="R11" s="1">
        <f t="shared" si="1"/>
        <v>0</v>
      </c>
      <c r="S11" s="1">
        <f t="shared" si="1"/>
        <v>-1.1693338918055811</v>
      </c>
      <c r="T11" s="1">
        <f t="shared" si="1"/>
        <v>-2.3575218136123899E-2</v>
      </c>
      <c r="U11" s="1">
        <f t="shared" si="1"/>
        <v>1.6549299990767501</v>
      </c>
      <c r="V11" s="1">
        <f t="shared" si="1"/>
        <v>0</v>
      </c>
      <c r="W11" s="1">
        <f t="shared" si="1"/>
        <v>1.3104625750920609</v>
      </c>
      <c r="X11" s="1">
        <f t="shared" si="1"/>
        <v>2.78488251438338</v>
      </c>
      <c r="Y11" s="1">
        <f t="shared" si="1"/>
        <v>0.91763037030217998</v>
      </c>
      <c r="Z11" s="1">
        <f t="shared" si="1"/>
        <v>0</v>
      </c>
      <c r="AA11" s="1">
        <f t="shared" si="1"/>
        <v>0</v>
      </c>
      <c r="AB11" s="1">
        <f t="shared" si="1"/>
        <v>0</v>
      </c>
      <c r="AD11" s="1" t="str">
        <f t="shared" si="4"/>
        <v>X9</v>
      </c>
      <c r="AE11" s="1">
        <f t="shared" si="5"/>
        <v>0.51140150147267116</v>
      </c>
    </row>
    <row r="12" spans="1:31" x14ac:dyDescent="0.2">
      <c r="A12" s="1" t="s">
        <v>11</v>
      </c>
      <c r="B12" s="1">
        <v>0</v>
      </c>
      <c r="C12" s="1">
        <v>0</v>
      </c>
      <c r="D12" s="5">
        <v>1.62800553850811E-16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P12" s="1" t="str">
        <f t="shared" si="2"/>
        <v>X11</v>
      </c>
      <c r="Q12" s="1">
        <f t="shared" si="3"/>
        <v>-4.9948324721653149E-2</v>
      </c>
      <c r="R12" s="1">
        <f t="shared" si="1"/>
        <v>0</v>
      </c>
      <c r="S12" s="1">
        <f t="shared" si="1"/>
        <v>8.1400276925405501E-17</v>
      </c>
      <c r="T12" s="1">
        <f t="shared" si="1"/>
        <v>0</v>
      </c>
      <c r="U12" s="1">
        <f t="shared" si="1"/>
        <v>0</v>
      </c>
      <c r="V12" s="1">
        <f t="shared" si="1"/>
        <v>0</v>
      </c>
      <c r="W12" s="1">
        <f t="shared" si="1"/>
        <v>0</v>
      </c>
      <c r="X12" s="1">
        <f t="shared" si="1"/>
        <v>0</v>
      </c>
      <c r="Y12" s="1">
        <f t="shared" si="1"/>
        <v>0</v>
      </c>
      <c r="Z12" s="1">
        <f t="shared" si="1"/>
        <v>0</v>
      </c>
      <c r="AA12" s="1">
        <f t="shared" si="1"/>
        <v>0</v>
      </c>
      <c r="AB12" s="1">
        <f t="shared" si="1"/>
        <v>0</v>
      </c>
      <c r="AD12" s="1" t="str">
        <f t="shared" si="4"/>
        <v>X11</v>
      </c>
      <c r="AE12" s="1">
        <f t="shared" si="5"/>
        <v>-1.5983463910929003E-3</v>
      </c>
    </row>
    <row r="13" spans="1:31" x14ac:dyDescent="0.2">
      <c r="A13" s="1" t="s">
        <v>12</v>
      </c>
      <c r="B13" s="1">
        <v>-1.2585153025222799</v>
      </c>
      <c r="C13" s="1">
        <v>0</v>
      </c>
      <c r="D13" s="1">
        <v>0.58082762734210103</v>
      </c>
      <c r="E13" s="1">
        <v>0</v>
      </c>
      <c r="F13" s="1">
        <v>0</v>
      </c>
      <c r="G13" s="1">
        <v>0</v>
      </c>
      <c r="H13" s="1">
        <v>0</v>
      </c>
      <c r="I13" s="1">
        <v>0.83183373630540602</v>
      </c>
      <c r="J13" s="1">
        <v>0</v>
      </c>
      <c r="K13" s="1">
        <v>0</v>
      </c>
      <c r="L13" s="1">
        <v>0</v>
      </c>
      <c r="M13" s="1">
        <v>0</v>
      </c>
      <c r="P13" s="1" t="str">
        <f t="shared" si="2"/>
        <v>X12</v>
      </c>
      <c r="Q13" s="1">
        <f t="shared" si="3"/>
        <v>-0.62925765126113997</v>
      </c>
      <c r="R13" s="1">
        <f t="shared" si="1"/>
        <v>0</v>
      </c>
      <c r="S13" s="1">
        <f t="shared" si="1"/>
        <v>0.29041381367105051</v>
      </c>
      <c r="T13" s="1">
        <f t="shared" si="1"/>
        <v>0</v>
      </c>
      <c r="U13" s="1">
        <f t="shared" si="1"/>
        <v>0</v>
      </c>
      <c r="V13" s="1">
        <f t="shared" si="1"/>
        <v>0.1172331379942765</v>
      </c>
      <c r="W13" s="1">
        <f t="shared" si="1"/>
        <v>0</v>
      </c>
      <c r="X13" s="1">
        <f t="shared" si="1"/>
        <v>0.41591686815270301</v>
      </c>
      <c r="Y13" s="1">
        <f t="shared" si="1"/>
        <v>0</v>
      </c>
      <c r="Z13" s="1">
        <f t="shared" si="1"/>
        <v>0</v>
      </c>
      <c r="AA13" s="1">
        <f t="shared" si="1"/>
        <v>0</v>
      </c>
      <c r="AB13" s="1">
        <f t="shared" si="1"/>
        <v>0</v>
      </c>
      <c r="AD13" s="1" t="str">
        <f t="shared" si="4"/>
        <v>X12</v>
      </c>
      <c r="AE13" s="1">
        <f t="shared" si="5"/>
        <v>4.8874671617166042E-2</v>
      </c>
    </row>
    <row r="17" spans="5:17" x14ac:dyDescent="0.2">
      <c r="F17" s="1" t="s">
        <v>0</v>
      </c>
      <c r="G17" s="1" t="s">
        <v>1</v>
      </c>
      <c r="H17" s="1" t="s">
        <v>2</v>
      </c>
      <c r="I17" s="1" t="s">
        <v>3</v>
      </c>
      <c r="J17" s="1" t="s">
        <v>4</v>
      </c>
      <c r="K17" s="1" t="s">
        <v>5</v>
      </c>
      <c r="L17" s="1" t="s">
        <v>6</v>
      </c>
      <c r="M17" s="1" t="s">
        <v>7</v>
      </c>
      <c r="N17" s="1" t="s">
        <v>8</v>
      </c>
      <c r="O17" s="1" t="s">
        <v>9</v>
      </c>
      <c r="P17" s="1" t="s">
        <v>11</v>
      </c>
      <c r="Q17" s="1" t="s">
        <v>12</v>
      </c>
    </row>
    <row r="18" spans="5:17" x14ac:dyDescent="0.2">
      <c r="E18" s="3">
        <v>2015</v>
      </c>
      <c r="F18" s="6">
        <v>100</v>
      </c>
      <c r="G18" s="6">
        <v>100</v>
      </c>
      <c r="H18" s="6">
        <v>100</v>
      </c>
      <c r="I18" s="6">
        <v>100</v>
      </c>
      <c r="J18" s="6">
        <v>100</v>
      </c>
      <c r="K18" s="6">
        <v>100</v>
      </c>
      <c r="L18" s="6">
        <v>100</v>
      </c>
      <c r="M18" s="6">
        <v>100</v>
      </c>
      <c r="N18" s="6">
        <v>100</v>
      </c>
      <c r="O18" s="6">
        <v>100</v>
      </c>
      <c r="P18" s="6">
        <v>100</v>
      </c>
      <c r="Q18" s="6">
        <v>100</v>
      </c>
    </row>
    <row r="19" spans="5:17" x14ac:dyDescent="0.2">
      <c r="E19" s="4">
        <v>2019</v>
      </c>
      <c r="F19" s="6">
        <v>103.2</v>
      </c>
      <c r="G19" s="6">
        <v>114.4</v>
      </c>
      <c r="H19" s="6">
        <v>102.5</v>
      </c>
      <c r="I19" s="6">
        <v>106.2</v>
      </c>
      <c r="J19" s="6">
        <v>105.1</v>
      </c>
      <c r="K19" s="6">
        <v>110.1</v>
      </c>
      <c r="L19" s="6">
        <v>104.6</v>
      </c>
      <c r="M19" s="6">
        <v>112</v>
      </c>
      <c r="N19" s="6">
        <v>109.7</v>
      </c>
      <c r="O19" s="6">
        <v>107.5</v>
      </c>
      <c r="P19" s="6">
        <v>111.3</v>
      </c>
      <c r="Q19" s="6">
        <v>103.7</v>
      </c>
    </row>
    <row r="20" spans="5:17" x14ac:dyDescent="0.2">
      <c r="E20" s="3" t="s">
        <v>13</v>
      </c>
      <c r="F20" s="7">
        <f>(F19-F18)/F18</f>
        <v>3.2000000000000028E-2</v>
      </c>
      <c r="G20" s="7">
        <f>(G19-G18)/G18</f>
        <v>0.14400000000000004</v>
      </c>
      <c r="H20" s="7">
        <f>(H19-H18)/H18</f>
        <v>2.5000000000000001E-2</v>
      </c>
      <c r="I20" s="7">
        <f>(I19-I18)/I18</f>
        <v>6.2000000000000027E-2</v>
      </c>
      <c r="J20" s="7">
        <f>(J19-J18)/J18</f>
        <v>5.0999999999999941E-2</v>
      </c>
      <c r="K20" s="7">
        <f>(K19-K18)/K18</f>
        <v>0.10099999999999994</v>
      </c>
      <c r="L20" s="7">
        <f>(L19-L18)/L18</f>
        <v>4.5999999999999944E-2</v>
      </c>
      <c r="M20" s="7">
        <f>(M19-M18)/M18</f>
        <v>0.12</v>
      </c>
      <c r="N20" s="7">
        <f>(N19-N18)/N18</f>
        <v>9.7000000000000031E-2</v>
      </c>
      <c r="O20" s="7">
        <f>(O19-O18)/O18</f>
        <v>7.4999999999999997E-2</v>
      </c>
      <c r="P20" s="7">
        <f>(P19-P18)/P18</f>
        <v>0.11299999999999998</v>
      </c>
      <c r="Q20" s="7">
        <f>(Q19-Q18)/Q18</f>
        <v>3.7000000000000026E-2</v>
      </c>
    </row>
    <row r="21" spans="5:17" x14ac:dyDescent="0.2">
      <c r="E21" s="3" t="s">
        <v>14</v>
      </c>
      <c r="F21" s="6">
        <v>58.3</v>
      </c>
      <c r="G21" s="6">
        <v>12</v>
      </c>
      <c r="H21" s="6">
        <v>23.7</v>
      </c>
      <c r="I21" s="6">
        <v>72.8</v>
      </c>
      <c r="J21" s="6">
        <v>36.700000000000003</v>
      </c>
      <c r="K21" s="6">
        <v>7</v>
      </c>
      <c r="L21" s="6">
        <v>24</v>
      </c>
      <c r="M21" s="6">
        <v>49.3</v>
      </c>
      <c r="N21" s="6">
        <v>15.5</v>
      </c>
      <c r="O21" s="6">
        <v>69.3</v>
      </c>
      <c r="P21" s="6">
        <v>42.5</v>
      </c>
      <c r="Q21" s="6">
        <v>40.4</v>
      </c>
    </row>
    <row r="22" spans="5:17" x14ac:dyDescent="0.2">
      <c r="E22" s="3" t="s">
        <v>15</v>
      </c>
      <c r="F22" s="8">
        <f>F21/SUM($F$21:$Q$21)</f>
        <v>0.12912513842746401</v>
      </c>
      <c r="G22" s="8">
        <f>G21/SUM($F$21:$Q$21)</f>
        <v>2.6578073089700997E-2</v>
      </c>
      <c r="H22" s="8">
        <f>H21/SUM($F$21:$Q$21)</f>
        <v>5.2491694352159467E-2</v>
      </c>
      <c r="I22" s="8">
        <f>I21/SUM($F$21:$Q$21)</f>
        <v>0.16124031007751938</v>
      </c>
      <c r="J22" s="8">
        <f>J21/SUM($F$21:$Q$21)</f>
        <v>8.1284606866002224E-2</v>
      </c>
      <c r="K22" s="8">
        <f>K21/SUM($F$21:$Q$21)</f>
        <v>1.5503875968992248E-2</v>
      </c>
      <c r="L22" s="8">
        <f>L21/SUM($F$21:$Q$21)</f>
        <v>5.3156146179401995E-2</v>
      </c>
      <c r="M22" s="8">
        <f>M21/SUM($F$21:$Q$21)</f>
        <v>0.10919158361018826</v>
      </c>
      <c r="N22" s="8">
        <f>N21/SUM($F$21:$Q$21)</f>
        <v>3.4330011074197121E-2</v>
      </c>
      <c r="O22" s="8">
        <f>O21/SUM($F$21:$Q$21)</f>
        <v>0.15348837209302324</v>
      </c>
      <c r="P22" s="8">
        <f>P21/SUM($F$21:$Q$21)</f>
        <v>9.413067552602436E-2</v>
      </c>
      <c r="Q22" s="8">
        <f>Q21/SUM($F$21:$Q$21)</f>
        <v>8.9479512735326686E-2</v>
      </c>
    </row>
    <row r="23" spans="5:17" x14ac:dyDescent="0.2">
      <c r="E23" s="4" t="s">
        <v>16</v>
      </c>
      <c r="F23" s="2">
        <f>(1+(INDEX($AE$2:$AE$13,MATCH(F$17,$AD$2:$AD$13,0))/100))*F22</f>
        <v>0.1290153413549516</v>
      </c>
      <c r="G23" s="2">
        <f t="shared" ref="G23:Q23" si="6">(1+(INDEX($AE$2:$AE$13,MATCH(G$17,$AD$2:$AD$13,0))/100))*G22</f>
        <v>2.6572325792981497E-2</v>
      </c>
      <c r="H23" s="2">
        <f t="shared" si="6"/>
        <v>5.2412174424214641E-2</v>
      </c>
      <c r="I23" s="2">
        <f t="shared" si="6"/>
        <v>0.16124128267945584</v>
      </c>
      <c r="J23" s="2">
        <f t="shared" si="6"/>
        <v>8.1297779198247183E-2</v>
      </c>
      <c r="K23" s="2">
        <f t="shared" si="6"/>
        <v>1.5493336410917971E-2</v>
      </c>
      <c r="L23" s="2">
        <f t="shared" si="6"/>
        <v>5.3103728819757542E-2</v>
      </c>
      <c r="M23" s="2">
        <f t="shared" si="6"/>
        <v>0.10929126238053344</v>
      </c>
      <c r="N23" s="2">
        <f t="shared" si="6"/>
        <v>3.4357251780404281E-2</v>
      </c>
      <c r="O23" s="2">
        <f t="shared" si="6"/>
        <v>0.15427331393249291</v>
      </c>
      <c r="P23" s="2">
        <f t="shared" si="6"/>
        <v>9.4129170991769179E-2</v>
      </c>
      <c r="Q23" s="2">
        <f t="shared" si="6"/>
        <v>8.9523245553340708E-2</v>
      </c>
    </row>
    <row r="24" spans="5:17" x14ac:dyDescent="0.2">
      <c r="E24" s="4" t="s">
        <v>17</v>
      </c>
      <c r="F24" s="2">
        <f>F23/SUM($F$23:$Q$23)</f>
        <v>0.1289237779706924</v>
      </c>
      <c r="G24" s="2">
        <f>G23/SUM($F$23:$Q$23)</f>
        <v>2.6553467166932139E-2</v>
      </c>
      <c r="H24" s="2">
        <f>H23/SUM($F$23:$Q$23)</f>
        <v>5.2374977017950672E-2</v>
      </c>
      <c r="I24" s="2">
        <f>I23/SUM($F$23:$Q$23)</f>
        <v>0.16112684824577242</v>
      </c>
      <c r="J24" s="2">
        <f>J23/SUM($F$23:$Q$23)</f>
        <v>8.1240081410387452E-2</v>
      </c>
      <c r="K24" s="2">
        <f>K23/SUM($F$23:$Q$23)</f>
        <v>1.5482340646380582E-2</v>
      </c>
      <c r="L24" s="2">
        <f>L23/SUM($F$23:$Q$23)</f>
        <v>5.306604061092552E-2</v>
      </c>
      <c r="M24" s="2">
        <f>M23/SUM($F$23:$Q$23)</f>
        <v>0.10921369735804522</v>
      </c>
      <c r="N24" s="2">
        <f>N23/SUM($F$23:$Q$23)</f>
        <v>3.433286812018356E-2</v>
      </c>
      <c r="O24" s="2">
        <f>O23/SUM($F$23:$Q$23)</f>
        <v>0.15416382473085077</v>
      </c>
      <c r="P24" s="2">
        <f>P23/SUM($F$23:$Q$23)</f>
        <v>9.4062366646154125E-2</v>
      </c>
      <c r="Q24" s="2">
        <f>Q23/SUM($F$23:$Q$23)</f>
        <v>8.9459710075725063E-2</v>
      </c>
    </row>
    <row r="25" spans="5:17" x14ac:dyDescent="0.2">
      <c r="E25" s="3" t="s">
        <v>18</v>
      </c>
      <c r="F25" s="2">
        <v>61.9</v>
      </c>
      <c r="G25" s="2">
        <v>13</v>
      </c>
      <c r="H25" s="2">
        <v>24.5</v>
      </c>
      <c r="I25" s="2">
        <v>79.400000000000006</v>
      </c>
      <c r="J25" s="2">
        <v>41</v>
      </c>
      <c r="K25" s="2">
        <v>8</v>
      </c>
      <c r="L25" s="2">
        <v>28.8</v>
      </c>
      <c r="M25" s="2">
        <v>56.2</v>
      </c>
      <c r="N25" s="2">
        <v>21.3</v>
      </c>
      <c r="O25" s="2">
        <v>77.2</v>
      </c>
      <c r="P25" s="2">
        <v>51.4</v>
      </c>
      <c r="Q25" s="2">
        <v>45.7</v>
      </c>
    </row>
    <row r="26" spans="5:17" x14ac:dyDescent="0.2">
      <c r="E26" s="3" t="s">
        <v>19</v>
      </c>
      <c r="F26" s="2">
        <f>F25/SUM($F$25:$Q$25)</f>
        <v>0.12175452399685287</v>
      </c>
      <c r="G26" s="2">
        <f>G25/SUM($F$25:$Q$25)</f>
        <v>2.5570416994492525E-2</v>
      </c>
      <c r="H26" s="2">
        <f>H25/SUM($F$25:$Q$25)</f>
        <v>4.8190401258851302E-2</v>
      </c>
      <c r="I26" s="2">
        <f>I25/SUM($F$25:$Q$25)</f>
        <v>0.15617623918174667</v>
      </c>
      <c r="J26" s="2">
        <f>J25/SUM($F$25:$Q$25)</f>
        <v>8.0645161290322578E-2</v>
      </c>
      <c r="K26" s="2">
        <f>K25/SUM($F$25:$Q$25)</f>
        <v>1.5735641227380016E-2</v>
      </c>
      <c r="L26" s="2">
        <f>L25/SUM($F$25:$Q$25)</f>
        <v>5.6648308418568064E-2</v>
      </c>
      <c r="M26" s="2">
        <f>M25/SUM($F$25:$Q$25)</f>
        <v>0.11054287962234462</v>
      </c>
      <c r="N26" s="2">
        <f>N25/SUM($F$25:$Q$25)</f>
        <v>4.1896144767899296E-2</v>
      </c>
      <c r="O26" s="2">
        <f>O25/SUM($F$25:$Q$25)</f>
        <v>0.15184893784421716</v>
      </c>
      <c r="P26" s="2">
        <f>P25/SUM($F$25:$Q$25)</f>
        <v>0.1011014948859166</v>
      </c>
      <c r="Q26" s="2">
        <f>Q25/SUM($F$25:$Q$25)</f>
        <v>8.9889850511408353E-2</v>
      </c>
    </row>
    <row r="27" spans="5:17" x14ac:dyDescent="0.2">
      <c r="E27" s="3" t="s">
        <v>20</v>
      </c>
      <c r="F27" s="2">
        <f>(F26-F22)/F22</f>
        <v>-5.7081173506362444E-2</v>
      </c>
      <c r="G27" s="2">
        <f t="shared" ref="G27:Q27" si="7">(G26-G22)/G22</f>
        <v>-3.7913060582218765E-2</v>
      </c>
      <c r="H27" s="2">
        <f t="shared" si="7"/>
        <v>-8.1942355764921357E-2</v>
      </c>
      <c r="I27" s="2">
        <f t="shared" si="7"/>
        <v>-3.1406978151667285E-2</v>
      </c>
      <c r="J27" s="2">
        <f t="shared" si="7"/>
        <v>-7.8667487035247903E-3</v>
      </c>
      <c r="K27" s="2">
        <f t="shared" si="7"/>
        <v>1.4948859166011028E-2</v>
      </c>
      <c r="L27" s="2">
        <f t="shared" si="7"/>
        <v>6.569630212431167E-2</v>
      </c>
      <c r="M27" s="2">
        <f t="shared" si="7"/>
        <v>1.2375459421675396E-2</v>
      </c>
      <c r="N27" s="2">
        <f t="shared" si="7"/>
        <v>0.22039415243267949</v>
      </c>
      <c r="O27" s="2">
        <f t="shared" si="7"/>
        <v>-1.0681162530100232E-2</v>
      </c>
      <c r="P27" s="2">
        <f t="shared" si="7"/>
        <v>7.4054704493914075E-2</v>
      </c>
      <c r="Q27" s="2">
        <f t="shared" si="7"/>
        <v>4.5858293539820065E-3</v>
      </c>
    </row>
    <row r="28" spans="5:17" x14ac:dyDescent="0.2">
      <c r="F28" s="2">
        <f>INDEX($AE$2:$AE$13,MATCH(F17,$AD$2:$AD$13,0))</f>
        <v>-8.5031523566649891E-2</v>
      </c>
      <c r="G28" s="2">
        <f t="shared" ref="G28:Q28" si="8">INDEX($AE$2:$AE$13,MATCH(G17,$AD$2:$AD$13,0))</f>
        <v>-2.1624203907121119E-2</v>
      </c>
      <c r="H28" s="2">
        <f t="shared" si="8"/>
        <v>-0.15149049564172945</v>
      </c>
      <c r="I28" s="2">
        <f t="shared" si="8"/>
        <v>6.0320023945575701E-4</v>
      </c>
      <c r="J28" s="2">
        <f t="shared" si="8"/>
        <v>1.6205198933495674E-2</v>
      </c>
      <c r="K28" s="2">
        <f t="shared" si="8"/>
        <v>-6.7980149579086102E-2</v>
      </c>
      <c r="L28" s="2">
        <f t="shared" si="8"/>
        <v>-9.8610157831123382E-2</v>
      </c>
      <c r="M28" s="2">
        <f t="shared" si="8"/>
        <v>9.1287961076784413E-2</v>
      </c>
      <c r="N28" s="2">
        <f t="shared" si="8"/>
        <v>7.9349540984082978E-2</v>
      </c>
      <c r="O28" s="2">
        <f t="shared" si="8"/>
        <v>0.51140150147267116</v>
      </c>
      <c r="P28" s="2">
        <f t="shared" si="8"/>
        <v>-1.5983463910929003E-3</v>
      </c>
      <c r="Q28" s="2">
        <f t="shared" si="8"/>
        <v>4.8874671617166042E-2</v>
      </c>
    </row>
    <row r="29" spans="5:17" x14ac:dyDescent="0.2">
      <c r="F29" s="2" t="str">
        <f>F17</f>
        <v>X1</v>
      </c>
      <c r="G29" s="2" t="str">
        <f>G17</f>
        <v>X2</v>
      </c>
      <c r="H29" s="2" t="str">
        <f>H17</f>
        <v>X3</v>
      </c>
      <c r="I29" s="2" t="str">
        <f>I17</f>
        <v>X4</v>
      </c>
      <c r="J29" s="2" t="str">
        <f>J17</f>
        <v>X5</v>
      </c>
      <c r="K29" s="2" t="str">
        <f>K17</f>
        <v>X6</v>
      </c>
      <c r="L29" s="2" t="str">
        <f>L17</f>
        <v>X7.1</v>
      </c>
      <c r="M29" s="2" t="str">
        <f>M17</f>
        <v>X7_other</v>
      </c>
      <c r="N29" s="2" t="str">
        <f>N17</f>
        <v>X8</v>
      </c>
      <c r="O29" s="2" t="str">
        <f>O17</f>
        <v>X9</v>
      </c>
      <c r="P29" s="2" t="str">
        <f>P17</f>
        <v>X11</v>
      </c>
      <c r="Q29" s="2" t="str">
        <f>Q17</f>
        <v>X12</v>
      </c>
    </row>
    <row r="30" spans="5:17" x14ac:dyDescent="0.2">
      <c r="E30" s="3" t="s">
        <v>15</v>
      </c>
      <c r="F30" s="9">
        <f>F22</f>
        <v>0.12912513842746401</v>
      </c>
      <c r="G30" s="9">
        <f t="shared" ref="G30:Q30" si="9">G22</f>
        <v>2.6578073089700997E-2</v>
      </c>
      <c r="H30" s="9">
        <f t="shared" si="9"/>
        <v>5.2491694352159467E-2</v>
      </c>
      <c r="I30" s="9">
        <f t="shared" si="9"/>
        <v>0.16124031007751938</v>
      </c>
      <c r="J30" s="9">
        <f t="shared" si="9"/>
        <v>8.1284606866002224E-2</v>
      </c>
      <c r="K30" s="9">
        <f t="shared" si="9"/>
        <v>1.5503875968992248E-2</v>
      </c>
      <c r="L30" s="9">
        <f t="shared" si="9"/>
        <v>5.3156146179401995E-2</v>
      </c>
      <c r="M30" s="9">
        <f t="shared" si="9"/>
        <v>0.10919158361018826</v>
      </c>
      <c r="N30" s="9">
        <f t="shared" si="9"/>
        <v>3.4330011074197121E-2</v>
      </c>
      <c r="O30" s="9">
        <f t="shared" si="9"/>
        <v>0.15348837209302324</v>
      </c>
      <c r="P30" s="9">
        <f t="shared" si="9"/>
        <v>9.413067552602436E-2</v>
      </c>
      <c r="Q30" s="9">
        <f t="shared" si="9"/>
        <v>8.9479512735326686E-2</v>
      </c>
    </row>
    <row r="31" spans="5:17" x14ac:dyDescent="0.2">
      <c r="E31" s="4" t="s">
        <v>17</v>
      </c>
      <c r="F31" s="2">
        <f>F24</f>
        <v>0.1289237779706924</v>
      </c>
      <c r="G31" s="2">
        <f t="shared" ref="G31:Q31" si="10">G24</f>
        <v>2.6553467166932139E-2</v>
      </c>
      <c r="H31" s="2">
        <f t="shared" si="10"/>
        <v>5.2374977017950672E-2</v>
      </c>
      <c r="I31" s="2">
        <f t="shared" si="10"/>
        <v>0.16112684824577242</v>
      </c>
      <c r="J31" s="2">
        <f t="shared" si="10"/>
        <v>8.1240081410387452E-2</v>
      </c>
      <c r="K31" s="2">
        <f t="shared" si="10"/>
        <v>1.5482340646380582E-2</v>
      </c>
      <c r="L31" s="2">
        <f t="shared" si="10"/>
        <v>5.306604061092552E-2</v>
      </c>
      <c r="M31" s="2">
        <f t="shared" si="10"/>
        <v>0.10921369735804522</v>
      </c>
      <c r="N31" s="2">
        <f t="shared" si="10"/>
        <v>3.433286812018356E-2</v>
      </c>
      <c r="O31" s="2">
        <f t="shared" si="10"/>
        <v>0.15416382473085077</v>
      </c>
      <c r="P31" s="2">
        <f t="shared" si="10"/>
        <v>9.4062366646154125E-2</v>
      </c>
      <c r="Q31" s="2">
        <f t="shared" si="10"/>
        <v>8.9459710075725063E-2</v>
      </c>
    </row>
    <row r="32" spans="5:17" x14ac:dyDescent="0.2">
      <c r="E32" s="2" t="s">
        <v>18</v>
      </c>
      <c r="F32" s="2">
        <f>F26</f>
        <v>0.12175452399685287</v>
      </c>
      <c r="G32" s="2">
        <f t="shared" ref="G32:Q32" si="11">G26</f>
        <v>2.5570416994492525E-2</v>
      </c>
      <c r="H32" s="2">
        <f t="shared" si="11"/>
        <v>4.8190401258851302E-2</v>
      </c>
      <c r="I32" s="2">
        <f t="shared" si="11"/>
        <v>0.15617623918174667</v>
      </c>
      <c r="J32" s="2">
        <f t="shared" si="11"/>
        <v>8.0645161290322578E-2</v>
      </c>
      <c r="K32" s="2">
        <f t="shared" si="11"/>
        <v>1.5735641227380016E-2</v>
      </c>
      <c r="L32" s="2">
        <f t="shared" si="11"/>
        <v>5.6648308418568064E-2</v>
      </c>
      <c r="M32" s="2">
        <f t="shared" si="11"/>
        <v>0.11054287962234462</v>
      </c>
      <c r="N32" s="2">
        <f t="shared" si="11"/>
        <v>4.1896144767899296E-2</v>
      </c>
      <c r="O32" s="2">
        <f t="shared" si="11"/>
        <v>0.15184893784421716</v>
      </c>
      <c r="P32" s="2">
        <f t="shared" si="11"/>
        <v>0.1011014948859166</v>
      </c>
      <c r="Q32" s="2">
        <f t="shared" si="11"/>
        <v>8.9889850511408353E-2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sub_elascity</vt:lpstr>
      <vt:lpstr>No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Lambert</cp:lastModifiedBy>
  <dcterms:created xsi:type="dcterms:W3CDTF">2023-07-23T14:04:07Z</dcterms:created>
  <dcterms:modified xsi:type="dcterms:W3CDTF">2023-07-24T08:46:49Z</dcterms:modified>
</cp:coreProperties>
</file>