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EMAP\101 Dissertation\Dissertation\R Model - Regressions\R Code Diss\Output_2\"/>
    </mc:Choice>
  </mc:AlternateContent>
  <xr:revisionPtr revIDLastSave="0" documentId="13_ncr:1_{77DBA38D-7EB8-42F5-890B-323D5423406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LASSO" sheetId="1" r:id="rId1"/>
    <sheet name="Lin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2" l="1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L57" i="2"/>
  <c r="Q5" i="2"/>
  <c r="Q17" i="2"/>
  <c r="Q16" i="2"/>
  <c r="Q15" i="2"/>
  <c r="Q14" i="2"/>
  <c r="Q13" i="2"/>
  <c r="Q12" i="2"/>
  <c r="Q11" i="2"/>
  <c r="Q10" i="2"/>
  <c r="Q9" i="2"/>
  <c r="Q8" i="2"/>
  <c r="Q7" i="2"/>
  <c r="Q6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U3" i="1"/>
</calcChain>
</file>

<file path=xl/sharedStrings.xml><?xml version="1.0" encoding="utf-8"?>
<sst xmlns="http://schemas.openxmlformats.org/spreadsheetml/2006/main" count="415" uniqueCount="79">
  <si>
    <t>Income</t>
  </si>
  <si>
    <t>Price of Good 1</t>
  </si>
  <si>
    <t>Price of Good 2</t>
  </si>
  <si>
    <t>Price of Good 3</t>
  </si>
  <si>
    <t>Price of Good 4</t>
  </si>
  <si>
    <t>Price of Good 5</t>
  </si>
  <si>
    <t>Price of Good 6</t>
  </si>
  <si>
    <t>Price of Good 8</t>
  </si>
  <si>
    <t>Price of Good 9</t>
  </si>
  <si>
    <t>Price of Good 10</t>
  </si>
  <si>
    <t>Price of Good 11</t>
  </si>
  <si>
    <t>Price of Good 12</t>
  </si>
  <si>
    <t>Price of Good 7.1</t>
  </si>
  <si>
    <t>Price of Good 7 Other</t>
  </si>
  <si>
    <t>Lasso</t>
  </si>
  <si>
    <t>Good 1</t>
  </si>
  <si>
    <t>Good 2</t>
  </si>
  <si>
    <t>Good 3</t>
  </si>
  <si>
    <t>Good 4</t>
  </si>
  <si>
    <t>Good 5</t>
  </si>
  <si>
    <t>Good 6</t>
  </si>
  <si>
    <t>Good 8</t>
  </si>
  <si>
    <t>Good 9</t>
  </si>
  <si>
    <t>Good 10</t>
  </si>
  <si>
    <t>Good 11</t>
  </si>
  <si>
    <t>Good 12</t>
  </si>
  <si>
    <t>Good 7.1</t>
  </si>
  <si>
    <t>Good 7_Other</t>
  </si>
  <si>
    <t>Ridge</t>
  </si>
  <si>
    <t>NA</t>
  </si>
  <si>
    <t>anova_pr_1</t>
  </si>
  <si>
    <t>anova_pr_2</t>
  </si>
  <si>
    <t>anova_pr_3</t>
  </si>
  <si>
    <t>anova_pr_4</t>
  </si>
  <si>
    <t>anova_pr_5</t>
  </si>
  <si>
    <t>Anova</t>
  </si>
  <si>
    <t>coef_1</t>
  </si>
  <si>
    <t>coef_1_pr</t>
  </si>
  <si>
    <t>model_r2</t>
  </si>
  <si>
    <t>model_ad_r2</t>
  </si>
  <si>
    <t>Linear Income - Zero Int</t>
  </si>
  <si>
    <t xml:space="preserve">Linear Income </t>
  </si>
  <si>
    <t>int</t>
  </si>
  <si>
    <t>int_pr</t>
  </si>
  <si>
    <t>Linear Price</t>
  </si>
  <si>
    <t>Log Income</t>
  </si>
  <si>
    <t>Double Regressions</t>
  </si>
  <si>
    <t>Single Regressions</t>
  </si>
  <si>
    <t>coef_2</t>
  </si>
  <si>
    <t>coef_2_pr</t>
  </si>
  <si>
    <t>Linear Income  and Price</t>
  </si>
  <si>
    <t>coef 1: Income</t>
  </si>
  <si>
    <t>coef 2: Price</t>
  </si>
  <si>
    <t>Log Income  and Price</t>
  </si>
  <si>
    <t>Null</t>
  </si>
  <si>
    <t>Income Linear</t>
  </si>
  <si>
    <t>Income Linear + Zero</t>
  </si>
  <si>
    <t>Test</t>
  </si>
  <si>
    <t>Income + Price Linear</t>
  </si>
  <si>
    <t>Income Log</t>
  </si>
  <si>
    <t>Income + Price Log</t>
  </si>
  <si>
    <t>Commodity 1</t>
  </si>
  <si>
    <t>Commodity 2</t>
  </si>
  <si>
    <t>Commodity 3</t>
  </si>
  <si>
    <t>Commodity 4</t>
  </si>
  <si>
    <t>Commodity 5</t>
  </si>
  <si>
    <t>Commodity 6</t>
  </si>
  <si>
    <t>Commodity 8</t>
  </si>
  <si>
    <t>Commodity 9</t>
  </si>
  <si>
    <t>Commodity 10</t>
  </si>
  <si>
    <t>Commodity 11</t>
  </si>
  <si>
    <t>Commodity 12</t>
  </si>
  <si>
    <t>Commodity 7.1</t>
  </si>
  <si>
    <t>Commodity 7 - Other</t>
  </si>
  <si>
    <t>Pr(&gt;|t|)</t>
  </si>
  <si>
    <t>Pr(&gt;F)</t>
  </si>
  <si>
    <t>Fixed Effect</t>
  </si>
  <si>
    <t>Price vs Spend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</si>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</sst>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33" borderId="0" xfId="0" applyFont="1" applyFill="1"/>
    <xf numFmtId="164" fontId="19" fillId="33" borderId="0" xfId="0" applyNumberFormat="1" applyFont="1" applyFill="1"/>
    <xf numFmtId="0" fontId="19" fillId="33" borderId="10" xfId="0" applyFont="1" applyFill="1" applyBorder="1"/>
    <xf numFmtId="0" fontId="19" fillId="33" borderId="11" xfId="0" applyFont="1" applyFill="1" applyBorder="1"/>
    <xf numFmtId="164" fontId="19" fillId="33" borderId="11" xfId="0" applyNumberFormat="1" applyFont="1" applyFill="1" applyBorder="1"/>
    <xf numFmtId="2" fontId="19" fillId="33" borderId="0" xfId="0" applyNumberFormat="1" applyFont="1" applyFill="1"/>
    <xf numFmtId="2" fontId="19" fillId="33" borderId="11" xfId="0" applyNumberFormat="1" applyFont="1" applyFill="1" applyBorder="1"/>
    <xf numFmtId="0" fontId="19" fillId="34" borderId="0" xfId="0" applyFont="1" applyFill="1"/>
    <xf numFmtId="0" fontId="20" fillId="34" borderId="0" xfId="0" applyFont="1" applyFill="1"/>
    <xf numFmtId="0" fontId="19" fillId="35" borderId="0" xfId="0" applyFont="1" applyFill="1"/>
    <xf numFmtId="0" fontId="20" fillId="35" borderId="0" xfId="0" applyFont="1" applyFill="1"/>
    <xf numFmtId="0" fontId="19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workbookViewId="0">
      <selection activeCell="C2" sqref="C2:O2"/>
    </sheetView>
  </sheetViews>
  <sheetFormatPr defaultRowHeight="14.25" x14ac:dyDescent="0.2"/>
  <cols>
    <col min="1" max="1" width="9.140625" style="1"/>
    <col min="2" max="2" width="20.140625" style="1" bestFit="1" customWidth="1"/>
    <col min="3" max="9" width="9.140625" style="1"/>
    <col min="10" max="10" width="13.42578125" style="1" bestFit="1" customWidth="1"/>
    <col min="11" max="16384" width="9.140625" style="1"/>
  </cols>
  <sheetData>
    <row r="2" spans="2:21" x14ac:dyDescent="0.2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26</v>
      </c>
      <c r="J2" s="3" t="s">
        <v>27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</row>
    <row r="3" spans="2:21" x14ac:dyDescent="0.2">
      <c r="B3" s="4" t="s">
        <v>0</v>
      </c>
      <c r="C3" s="5">
        <v>39.285677888040802</v>
      </c>
      <c r="D3" s="5">
        <v>1.85073537420012</v>
      </c>
      <c r="E3" s="5">
        <v>31.112390641154001</v>
      </c>
      <c r="F3" s="5">
        <v>30.446971915716599</v>
      </c>
      <c r="G3" s="5">
        <v>-1.1925911455045699</v>
      </c>
      <c r="H3" s="5">
        <v>-3.2120630044924301</v>
      </c>
      <c r="I3" s="5">
        <v>6.6473544909154096</v>
      </c>
      <c r="J3" s="5">
        <v>-1.0973569526865801</v>
      </c>
      <c r="K3" s="5">
        <v>-29.048353332411502</v>
      </c>
      <c r="L3" s="5">
        <v>9.9426378731575102</v>
      </c>
      <c r="M3" s="5">
        <v>-308.771948288592</v>
      </c>
      <c r="N3" s="5">
        <v>34.607230252554899</v>
      </c>
      <c r="O3" s="5">
        <v>5.1136209153349999</v>
      </c>
      <c r="U3" s="1" t="str">
        <f>RIGHT(Q3,6)</f>
        <v/>
      </c>
    </row>
    <row r="4" spans="2:21" x14ac:dyDescent="0.2">
      <c r="B4" s="1" t="s">
        <v>1</v>
      </c>
      <c r="C4" s="2">
        <v>7.8405162754498103E-2</v>
      </c>
      <c r="D4" s="2">
        <v>1.5643611765458899E-2</v>
      </c>
      <c r="E4" s="2">
        <v>6.2173547846085399E-2</v>
      </c>
      <c r="F4" s="2">
        <v>5.8635983374744897E-2</v>
      </c>
      <c r="G4" s="2">
        <v>8.4385625481294094E-2</v>
      </c>
      <c r="H4" s="2">
        <v>1.37325952332325E-2</v>
      </c>
      <c r="I4" s="2">
        <v>7.5591571198841898E-2</v>
      </c>
      <c r="J4" s="2">
        <v>0.13429275420762199</v>
      </c>
      <c r="K4" s="2">
        <v>2.2294575114007498E-2</v>
      </c>
      <c r="L4" s="2">
        <v>0.17885629006839501</v>
      </c>
      <c r="M4" s="2">
        <v>4.3874011754379501E-2</v>
      </c>
      <c r="N4" s="2">
        <v>0.12865796824567199</v>
      </c>
      <c r="O4" s="2">
        <v>9.9937425022901094E-2</v>
      </c>
    </row>
    <row r="5" spans="2:21" x14ac:dyDescent="0.2">
      <c r="B5" s="1" t="s">
        <v>2</v>
      </c>
      <c r="C5" s="2">
        <v>0.194689700886369</v>
      </c>
      <c r="D5" s="2">
        <v>1.9270660538063498E-2</v>
      </c>
      <c r="E5" s="2">
        <v>-1.54467211641312E-2</v>
      </c>
      <c r="F5" s="2">
        <v>0.67025484786663903</v>
      </c>
      <c r="G5" s="2">
        <v>-7.5960678575676703E-3</v>
      </c>
      <c r="H5" s="2">
        <v>3.6402593150780902E-3</v>
      </c>
      <c r="I5" s="2">
        <v>0</v>
      </c>
      <c r="J5" s="2">
        <v>0</v>
      </c>
      <c r="K5" s="2">
        <v>0</v>
      </c>
      <c r="L5" s="2">
        <v>-3.6636683484980101E-2</v>
      </c>
      <c r="M5" s="2">
        <v>0.56730227778848696</v>
      </c>
      <c r="N5" s="2">
        <v>-0.88881070023199804</v>
      </c>
      <c r="O5" s="2">
        <v>0</v>
      </c>
    </row>
    <row r="6" spans="2:21" x14ac:dyDescent="0.2"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0.190511373590186</v>
      </c>
      <c r="N6" s="2">
        <v>-4.3340996293592801E-3</v>
      </c>
      <c r="O6" s="2">
        <v>0</v>
      </c>
    </row>
    <row r="7" spans="2:21" x14ac:dyDescent="0.2">
      <c r="B7" s="1" t="s">
        <v>4</v>
      </c>
      <c r="C7" s="2">
        <v>-3.5105793852563898E-2</v>
      </c>
      <c r="D7" s="2">
        <v>-2.6715100411432099E-2</v>
      </c>
      <c r="E7" s="2">
        <v>-5.3224154339453503E-2</v>
      </c>
      <c r="F7" s="2">
        <v>-0.173912088226159</v>
      </c>
      <c r="G7" s="2">
        <v>0.13715811321815599</v>
      </c>
      <c r="H7" s="2">
        <v>0</v>
      </c>
      <c r="I7" s="2">
        <v>1.1265947061477</v>
      </c>
      <c r="J7" s="2">
        <v>0</v>
      </c>
      <c r="K7" s="2">
        <v>3.2965596138507199E-2</v>
      </c>
      <c r="L7" s="2">
        <v>0.20348779194142999</v>
      </c>
      <c r="M7" s="2">
        <v>5.8643339146143898E-2</v>
      </c>
      <c r="N7" s="2">
        <v>-0.32537239797879602</v>
      </c>
      <c r="O7" s="2">
        <v>0</v>
      </c>
    </row>
    <row r="8" spans="2:21" x14ac:dyDescent="0.2">
      <c r="B8" s="1" t="s">
        <v>5</v>
      </c>
      <c r="C8" s="2">
        <v>0</v>
      </c>
      <c r="D8" s="2">
        <v>0</v>
      </c>
      <c r="E8" s="2">
        <v>-3.6384861545132E-2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1.36244675610776</v>
      </c>
      <c r="N8" s="2">
        <v>-7.1394683604179596E-2</v>
      </c>
      <c r="O8" s="2">
        <v>0</v>
      </c>
    </row>
    <row r="9" spans="2:21" x14ac:dyDescent="0.2"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-0.10991774552232</v>
      </c>
      <c r="H9" s="2">
        <v>0</v>
      </c>
      <c r="I9" s="2">
        <v>-0.36135611449752902</v>
      </c>
      <c r="J9" s="2">
        <v>0</v>
      </c>
      <c r="K9" s="2">
        <v>0</v>
      </c>
      <c r="L9" s="2">
        <v>0</v>
      </c>
      <c r="M9" s="2">
        <v>-2.6668875486252501</v>
      </c>
      <c r="N9" s="2">
        <v>1.0710196872828599</v>
      </c>
      <c r="O9" s="2">
        <v>0</v>
      </c>
    </row>
    <row r="10" spans="2:21" x14ac:dyDescent="0.2">
      <c r="B10" s="1" t="s">
        <v>12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-4.3805611658675199E-2</v>
      </c>
      <c r="K10" s="2">
        <v>0</v>
      </c>
      <c r="L10" s="2">
        <v>0</v>
      </c>
      <c r="M10" s="2">
        <v>0</v>
      </c>
      <c r="N10" s="2">
        <v>-0.22449528490414</v>
      </c>
      <c r="O10" s="2">
        <v>0</v>
      </c>
    </row>
    <row r="11" spans="2:21" x14ac:dyDescent="0.2">
      <c r="B11" s="1" t="s">
        <v>13</v>
      </c>
      <c r="C11" s="2">
        <v>0</v>
      </c>
      <c r="D11" s="2">
        <v>6.61942367815858E-2</v>
      </c>
      <c r="E11" s="2">
        <v>0</v>
      </c>
      <c r="F11" s="2">
        <v>-0.269863208378333</v>
      </c>
      <c r="G11" s="2">
        <v>0</v>
      </c>
      <c r="H11" s="2">
        <v>0</v>
      </c>
      <c r="I11" s="2">
        <v>-0.98283479900061399</v>
      </c>
      <c r="J11" s="2">
        <v>0</v>
      </c>
      <c r="K11" s="2">
        <v>0</v>
      </c>
      <c r="L11" s="2">
        <v>-0.13789695995024001</v>
      </c>
      <c r="M11" s="2">
        <v>2.5601545222626099</v>
      </c>
      <c r="N11" s="2">
        <v>-1.29204016881114</v>
      </c>
      <c r="O11" s="2">
        <v>0</v>
      </c>
    </row>
    <row r="12" spans="2:21" x14ac:dyDescent="0.2">
      <c r="B12" s="1" t="s">
        <v>7</v>
      </c>
      <c r="C12" s="2">
        <v>0</v>
      </c>
      <c r="D12" s="2">
        <v>0</v>
      </c>
      <c r="E12" s="2">
        <v>0</v>
      </c>
      <c r="F12" s="2">
        <v>0</v>
      </c>
      <c r="G12" s="2">
        <v>-0.14039589100493999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-2.15859191117252</v>
      </c>
      <c r="N12" s="2">
        <v>0.46796659656130901</v>
      </c>
      <c r="O12" s="2">
        <v>0</v>
      </c>
    </row>
    <row r="13" spans="2:21" x14ac:dyDescent="0.2">
      <c r="B13" s="1" t="s">
        <v>8</v>
      </c>
      <c r="C13" s="2">
        <v>-5.7185527598004E-2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2.0400624100180901E-2</v>
      </c>
      <c r="L13" s="2">
        <v>0</v>
      </c>
      <c r="M13" s="2">
        <v>3.4825030003106399</v>
      </c>
      <c r="N13" s="2">
        <v>-0.76683827769261304</v>
      </c>
      <c r="O13" s="2">
        <v>0</v>
      </c>
    </row>
    <row r="14" spans="2:21" x14ac:dyDescent="0.2">
      <c r="B14" s="1" t="s">
        <v>9</v>
      </c>
      <c r="C14" s="2">
        <v>-0.25067102535528502</v>
      </c>
      <c r="D14" s="2">
        <v>-6.1083783463427204E-3</v>
      </c>
      <c r="E14" s="2">
        <v>-0.247831073882431</v>
      </c>
      <c r="F14" s="2">
        <v>-0.12521818225437001</v>
      </c>
      <c r="G14" s="2">
        <v>0</v>
      </c>
      <c r="H14" s="2">
        <v>0</v>
      </c>
      <c r="I14" s="2">
        <v>0.69862464440320704</v>
      </c>
      <c r="J14" s="2">
        <v>-2.64908900035902E-3</v>
      </c>
      <c r="K14" s="2">
        <v>0.28363080497751703</v>
      </c>
      <c r="L14" s="2">
        <v>-0.24865283686269701</v>
      </c>
      <c r="M14" s="2">
        <v>0.81482906137419198</v>
      </c>
      <c r="N14" s="2">
        <v>0.77386478416422499</v>
      </c>
      <c r="O14" s="2">
        <v>-6.8435783737981704E-2</v>
      </c>
    </row>
    <row r="15" spans="2:21" x14ac:dyDescent="0.2">
      <c r="B15" s="1" t="s">
        <v>10</v>
      </c>
      <c r="C15" s="2">
        <v>-4.7535493025757797E-2</v>
      </c>
      <c r="D15" s="2">
        <v>-2.9422843508013202E-2</v>
      </c>
      <c r="E15" s="2">
        <v>0</v>
      </c>
      <c r="F15" s="2">
        <v>0</v>
      </c>
      <c r="G15" s="2">
        <v>0.11049983584742901</v>
      </c>
      <c r="H15" s="2">
        <v>0</v>
      </c>
      <c r="I15" s="2">
        <v>1.68461618793453E-2</v>
      </c>
      <c r="J15" s="2">
        <v>-5.3911525268944403E-2</v>
      </c>
      <c r="K15" s="2">
        <v>0</v>
      </c>
      <c r="L15" s="2">
        <v>0</v>
      </c>
      <c r="M15" s="2">
        <v>-1.06693201009017</v>
      </c>
      <c r="N15" s="2">
        <v>8.3181653092293997E-3</v>
      </c>
      <c r="O15" s="2">
        <v>-3.2542845595279299E-2</v>
      </c>
    </row>
    <row r="16" spans="2:21" x14ac:dyDescent="0.2">
      <c r="B16" s="1" t="s">
        <v>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0.65355316149436204</v>
      </c>
      <c r="N16" s="2">
        <v>6.0449253679847902E-2</v>
      </c>
      <c r="O16" s="2">
        <v>0</v>
      </c>
    </row>
    <row r="19" spans="2:15" x14ac:dyDescent="0.2">
      <c r="B19" s="3" t="s">
        <v>28</v>
      </c>
      <c r="C19" s="3" t="s">
        <v>15</v>
      </c>
      <c r="D19" s="3" t="s">
        <v>16</v>
      </c>
      <c r="E19" s="3" t="s">
        <v>17</v>
      </c>
      <c r="F19" s="3" t="s">
        <v>18</v>
      </c>
      <c r="G19" s="3" t="s">
        <v>19</v>
      </c>
      <c r="H19" s="3" t="s">
        <v>20</v>
      </c>
      <c r="I19" s="3" t="s">
        <v>26</v>
      </c>
      <c r="J19" s="3" t="s">
        <v>27</v>
      </c>
      <c r="K19" s="3" t="s">
        <v>21</v>
      </c>
      <c r="L19" s="3" t="s">
        <v>22</v>
      </c>
      <c r="M19" s="3" t="s">
        <v>23</v>
      </c>
      <c r="N19" s="3" t="s">
        <v>24</v>
      </c>
      <c r="O19" s="3" t="s">
        <v>25</v>
      </c>
    </row>
    <row r="20" spans="2:15" x14ac:dyDescent="0.2">
      <c r="B20" s="4" t="s">
        <v>0</v>
      </c>
      <c r="C20" s="7">
        <v>23.241885564962001</v>
      </c>
      <c r="D20" s="7">
        <v>6.0389156170735498</v>
      </c>
      <c r="E20" s="7">
        <v>-1.3626900061193901</v>
      </c>
      <c r="F20" s="7">
        <v>5.1570014811063096</v>
      </c>
      <c r="G20" s="7">
        <v>-0.19300302981557099</v>
      </c>
      <c r="H20" s="7">
        <v>0.72180260382116401</v>
      </c>
      <c r="I20" s="7">
        <v>-7.3702309424580701</v>
      </c>
      <c r="J20" s="7">
        <v>-5.2560657833926996</v>
      </c>
      <c r="K20" s="7">
        <v>-17.6810218022644</v>
      </c>
      <c r="L20" s="7">
        <v>-4.8589386878391103</v>
      </c>
      <c r="M20" s="7">
        <v>-66.103576054531302</v>
      </c>
      <c r="N20" s="7">
        <v>-7.5940787797614</v>
      </c>
      <c r="O20" s="7">
        <v>-0.58992131115706303</v>
      </c>
    </row>
    <row r="21" spans="2:15" x14ac:dyDescent="0.2">
      <c r="B21" s="1" t="s">
        <v>1</v>
      </c>
      <c r="C21" s="6">
        <v>7.0290830324704304E-2</v>
      </c>
      <c r="D21" s="6">
        <v>1.40729968739375E-2</v>
      </c>
      <c r="E21" s="6">
        <v>5.5628598295210101E-2</v>
      </c>
      <c r="F21" s="6">
        <v>5.3194545872212798E-2</v>
      </c>
      <c r="G21" s="6">
        <v>7.6492245151917507E-2</v>
      </c>
      <c r="H21" s="6">
        <v>1.28270130737846E-2</v>
      </c>
      <c r="I21" s="6">
        <v>6.8409096827106997E-2</v>
      </c>
      <c r="J21" s="6">
        <v>0.121172575725079</v>
      </c>
      <c r="K21" s="6">
        <v>2.04261307045785E-2</v>
      </c>
      <c r="L21" s="6">
        <v>0.16105216300181399</v>
      </c>
      <c r="M21" s="6">
        <v>3.9145552991816303E-2</v>
      </c>
      <c r="N21" s="6">
        <v>0.115509070150457</v>
      </c>
      <c r="O21" s="6">
        <v>9.0179738973479001E-2</v>
      </c>
    </row>
    <row r="22" spans="2:15" x14ac:dyDescent="0.2">
      <c r="B22" s="1" t="s">
        <v>2</v>
      </c>
      <c r="C22" s="6">
        <v>0</v>
      </c>
      <c r="D22" s="6">
        <v>0</v>
      </c>
      <c r="E22" s="6">
        <v>0</v>
      </c>
      <c r="F22" s="6">
        <v>0.36590744561813499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2:15" x14ac:dyDescent="0.2">
      <c r="B23" s="1" t="s">
        <v>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2:15" x14ac:dyDescent="0.2">
      <c r="B24" s="1" t="s">
        <v>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2:15" x14ac:dyDescent="0.2">
      <c r="B25" s="1" t="s">
        <v>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2:15" x14ac:dyDescent="0.2">
      <c r="B26" s="1" t="s">
        <v>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2:15" x14ac:dyDescent="0.2">
      <c r="B27" s="1" t="s">
        <v>12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2.1090798357468799E-3</v>
      </c>
      <c r="L27" s="6">
        <v>0</v>
      </c>
      <c r="M27" s="6">
        <v>0</v>
      </c>
      <c r="N27" s="6">
        <v>0</v>
      </c>
      <c r="O27" s="6">
        <v>0</v>
      </c>
    </row>
    <row r="28" spans="2:15" x14ac:dyDescent="0.2">
      <c r="B28" s="1" t="s">
        <v>13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0.32297949060214498</v>
      </c>
      <c r="N28" s="6">
        <v>0</v>
      </c>
      <c r="O28" s="6">
        <v>0</v>
      </c>
    </row>
    <row r="29" spans="2:15" x14ac:dyDescent="0.2">
      <c r="B29" s="1" t="s">
        <v>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2:15" x14ac:dyDescent="0.2">
      <c r="B30" s="1" t="s">
        <v>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2.0995470089447699E-5</v>
      </c>
      <c r="L30" s="6">
        <v>0</v>
      </c>
      <c r="M30" s="6">
        <v>0</v>
      </c>
      <c r="N30" s="6">
        <v>0</v>
      </c>
      <c r="O30" s="6">
        <v>0</v>
      </c>
    </row>
    <row r="31" spans="2:15" x14ac:dyDescent="0.2">
      <c r="B31" s="1" t="s">
        <v>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0.228264132794298</v>
      </c>
      <c r="L31" s="6">
        <v>0</v>
      </c>
      <c r="M31" s="6">
        <v>0.26242673217005502</v>
      </c>
      <c r="N31" s="6">
        <v>0</v>
      </c>
      <c r="O31" s="6">
        <v>0</v>
      </c>
    </row>
    <row r="32" spans="2:15" x14ac:dyDescent="0.2">
      <c r="B32" s="1" t="s">
        <v>10</v>
      </c>
      <c r="C32" s="6">
        <v>0</v>
      </c>
      <c r="D32" s="6">
        <v>-9.7432942232035906E-3</v>
      </c>
      <c r="E32" s="6">
        <v>0</v>
      </c>
      <c r="F32" s="6">
        <v>0</v>
      </c>
      <c r="G32" s="6">
        <v>0</v>
      </c>
      <c r="H32" s="6">
        <v>0</v>
      </c>
      <c r="I32" s="6">
        <v>4.4003131508467599E-3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2:15" x14ac:dyDescent="0.2">
      <c r="B33" s="1" t="s">
        <v>11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</sheetData>
  <phoneticPr fontId="18" type="noConversion"/>
  <conditionalFormatting sqref="C4:O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O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O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H74"/>
  <sheetViews>
    <sheetView tabSelected="1" workbookViewId="0">
      <selection activeCell="M21" sqref="M21"/>
    </sheetView>
  </sheetViews>
  <sheetFormatPr defaultRowHeight="14.25" x14ac:dyDescent="0.2"/>
  <cols>
    <col min="1" max="1" width="9.140625" style="1"/>
    <col min="2" max="2" width="14.28515625" style="1" bestFit="1" customWidth="1"/>
    <col min="3" max="4" width="15.42578125" style="1" bestFit="1" customWidth="1"/>
    <col min="5" max="5" width="14.42578125" style="1" bestFit="1" customWidth="1"/>
    <col min="6" max="10" width="9.140625" style="1"/>
    <col min="11" max="11" width="14.42578125" style="1" customWidth="1"/>
    <col min="12" max="16" width="9.140625" style="1"/>
    <col min="17" max="17" width="14.140625" style="1" bestFit="1" customWidth="1"/>
    <col min="18" max="16384" width="9.140625" style="1"/>
  </cols>
  <sheetData>
    <row r="2" spans="2:21" ht="15" x14ac:dyDescent="0.25">
      <c r="B2" s="9" t="s">
        <v>35</v>
      </c>
      <c r="C2" s="8"/>
      <c r="D2" s="8"/>
      <c r="E2" s="8"/>
      <c r="F2" s="8"/>
      <c r="G2" s="8"/>
      <c r="P2" s="9" t="s">
        <v>35</v>
      </c>
      <c r="Q2" s="8"/>
      <c r="R2" s="8"/>
      <c r="S2" s="8"/>
      <c r="T2" s="8"/>
      <c r="U2" s="8"/>
    </row>
    <row r="3" spans="2:21" x14ac:dyDescent="0.2">
      <c r="K3" s="1" t="s">
        <v>54</v>
      </c>
      <c r="M3" s="1" t="s">
        <v>57</v>
      </c>
    </row>
    <row r="4" spans="2:21" x14ac:dyDescent="0.2">
      <c r="C4" s="1" t="s">
        <v>75</v>
      </c>
      <c r="D4" s="1" t="s">
        <v>31</v>
      </c>
      <c r="E4" s="1" t="s">
        <v>32</v>
      </c>
      <c r="F4" s="1" t="s">
        <v>33</v>
      </c>
      <c r="G4" s="1" t="s">
        <v>34</v>
      </c>
      <c r="J4" s="12" t="s">
        <v>30</v>
      </c>
      <c r="K4" s="1" t="s">
        <v>55</v>
      </c>
      <c r="M4" s="1" t="s">
        <v>56</v>
      </c>
      <c r="Q4" s="1" t="s">
        <v>75</v>
      </c>
      <c r="R4" s="1" t="s">
        <v>31</v>
      </c>
      <c r="S4" s="1" t="s">
        <v>75</v>
      </c>
      <c r="T4" s="1" t="s">
        <v>33</v>
      </c>
      <c r="U4" s="1" t="s">
        <v>34</v>
      </c>
    </row>
    <row r="5" spans="2:21" x14ac:dyDescent="0.2">
      <c r="B5" s="3" t="s">
        <v>15</v>
      </c>
      <c r="C5" s="1">
        <v>4.1792216438880898E-50</v>
      </c>
      <c r="D5" s="1">
        <v>2.6964382299072901E-49</v>
      </c>
      <c r="E5" s="1">
        <v>7.9638211231318699E-67</v>
      </c>
      <c r="F5" s="1">
        <v>6.3545070717007304E-67</v>
      </c>
      <c r="G5" s="1" t="s">
        <v>29</v>
      </c>
      <c r="J5" s="12" t="s">
        <v>31</v>
      </c>
      <c r="K5" s="1" t="s">
        <v>56</v>
      </c>
      <c r="M5" s="1" t="s">
        <v>58</v>
      </c>
      <c r="P5" s="3" t="s">
        <v>61</v>
      </c>
      <c r="Q5" s="1">
        <f>IF(ABS(C5)&gt;0.05,ROUND(C5,3),C5)</f>
        <v>4.1792216438880898E-50</v>
      </c>
      <c r="R5" s="1">
        <v>2.6964382299072901E-49</v>
      </c>
      <c r="S5" s="1">
        <v>7.9638211231318699E-67</v>
      </c>
      <c r="T5" s="1">
        <v>6.3545070717007304E-67</v>
      </c>
      <c r="U5" s="1" t="s">
        <v>29</v>
      </c>
    </row>
    <row r="6" spans="2:21" x14ac:dyDescent="0.2">
      <c r="B6" s="3" t="s">
        <v>16</v>
      </c>
      <c r="C6" s="1">
        <v>2.3588380212088999E-39</v>
      </c>
      <c r="D6" s="1">
        <v>2.1768016008661201E-43</v>
      </c>
      <c r="E6" s="1">
        <v>1.61806584249962E-43</v>
      </c>
      <c r="F6" s="1">
        <v>1.5307690544442799E-48</v>
      </c>
      <c r="G6" s="1" t="s">
        <v>29</v>
      </c>
      <c r="J6" s="12" t="s">
        <v>32</v>
      </c>
      <c r="K6" s="1" t="s">
        <v>56</v>
      </c>
      <c r="M6" s="1" t="s">
        <v>59</v>
      </c>
      <c r="P6" s="3" t="s">
        <v>62</v>
      </c>
      <c r="Q6" s="1">
        <f t="shared" ref="Q6:Q17" si="0">IF(ABS(C6)&gt;0.05,ROUND(C6,3),C6)</f>
        <v>2.3588380212088999E-39</v>
      </c>
      <c r="R6" s="1">
        <v>2.1768016008661201E-43</v>
      </c>
      <c r="S6" s="1">
        <v>1.61806584249962E-43</v>
      </c>
      <c r="T6" s="1">
        <v>1.5307690544442799E-48</v>
      </c>
      <c r="U6" s="1" t="s">
        <v>29</v>
      </c>
    </row>
    <row r="7" spans="2:21" x14ac:dyDescent="0.2">
      <c r="B7" s="3" t="s">
        <v>17</v>
      </c>
      <c r="C7" s="1">
        <v>1.1102924384890599E-12</v>
      </c>
      <c r="D7" s="1">
        <v>2.4643080969714299E-14</v>
      </c>
      <c r="E7" s="1" t="s">
        <v>29</v>
      </c>
      <c r="F7" s="1" t="s">
        <v>29</v>
      </c>
      <c r="G7" s="1" t="s">
        <v>29</v>
      </c>
      <c r="J7" s="12" t="s">
        <v>33</v>
      </c>
      <c r="K7" s="1" t="s">
        <v>56</v>
      </c>
      <c r="M7" s="1" t="s">
        <v>60</v>
      </c>
      <c r="P7" s="3" t="s">
        <v>63</v>
      </c>
      <c r="Q7" s="1">
        <f t="shared" si="0"/>
        <v>1.1102924384890599E-12</v>
      </c>
      <c r="R7" s="1">
        <v>2.4643080969714299E-14</v>
      </c>
      <c r="S7" s="1" t="s">
        <v>29</v>
      </c>
      <c r="T7" s="1" t="s">
        <v>29</v>
      </c>
      <c r="U7" s="1" t="s">
        <v>29</v>
      </c>
    </row>
    <row r="8" spans="2:21" x14ac:dyDescent="0.2">
      <c r="B8" s="3" t="s">
        <v>18</v>
      </c>
      <c r="C8" s="1">
        <v>8.5462831217552E-58</v>
      </c>
      <c r="D8" s="1">
        <v>1.55622671694348E-62</v>
      </c>
      <c r="E8" s="1">
        <v>7.2067187113599798E-65</v>
      </c>
      <c r="F8" s="1">
        <v>6.57433936293037E-72</v>
      </c>
      <c r="G8" s="1" t="s">
        <v>29</v>
      </c>
      <c r="J8" s="12" t="s">
        <v>34</v>
      </c>
      <c r="K8" s="1" t="s">
        <v>58</v>
      </c>
      <c r="M8" s="1" t="s">
        <v>60</v>
      </c>
      <c r="P8" s="3" t="s">
        <v>64</v>
      </c>
      <c r="Q8" s="1">
        <f t="shared" si="0"/>
        <v>8.5462831217552E-58</v>
      </c>
      <c r="R8" s="1">
        <v>1.55622671694348E-62</v>
      </c>
      <c r="S8" s="1">
        <v>7.2067187113599798E-65</v>
      </c>
      <c r="T8" s="1">
        <v>6.57433936293037E-72</v>
      </c>
      <c r="U8" s="1" t="s">
        <v>29</v>
      </c>
    </row>
    <row r="9" spans="2:21" x14ac:dyDescent="0.2">
      <c r="B9" s="3" t="s">
        <v>19</v>
      </c>
      <c r="C9" s="1">
        <v>7.6669220075118903E-5</v>
      </c>
      <c r="D9" s="1">
        <v>2.4232274730191301E-4</v>
      </c>
      <c r="E9" s="1" t="s">
        <v>29</v>
      </c>
      <c r="F9" s="1" t="s">
        <v>29</v>
      </c>
      <c r="G9" s="1" t="s">
        <v>29</v>
      </c>
      <c r="P9" s="3" t="s">
        <v>65</v>
      </c>
      <c r="Q9" s="1">
        <f t="shared" si="0"/>
        <v>7.6669220075118903E-5</v>
      </c>
      <c r="R9" s="1">
        <v>2.4232274730191301E-4</v>
      </c>
      <c r="S9" s="1" t="s">
        <v>29</v>
      </c>
      <c r="T9" s="1" t="s">
        <v>29</v>
      </c>
      <c r="U9" s="1" t="s">
        <v>29</v>
      </c>
    </row>
    <row r="10" spans="2:21" x14ac:dyDescent="0.2">
      <c r="B10" s="3" t="s">
        <v>20</v>
      </c>
      <c r="C10" s="1">
        <v>0.58688909106568699</v>
      </c>
      <c r="D10" s="1">
        <v>0.18318918815063701</v>
      </c>
      <c r="E10" s="1" t="s">
        <v>29</v>
      </c>
      <c r="F10" s="1" t="s">
        <v>29</v>
      </c>
      <c r="G10" s="1" t="s">
        <v>29</v>
      </c>
      <c r="P10" s="3" t="s">
        <v>66</v>
      </c>
      <c r="Q10" s="1">
        <f t="shared" si="0"/>
        <v>0.58699999999999997</v>
      </c>
      <c r="R10" s="1">
        <v>0.18318918815063701</v>
      </c>
      <c r="S10" s="1" t="s">
        <v>29</v>
      </c>
      <c r="T10" s="1" t="s">
        <v>29</v>
      </c>
      <c r="U10" s="1" t="s">
        <v>29</v>
      </c>
    </row>
    <row r="11" spans="2:21" x14ac:dyDescent="0.2">
      <c r="B11" s="3" t="s">
        <v>26</v>
      </c>
      <c r="C11" s="1">
        <v>6.3343844118915906E-20</v>
      </c>
      <c r="D11" s="1">
        <v>4.1866297044074001E-19</v>
      </c>
      <c r="E11" s="1">
        <v>2.5504105735679201E-2</v>
      </c>
      <c r="F11" s="1">
        <v>5.9643098721876703E-2</v>
      </c>
      <c r="G11" s="1" t="s">
        <v>29</v>
      </c>
      <c r="P11" s="3" t="s">
        <v>72</v>
      </c>
      <c r="Q11" s="1">
        <f t="shared" si="0"/>
        <v>6.3343844118915906E-20</v>
      </c>
      <c r="R11" s="1">
        <v>4.1866297044074001E-19</v>
      </c>
      <c r="S11" s="1">
        <v>2.5504105735679201E-2</v>
      </c>
      <c r="T11" s="1">
        <v>5.9643098721876703E-2</v>
      </c>
      <c r="U11" s="1" t="s">
        <v>29</v>
      </c>
    </row>
    <row r="12" spans="2:21" x14ac:dyDescent="0.2">
      <c r="B12" s="3" t="s">
        <v>27</v>
      </c>
      <c r="C12" s="1">
        <v>5.7196973260592001E-29</v>
      </c>
      <c r="D12" s="1">
        <v>2.50415780087329E-31</v>
      </c>
      <c r="E12" s="1" t="s">
        <v>29</v>
      </c>
      <c r="F12" s="1" t="s">
        <v>29</v>
      </c>
      <c r="G12" s="1" t="s">
        <v>29</v>
      </c>
      <c r="P12" s="3" t="s">
        <v>73</v>
      </c>
      <c r="Q12" s="1">
        <f t="shared" si="0"/>
        <v>5.7196973260592001E-29</v>
      </c>
      <c r="R12" s="1">
        <v>2.50415780087329E-31</v>
      </c>
      <c r="S12" s="1" t="s">
        <v>29</v>
      </c>
      <c r="T12" s="1" t="s">
        <v>29</v>
      </c>
      <c r="U12" s="1" t="s">
        <v>29</v>
      </c>
    </row>
    <row r="13" spans="2:21" x14ac:dyDescent="0.2">
      <c r="B13" s="3" t="s">
        <v>21</v>
      </c>
      <c r="C13" s="1">
        <v>3.9346862776505798E-22</v>
      </c>
      <c r="D13" s="1">
        <v>4.6826684076341298E-35</v>
      </c>
      <c r="E13" s="1">
        <v>1.2330392504339601E-30</v>
      </c>
      <c r="F13" s="1">
        <v>1.43356180886662E-49</v>
      </c>
      <c r="G13" s="1" t="s">
        <v>29</v>
      </c>
      <c r="P13" s="3" t="s">
        <v>67</v>
      </c>
      <c r="Q13" s="1">
        <f t="shared" si="0"/>
        <v>3.9346862776505798E-22</v>
      </c>
      <c r="R13" s="1">
        <v>4.6826684076341298E-35</v>
      </c>
      <c r="S13" s="1">
        <v>1.2330392504339601E-30</v>
      </c>
      <c r="T13" s="1">
        <v>1.43356180886662E-49</v>
      </c>
      <c r="U13" s="1" t="s">
        <v>29</v>
      </c>
    </row>
    <row r="14" spans="2:21" x14ac:dyDescent="0.2">
      <c r="B14" s="3" t="s">
        <v>22</v>
      </c>
      <c r="C14" s="1">
        <v>9.9045562480456298E-30</v>
      </c>
      <c r="D14" s="1">
        <v>1.13066496599493E-30</v>
      </c>
      <c r="E14" s="1" t="s">
        <v>29</v>
      </c>
      <c r="F14" s="1" t="s">
        <v>29</v>
      </c>
      <c r="G14" s="1" t="s">
        <v>29</v>
      </c>
      <c r="P14" s="3" t="s">
        <v>68</v>
      </c>
      <c r="Q14" s="1">
        <f t="shared" si="0"/>
        <v>9.9045562480456298E-30</v>
      </c>
      <c r="R14" s="1">
        <v>1.13066496599493E-30</v>
      </c>
      <c r="S14" s="1" t="s">
        <v>29</v>
      </c>
      <c r="T14" s="1" t="s">
        <v>29</v>
      </c>
      <c r="U14" s="1" t="s">
        <v>29</v>
      </c>
    </row>
    <row r="15" spans="2:21" x14ac:dyDescent="0.2">
      <c r="B15" s="3" t="s">
        <v>23</v>
      </c>
      <c r="C15" s="1">
        <v>3.18187823368403E-9</v>
      </c>
      <c r="D15" s="1">
        <v>9.1466336539462394E-9</v>
      </c>
      <c r="E15" s="1" t="s">
        <v>29</v>
      </c>
      <c r="F15" s="1" t="s">
        <v>29</v>
      </c>
      <c r="G15" s="1" t="s">
        <v>29</v>
      </c>
      <c r="P15" s="3" t="s">
        <v>69</v>
      </c>
      <c r="Q15" s="1">
        <f t="shared" si="0"/>
        <v>3.18187823368403E-9</v>
      </c>
      <c r="R15" s="1">
        <v>9.1466336539462394E-9</v>
      </c>
      <c r="S15" s="1" t="s">
        <v>29</v>
      </c>
      <c r="T15" s="1" t="s">
        <v>29</v>
      </c>
      <c r="U15" s="1" t="s">
        <v>29</v>
      </c>
    </row>
    <row r="16" spans="2:21" x14ac:dyDescent="0.2">
      <c r="B16" s="3" t="s">
        <v>24</v>
      </c>
      <c r="C16" s="1">
        <v>1.7890078355279501E-35</v>
      </c>
      <c r="D16" s="1">
        <v>2.3321441723948702E-34</v>
      </c>
      <c r="E16" s="1" t="s">
        <v>29</v>
      </c>
      <c r="F16" s="1" t="s">
        <v>29</v>
      </c>
      <c r="G16" s="1" t="s">
        <v>29</v>
      </c>
      <c r="P16" s="3" t="s">
        <v>70</v>
      </c>
      <c r="Q16" s="1">
        <f t="shared" si="0"/>
        <v>1.7890078355279501E-35</v>
      </c>
      <c r="R16" s="1">
        <v>2.3321441723948702E-34</v>
      </c>
      <c r="S16" s="1" t="s">
        <v>29</v>
      </c>
      <c r="T16" s="1" t="s">
        <v>29</v>
      </c>
      <c r="U16" s="1" t="s">
        <v>29</v>
      </c>
    </row>
    <row r="17" spans="2:60" x14ac:dyDescent="0.2">
      <c r="B17" s="3" t="s">
        <v>25</v>
      </c>
      <c r="C17" s="1">
        <v>1.21681410832654E-13</v>
      </c>
      <c r="D17" s="1">
        <v>3.7887592284159201E-16</v>
      </c>
      <c r="E17" s="1" t="s">
        <v>29</v>
      </c>
      <c r="F17" s="1" t="s">
        <v>29</v>
      </c>
      <c r="G17" s="1" t="s">
        <v>29</v>
      </c>
      <c r="P17" s="3" t="s">
        <v>71</v>
      </c>
      <c r="Q17" s="1">
        <f t="shared" si="0"/>
        <v>1.21681410832654E-13</v>
      </c>
      <c r="R17" s="1">
        <v>3.7887592284159201E-16</v>
      </c>
      <c r="S17" s="1" t="s">
        <v>29</v>
      </c>
      <c r="T17" s="1" t="s">
        <v>29</v>
      </c>
      <c r="U17" s="1" t="s">
        <v>29</v>
      </c>
    </row>
    <row r="19" spans="2:60" ht="15" x14ac:dyDescent="0.25">
      <c r="B19" s="11" t="s">
        <v>47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F19" s="11" t="s">
        <v>47</v>
      </c>
      <c r="AG19" s="10"/>
      <c r="AH19" s="10"/>
      <c r="AI19" s="10" t="s">
        <v>78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</row>
    <row r="21" spans="2:60" ht="15" x14ac:dyDescent="0.25">
      <c r="B21" s="9" t="s">
        <v>40</v>
      </c>
      <c r="C21" s="8"/>
      <c r="D21" s="8"/>
      <c r="E21" s="8"/>
      <c r="F21" s="8"/>
      <c r="H21" s="9" t="s">
        <v>41</v>
      </c>
      <c r="I21" s="8"/>
      <c r="J21" s="8"/>
      <c r="K21" s="8"/>
      <c r="L21" s="8"/>
      <c r="M21" s="8"/>
      <c r="N21" s="8"/>
      <c r="P21" s="9" t="s">
        <v>44</v>
      </c>
      <c r="Q21" s="8"/>
      <c r="R21" s="8"/>
      <c r="S21" s="8"/>
      <c r="T21" s="8"/>
      <c r="U21" s="8"/>
      <c r="V21" s="8"/>
      <c r="X21" s="9" t="s">
        <v>45</v>
      </c>
      <c r="Y21" s="8"/>
      <c r="Z21" s="8"/>
      <c r="AA21" s="8"/>
      <c r="AB21" s="8"/>
      <c r="AC21" s="8"/>
      <c r="AD21" s="8"/>
      <c r="AF21" s="9" t="s">
        <v>40</v>
      </c>
      <c r="AG21" s="8"/>
      <c r="AH21" s="8"/>
      <c r="AI21" s="8"/>
      <c r="AJ21" s="8"/>
      <c r="AL21" s="9" t="s">
        <v>41</v>
      </c>
      <c r="AM21" s="8"/>
      <c r="AN21" s="8"/>
      <c r="AO21" s="8"/>
      <c r="AP21" s="8"/>
      <c r="AQ21" s="8"/>
      <c r="AR21" s="8"/>
      <c r="AT21" s="9" t="s">
        <v>44</v>
      </c>
      <c r="AU21" s="8"/>
      <c r="AV21" s="8"/>
      <c r="AW21" s="8"/>
      <c r="AX21" s="8"/>
      <c r="AY21" s="8"/>
      <c r="AZ21" s="8"/>
      <c r="BB21" s="9" t="s">
        <v>45</v>
      </c>
      <c r="BC21" s="8"/>
      <c r="BD21" s="8"/>
      <c r="BE21" s="8"/>
      <c r="BF21" s="8"/>
      <c r="BG21" s="8"/>
      <c r="BH21" s="8"/>
    </row>
    <row r="23" spans="2:60" x14ac:dyDescent="0.2">
      <c r="C23" s="1" t="s">
        <v>36</v>
      </c>
      <c r="D23" s="1" t="s">
        <v>37</v>
      </c>
      <c r="E23" s="1" t="s">
        <v>38</v>
      </c>
      <c r="F23" s="1" t="s">
        <v>39</v>
      </c>
      <c r="I23" s="1" t="s">
        <v>42</v>
      </c>
      <c r="J23" s="1" t="s">
        <v>43</v>
      </c>
      <c r="K23" s="1" t="s">
        <v>36</v>
      </c>
      <c r="L23" s="1" t="s">
        <v>37</v>
      </c>
      <c r="M23" s="1" t="s">
        <v>38</v>
      </c>
      <c r="N23" s="1" t="s">
        <v>39</v>
      </c>
      <c r="Q23" s="1" t="s">
        <v>42</v>
      </c>
      <c r="R23" s="1" t="s">
        <v>43</v>
      </c>
      <c r="S23" s="1" t="s">
        <v>36</v>
      </c>
      <c r="T23" s="1" t="s">
        <v>37</v>
      </c>
      <c r="U23" s="1" t="s">
        <v>38</v>
      </c>
      <c r="V23" s="1" t="s">
        <v>39</v>
      </c>
      <c r="Y23" s="1" t="s">
        <v>42</v>
      </c>
      <c r="Z23" s="1" t="s">
        <v>43</v>
      </c>
      <c r="AA23" s="1" t="s">
        <v>36</v>
      </c>
      <c r="AB23" s="1" t="s">
        <v>37</v>
      </c>
      <c r="AC23" s="1" t="s">
        <v>38</v>
      </c>
      <c r="AD23" s="1" t="s">
        <v>39</v>
      </c>
      <c r="AG23" s="1" t="s">
        <v>36</v>
      </c>
      <c r="AH23" s="1" t="s">
        <v>74</v>
      </c>
      <c r="AI23" s="1" t="s">
        <v>38</v>
      </c>
      <c r="AJ23" s="1" t="s">
        <v>39</v>
      </c>
      <c r="AM23" s="1" t="s">
        <v>42</v>
      </c>
      <c r="AN23" s="1" t="s">
        <v>74</v>
      </c>
      <c r="AO23" s="1" t="s">
        <v>36</v>
      </c>
      <c r="AP23" s="1" t="s">
        <v>74</v>
      </c>
      <c r="AQ23" s="1" t="s">
        <v>38</v>
      </c>
      <c r="AR23" s="1" t="s">
        <v>39</v>
      </c>
      <c r="AU23" s="1" t="s">
        <v>42</v>
      </c>
      <c r="AV23" s="1" t="s">
        <v>43</v>
      </c>
      <c r="AW23" s="1" t="s">
        <v>36</v>
      </c>
      <c r="AX23" s="1" t="s">
        <v>37</v>
      </c>
      <c r="AY23" s="1" t="s">
        <v>38</v>
      </c>
      <c r="AZ23" s="1" t="s">
        <v>39</v>
      </c>
      <c r="BC23" s="1" t="s">
        <v>42</v>
      </c>
      <c r="BD23" s="1" t="s">
        <v>43</v>
      </c>
      <c r="BE23" s="1" t="s">
        <v>36</v>
      </c>
      <c r="BF23" s="1" t="s">
        <v>37</v>
      </c>
      <c r="BG23" s="1" t="s">
        <v>38</v>
      </c>
      <c r="BH23" s="1" t="s">
        <v>39</v>
      </c>
    </row>
    <row r="24" spans="2:60" x14ac:dyDescent="0.2">
      <c r="B24" s="3" t="s">
        <v>61</v>
      </c>
      <c r="C24" s="1">
        <v>0.118374738794708</v>
      </c>
      <c r="D24" s="1">
        <v>4.5137904254144702E-92</v>
      </c>
      <c r="E24" s="1">
        <v>0.96953675463672095</v>
      </c>
      <c r="F24" s="1">
        <v>0.96928076097820604</v>
      </c>
      <c r="H24" s="3" t="s">
        <v>61</v>
      </c>
      <c r="I24" s="1">
        <v>20.077008387541099</v>
      </c>
      <c r="J24" s="1">
        <v>4.17922164388755E-50</v>
      </c>
      <c r="K24" s="1">
        <v>7.81009225830048E-2</v>
      </c>
      <c r="L24" s="1">
        <v>5.3659029173512097E-76</v>
      </c>
      <c r="M24" s="1">
        <v>0.94463170686925901</v>
      </c>
      <c r="N24" s="1">
        <v>0.94416248404611702</v>
      </c>
      <c r="P24" s="3" t="s">
        <v>61</v>
      </c>
      <c r="Q24" s="1">
        <v>43.8235567341871</v>
      </c>
      <c r="R24" s="1">
        <v>5.8268766439771899E-2</v>
      </c>
      <c r="S24" s="1">
        <v>8.1340436722212597E-2</v>
      </c>
      <c r="T24" s="1">
        <v>0.73033737047302605</v>
      </c>
      <c r="U24" s="1">
        <v>1.01056112410982E-3</v>
      </c>
      <c r="V24" s="1">
        <v>-7.4554510697537602E-3</v>
      </c>
      <c r="X24" s="3" t="s">
        <v>61</v>
      </c>
      <c r="Y24" s="1">
        <v>-133.47901962539399</v>
      </c>
      <c r="Z24" s="1">
        <v>2.0096131071280699E-76</v>
      </c>
      <c r="AA24" s="1">
        <v>31.451980074497499</v>
      </c>
      <c r="AB24" s="1">
        <v>1.05027655651423E-92</v>
      </c>
      <c r="AC24" s="1">
        <v>0.97114845546842099</v>
      </c>
      <c r="AD24" s="1">
        <v>0.97090395085374703</v>
      </c>
      <c r="AF24" s="3" t="s">
        <v>61</v>
      </c>
      <c r="AG24" s="1">
        <f>ROUND(C24,3)</f>
        <v>0.11799999999999999</v>
      </c>
      <c r="AH24" s="1">
        <v>4.5137904254144702E-92</v>
      </c>
      <c r="AI24" s="1">
        <f>ROUND(E24,3)</f>
        <v>0.97</v>
      </c>
      <c r="AJ24" s="1">
        <f>ROUND(F24,3)</f>
        <v>0.96899999999999997</v>
      </c>
      <c r="AL24" s="3" t="s">
        <v>61</v>
      </c>
      <c r="AM24" s="1">
        <f>IF(ABS(I24)&gt;1,IF(ABS(I24)&gt;10,ROUND(I24,1),ROUND(I24,2)),ROUND(I24,3))</f>
        <v>20.100000000000001</v>
      </c>
      <c r="AN24" s="1">
        <v>4.17922164388755E-50</v>
      </c>
      <c r="AO24" s="1">
        <f>IF(ABS(K24)&gt;1,IF(ABS(K24)&gt;10,ROUND(K24,1),ROUND(K24,2)),ROUND(K24,3))</f>
        <v>7.8E-2</v>
      </c>
      <c r="AP24" s="1">
        <v>5.3659029173512097E-76</v>
      </c>
      <c r="AQ24" s="1">
        <f>IF(ABS(M24)&gt;1,IF(ABS(M24)&gt;10,ROUND(M24,1),ROUND(M24,2)),ROUND(M24,3))</f>
        <v>0.94499999999999995</v>
      </c>
      <c r="AR24" s="1">
        <f>IF(ABS(N24)&gt;1,IF(ABS(N24)&gt;10,ROUND(N24,1),ROUND(N24,2)),ROUND(N24,3))</f>
        <v>0.94399999999999995</v>
      </c>
      <c r="AT24" s="3" t="s">
        <v>61</v>
      </c>
      <c r="AU24" s="1">
        <f>IF(ABS(Q24)&gt;1,IF(ABS(Q24)&gt;10,ROUND(Q24,1),ROUND(Q24,2)),ROUND(Q24,3))</f>
        <v>43.8</v>
      </c>
      <c r="AV24" s="1">
        <v>5.8268766439771899E-2</v>
      </c>
      <c r="AW24" s="1">
        <f>IF(ABS(S24)&gt;1,IF(ABS(S24)&gt;10,ROUND(S24,1),ROUND(S24,2)),ROUND(S24,3))</f>
        <v>8.1000000000000003E-2</v>
      </c>
      <c r="AX24" s="1">
        <v>0.73033737047302605</v>
      </c>
      <c r="AY24" s="1">
        <f>IF(ABS(U24)&gt;1,IF(ABS(U24)&gt;10,ROUND(U24,1),ROUND(U24,2)),ROUND(U24,3))</f>
        <v>1E-3</v>
      </c>
      <c r="AZ24" s="1">
        <f>IF(ABS(V24)&gt;1,IF(ABS(V24)&gt;10,ROUND(V24,1),ROUND(V24,2)),ROUND(V24,3))</f>
        <v>-7.0000000000000001E-3</v>
      </c>
      <c r="BB24" s="3" t="s">
        <v>61</v>
      </c>
      <c r="BC24" s="1">
        <f>IF(ABS(Y24)&gt;1,IF(ABS(Y24)&gt;10,ROUND(Y24,1),ROUND(Y24,2)),ROUND(Y24,3))</f>
        <v>-133.5</v>
      </c>
      <c r="BD24" s="1">
        <v>2.0096131071280699E-76</v>
      </c>
      <c r="BE24" s="1">
        <f>IF(ABS(AA24)&gt;1,IF(ABS(AA24)&gt;10,ROUND(AA24,1),ROUND(AA24,2)),ROUND(AA24,3))</f>
        <v>31.5</v>
      </c>
      <c r="BF24" s="1">
        <v>1.05027655651423E-92</v>
      </c>
      <c r="BG24" s="1">
        <f>IF(ABS(AC24)&gt;1,IF(ABS(AC24)&gt;10,ROUND(AC24,1),ROUND(AC24,2)),ROUND(AC24,3))</f>
        <v>0.97099999999999997</v>
      </c>
      <c r="BH24" s="1">
        <f>IF(ABS(AD24)&gt;1,IF(ABS(AD24)&gt;10,ROUND(AD24,1),ROUND(AD24,2)),ROUND(AD24,3))</f>
        <v>0.97099999999999997</v>
      </c>
    </row>
    <row r="25" spans="2:60" x14ac:dyDescent="0.2">
      <c r="B25" s="3" t="s">
        <v>62</v>
      </c>
      <c r="C25" s="1">
        <v>2.47834044098563E-2</v>
      </c>
      <c r="D25" s="1">
        <v>4.8415169128640997E-85</v>
      </c>
      <c r="E25" s="1">
        <v>0.96001478630350701</v>
      </c>
      <c r="F25" s="1">
        <v>0.95967877610437702</v>
      </c>
      <c r="H25" s="3" t="s">
        <v>62</v>
      </c>
      <c r="I25" s="1">
        <v>4.6085324296352104</v>
      </c>
      <c r="J25" s="1">
        <v>2.3588380212086999E-39</v>
      </c>
      <c r="K25" s="1">
        <v>1.5538840454203401E-2</v>
      </c>
      <c r="L25" s="1">
        <v>4.16068718506927E-57</v>
      </c>
      <c r="M25" s="1">
        <v>0.884339730672554</v>
      </c>
      <c r="N25" s="1">
        <v>0.88335955889859197</v>
      </c>
      <c r="P25" s="3" t="s">
        <v>62</v>
      </c>
      <c r="Q25" s="1">
        <v>12.3361411760668</v>
      </c>
      <c r="R25" s="1">
        <v>4.1524646797901899E-9</v>
      </c>
      <c r="S25" s="1">
        <v>-1.54155221211185E-2</v>
      </c>
      <c r="T25" s="1">
        <v>0.45759914344755198</v>
      </c>
      <c r="U25" s="1">
        <v>4.68477788109948E-3</v>
      </c>
      <c r="V25" s="1">
        <v>-3.75009688262007E-3</v>
      </c>
      <c r="X25" s="3" t="s">
        <v>62</v>
      </c>
      <c r="Y25" s="1">
        <v>-25.790168077524001</v>
      </c>
      <c r="Z25" s="1">
        <v>1.7327156935944899E-45</v>
      </c>
      <c r="AA25" s="1">
        <v>6.2317276907232797</v>
      </c>
      <c r="AB25" s="1">
        <v>2.88855434643594E-61</v>
      </c>
      <c r="AC25" s="1">
        <v>0.90165066348920297</v>
      </c>
      <c r="AD25" s="1">
        <v>0.90081719453572195</v>
      </c>
      <c r="AF25" s="3" t="s">
        <v>62</v>
      </c>
      <c r="AG25" s="1">
        <f t="shared" ref="AG25:AJ36" si="1">ROUND(C25,3)</f>
        <v>2.5000000000000001E-2</v>
      </c>
      <c r="AH25" s="1">
        <v>4.8415169128640997E-85</v>
      </c>
      <c r="AI25" s="1">
        <f t="shared" si="1"/>
        <v>0.96</v>
      </c>
      <c r="AJ25" s="1">
        <f t="shared" si="1"/>
        <v>0.96</v>
      </c>
      <c r="AL25" s="3" t="s">
        <v>62</v>
      </c>
      <c r="AM25" s="1">
        <f t="shared" ref="AM25:AR36" si="2">IF(ABS(I25)&gt;1,IF(ABS(I25)&gt;10,ROUND(I25,1),ROUND(I25,2)),ROUND(I25,3))</f>
        <v>4.6100000000000003</v>
      </c>
      <c r="AN25" s="1">
        <v>2.3588380212086999E-39</v>
      </c>
      <c r="AO25" s="1">
        <f t="shared" si="2"/>
        <v>1.6E-2</v>
      </c>
      <c r="AP25" s="1">
        <v>4.16068718506927E-57</v>
      </c>
      <c r="AQ25" s="1">
        <f t="shared" si="2"/>
        <v>0.88400000000000001</v>
      </c>
      <c r="AR25" s="1">
        <f t="shared" si="2"/>
        <v>0.88300000000000001</v>
      </c>
      <c r="AT25" s="3" t="s">
        <v>62</v>
      </c>
      <c r="AU25" s="1">
        <f t="shared" ref="AU25:AU36" si="3">IF(ABS(Q25)&gt;1,IF(ABS(Q25)&gt;10,ROUND(Q25,1),ROUND(Q25,2)),ROUND(Q25,3))</f>
        <v>12.3</v>
      </c>
      <c r="AV25" s="1">
        <v>4.1524646797901899E-9</v>
      </c>
      <c r="AW25" s="1">
        <f t="shared" ref="AW25:AW36" si="4">IF(ABS(S25)&gt;1,IF(ABS(S25)&gt;10,ROUND(S25,1),ROUND(S25,2)),ROUND(S25,3))</f>
        <v>-1.4999999999999999E-2</v>
      </c>
      <c r="AX25" s="1">
        <v>0.45759914344755198</v>
      </c>
      <c r="AY25" s="1">
        <f t="shared" ref="AY25:AZ36" si="5">IF(ABS(U25)&gt;1,IF(ABS(U25)&gt;10,ROUND(U25,1),ROUND(U25,2)),ROUND(U25,3))</f>
        <v>5.0000000000000001E-3</v>
      </c>
      <c r="AZ25" s="1">
        <f t="shared" si="5"/>
        <v>-4.0000000000000001E-3</v>
      </c>
      <c r="BB25" s="3" t="s">
        <v>62</v>
      </c>
      <c r="BC25" s="1">
        <f t="shared" ref="BC25:BC36" si="6">IF(ABS(Y25)&gt;1,IF(ABS(Y25)&gt;10,ROUND(Y25,1),ROUND(Y25,2)),ROUND(Y25,3))</f>
        <v>-25.8</v>
      </c>
      <c r="BD25" s="1">
        <v>1.7327156935944899E-45</v>
      </c>
      <c r="BE25" s="1">
        <f t="shared" ref="BE25:BE36" si="7">IF(ABS(AA25)&gt;1,IF(ABS(AA25)&gt;10,ROUND(AA25,1),ROUND(AA25,2)),ROUND(AA25,3))</f>
        <v>6.23</v>
      </c>
      <c r="BF25" s="1">
        <v>2.88855434643594E-61</v>
      </c>
      <c r="BG25" s="1">
        <f t="shared" ref="BG25:BH36" si="8">IF(ABS(AC25)&gt;1,IF(ABS(AC25)&gt;10,ROUND(AC25,1),ROUND(AC25,2)),ROUND(AC25,3))</f>
        <v>0.90200000000000002</v>
      </c>
      <c r="BH25" s="1">
        <f t="shared" si="8"/>
        <v>0.90100000000000002</v>
      </c>
    </row>
    <row r="26" spans="2:60" x14ac:dyDescent="0.2">
      <c r="B26" s="3" t="s">
        <v>63</v>
      </c>
      <c r="C26" s="1">
        <v>5.4051690142204303E-2</v>
      </c>
      <c r="D26" s="1">
        <v>2.2964102964815199E-113</v>
      </c>
      <c r="E26" s="1">
        <v>0.98663511954540895</v>
      </c>
      <c r="F26" s="1">
        <v>0.986522809625622</v>
      </c>
      <c r="H26" s="3" t="s">
        <v>63</v>
      </c>
      <c r="I26" s="1">
        <v>-3.86739339834193</v>
      </c>
      <c r="J26" s="1">
        <v>1.11029243848896E-12</v>
      </c>
      <c r="K26" s="1">
        <v>6.1809553661344503E-2</v>
      </c>
      <c r="L26" s="1">
        <v>5.9412411403951104E-88</v>
      </c>
      <c r="M26" s="1">
        <v>0.96527044642232995</v>
      </c>
      <c r="N26" s="1">
        <v>0.964976128171672</v>
      </c>
      <c r="P26" s="3" t="s">
        <v>63</v>
      </c>
      <c r="Q26" s="1">
        <v>25.0416790427285</v>
      </c>
      <c r="R26" s="1">
        <v>0.54298677256794803</v>
      </c>
      <c r="S26" s="1">
        <v>-3.86364837233363E-2</v>
      </c>
      <c r="T26" s="1">
        <v>0.92517067081347804</v>
      </c>
      <c r="U26" s="1">
        <v>7.5072651175421394E-5</v>
      </c>
      <c r="V26" s="1">
        <v>-8.3988674111026302E-3</v>
      </c>
      <c r="X26" s="3" t="s">
        <v>63</v>
      </c>
      <c r="Y26" s="1">
        <v>-117.97932198887599</v>
      </c>
      <c r="Z26" s="1">
        <v>6.9294678597817193E-52</v>
      </c>
      <c r="AA26" s="1">
        <v>23.6323514356503</v>
      </c>
      <c r="AB26" s="1">
        <v>1.8003771414185001E-59</v>
      </c>
      <c r="AC26" s="1">
        <v>0.89452218720203203</v>
      </c>
      <c r="AD26" s="1">
        <v>0.89362830743255794</v>
      </c>
      <c r="AF26" s="3" t="s">
        <v>63</v>
      </c>
      <c r="AG26" s="1">
        <f t="shared" si="1"/>
        <v>5.3999999999999999E-2</v>
      </c>
      <c r="AH26" s="1">
        <v>2.2964102964815199E-113</v>
      </c>
      <c r="AI26" s="1">
        <f t="shared" si="1"/>
        <v>0.98699999999999999</v>
      </c>
      <c r="AJ26" s="1">
        <f t="shared" si="1"/>
        <v>0.98699999999999999</v>
      </c>
      <c r="AL26" s="3" t="s">
        <v>63</v>
      </c>
      <c r="AM26" s="1">
        <f t="shared" si="2"/>
        <v>-3.87</v>
      </c>
      <c r="AN26" s="1">
        <v>1.11029243848896E-12</v>
      </c>
      <c r="AO26" s="1">
        <f t="shared" si="2"/>
        <v>6.2E-2</v>
      </c>
      <c r="AP26" s="1">
        <v>5.9412411403951104E-88</v>
      </c>
      <c r="AQ26" s="1">
        <f t="shared" si="2"/>
        <v>0.96499999999999997</v>
      </c>
      <c r="AR26" s="1">
        <f t="shared" si="2"/>
        <v>0.96499999999999997</v>
      </c>
      <c r="AT26" s="3" t="s">
        <v>63</v>
      </c>
      <c r="AU26" s="1">
        <f t="shared" si="3"/>
        <v>25</v>
      </c>
      <c r="AV26" s="1">
        <v>0.54298677256794803</v>
      </c>
      <c r="AW26" s="1">
        <f t="shared" si="4"/>
        <v>-3.9E-2</v>
      </c>
      <c r="AX26" s="1">
        <v>0.92517067081347804</v>
      </c>
      <c r="AY26" s="1">
        <f t="shared" si="5"/>
        <v>0</v>
      </c>
      <c r="AZ26" s="1">
        <f t="shared" si="5"/>
        <v>-8.0000000000000002E-3</v>
      </c>
      <c r="BB26" s="3" t="s">
        <v>63</v>
      </c>
      <c r="BC26" s="1">
        <f t="shared" si="6"/>
        <v>-118</v>
      </c>
      <c r="BD26" s="1">
        <v>6.9294678597817193E-52</v>
      </c>
      <c r="BE26" s="1">
        <f t="shared" si="7"/>
        <v>23.6</v>
      </c>
      <c r="BF26" s="1">
        <v>1.8003771414185001E-59</v>
      </c>
      <c r="BG26" s="1">
        <f t="shared" si="8"/>
        <v>0.89500000000000002</v>
      </c>
      <c r="BH26" s="1">
        <f t="shared" si="8"/>
        <v>0.89400000000000002</v>
      </c>
    </row>
    <row r="27" spans="2:60" x14ac:dyDescent="0.2">
      <c r="B27" s="3" t="s">
        <v>64</v>
      </c>
      <c r="C27" s="1">
        <v>0.136126446931536</v>
      </c>
      <c r="D27" s="1">
        <v>8.7232270625590396E-69</v>
      </c>
      <c r="E27" s="1">
        <v>0.92501554725528201</v>
      </c>
      <c r="F27" s="1">
        <v>0.92438542580364602</v>
      </c>
      <c r="H27" s="3" t="s">
        <v>64</v>
      </c>
      <c r="I27" s="1">
        <v>37.934724292315501</v>
      </c>
      <c r="J27" s="1">
        <v>8.5462831217549595E-58</v>
      </c>
      <c r="K27" s="1">
        <v>6.0030641983900901E-2</v>
      </c>
      <c r="L27" s="1">
        <v>5.5134199034130003E-43</v>
      </c>
      <c r="M27" s="1">
        <v>0.799469496255103</v>
      </c>
      <c r="N27" s="1">
        <v>0.79777008520641701</v>
      </c>
      <c r="P27" s="3" t="s">
        <v>64</v>
      </c>
      <c r="Q27" s="1">
        <v>20.9641586987611</v>
      </c>
      <c r="R27" s="1">
        <v>0.107238417051936</v>
      </c>
      <c r="S27" s="1">
        <v>0.43565783861966401</v>
      </c>
      <c r="T27" s="1">
        <v>1.7095902030584301E-3</v>
      </c>
      <c r="U27" s="1">
        <v>8.0314001165127699E-2</v>
      </c>
      <c r="V27" s="1">
        <v>7.25200520224593E-2</v>
      </c>
      <c r="X27" s="3" t="s">
        <v>64</v>
      </c>
      <c r="Y27" s="1">
        <v>-82.318186638601404</v>
      </c>
      <c r="Z27" s="1">
        <v>4.3320971808053896E-28</v>
      </c>
      <c r="AA27" s="1">
        <v>24.552810101594702</v>
      </c>
      <c r="AB27" s="1">
        <v>4.5847033449686298E-50</v>
      </c>
      <c r="AC27" s="1">
        <v>0.84780852948610996</v>
      </c>
      <c r="AD27" s="1">
        <v>0.84651877126141595</v>
      </c>
      <c r="AF27" s="3" t="s">
        <v>64</v>
      </c>
      <c r="AG27" s="1">
        <f t="shared" si="1"/>
        <v>0.13600000000000001</v>
      </c>
      <c r="AH27" s="1">
        <v>8.7232270625590396E-69</v>
      </c>
      <c r="AI27" s="1">
        <f t="shared" si="1"/>
        <v>0.92500000000000004</v>
      </c>
      <c r="AJ27" s="1">
        <f t="shared" si="1"/>
        <v>0.92400000000000004</v>
      </c>
      <c r="AL27" s="3" t="s">
        <v>64</v>
      </c>
      <c r="AM27" s="1">
        <f t="shared" si="2"/>
        <v>37.9</v>
      </c>
      <c r="AN27" s="1">
        <v>8.5462831217549595E-58</v>
      </c>
      <c r="AO27" s="1">
        <f t="shared" si="2"/>
        <v>0.06</v>
      </c>
      <c r="AP27" s="1">
        <v>5.5134199034130003E-43</v>
      </c>
      <c r="AQ27" s="1">
        <f t="shared" si="2"/>
        <v>0.79900000000000004</v>
      </c>
      <c r="AR27" s="1">
        <f t="shared" si="2"/>
        <v>0.79800000000000004</v>
      </c>
      <c r="AT27" s="3" t="s">
        <v>64</v>
      </c>
      <c r="AU27" s="1">
        <f t="shared" si="3"/>
        <v>21</v>
      </c>
      <c r="AV27" s="1">
        <v>0.107238417051936</v>
      </c>
      <c r="AW27" s="1">
        <f t="shared" si="4"/>
        <v>0.436</v>
      </c>
      <c r="AX27" s="1">
        <v>1.7095902030584301E-3</v>
      </c>
      <c r="AY27" s="1">
        <f t="shared" si="5"/>
        <v>0.08</v>
      </c>
      <c r="AZ27" s="1">
        <f t="shared" si="5"/>
        <v>7.2999999999999995E-2</v>
      </c>
      <c r="BB27" s="3" t="s">
        <v>64</v>
      </c>
      <c r="BC27" s="1">
        <f t="shared" si="6"/>
        <v>-82.3</v>
      </c>
      <c r="BD27" s="1">
        <v>4.3320971808053896E-28</v>
      </c>
      <c r="BE27" s="1">
        <f t="shared" si="7"/>
        <v>24.6</v>
      </c>
      <c r="BF27" s="1">
        <v>4.5847033449686298E-50</v>
      </c>
      <c r="BG27" s="1">
        <f t="shared" si="8"/>
        <v>0.84799999999999998</v>
      </c>
      <c r="BH27" s="1">
        <f t="shared" si="8"/>
        <v>0.84699999999999998</v>
      </c>
    </row>
    <row r="28" spans="2:60" x14ac:dyDescent="0.2">
      <c r="B28" s="3" t="s">
        <v>65</v>
      </c>
      <c r="C28" s="1">
        <v>7.7695477367210705E-2</v>
      </c>
      <c r="D28" s="1">
        <v>1.1426839561466201E-108</v>
      </c>
      <c r="E28" s="1">
        <v>0.98397144097088796</v>
      </c>
      <c r="F28" s="1">
        <v>0.983836747197534</v>
      </c>
      <c r="H28" s="3" t="s">
        <v>65</v>
      </c>
      <c r="I28" s="1">
        <v>-3.63710178085715</v>
      </c>
      <c r="J28" s="1">
        <v>7.6669220075112804E-5</v>
      </c>
      <c r="K28" s="1">
        <v>8.4991383502130605E-2</v>
      </c>
      <c r="L28" s="1">
        <v>5.4179964287666697E-74</v>
      </c>
      <c r="M28" s="1">
        <v>0.94012944498420103</v>
      </c>
      <c r="N28" s="1">
        <v>0.93962206739932197</v>
      </c>
      <c r="P28" s="3" t="s">
        <v>65</v>
      </c>
      <c r="Q28" s="1">
        <v>1.5504064936562301</v>
      </c>
      <c r="R28" s="1">
        <v>0.953347797322317</v>
      </c>
      <c r="S28" s="1">
        <v>0.299753864598092</v>
      </c>
      <c r="T28" s="1">
        <v>0.27005705478370001</v>
      </c>
      <c r="U28" s="1">
        <v>1.0299290603157299E-2</v>
      </c>
      <c r="V28" s="1">
        <v>1.91199645572648E-3</v>
      </c>
      <c r="X28" s="3" t="s">
        <v>65</v>
      </c>
      <c r="Y28" s="1">
        <v>-156.66563212128</v>
      </c>
      <c r="Z28" s="1">
        <v>1.3870950599210801E-40</v>
      </c>
      <c r="AA28" s="1">
        <v>31.8365806220834</v>
      </c>
      <c r="AB28" s="1">
        <v>3.4810486992380101E-48</v>
      </c>
      <c r="AC28" s="1">
        <v>0.83623846493055398</v>
      </c>
      <c r="AD28" s="1">
        <v>0.83485065531132097</v>
      </c>
      <c r="AF28" s="3" t="s">
        <v>65</v>
      </c>
      <c r="AG28" s="1">
        <f t="shared" si="1"/>
        <v>7.8E-2</v>
      </c>
      <c r="AH28" s="1">
        <v>1.1426839561466201E-108</v>
      </c>
      <c r="AI28" s="1">
        <f t="shared" si="1"/>
        <v>0.98399999999999999</v>
      </c>
      <c r="AJ28" s="1">
        <f t="shared" si="1"/>
        <v>0.98399999999999999</v>
      </c>
      <c r="AL28" s="3" t="s">
        <v>65</v>
      </c>
      <c r="AM28" s="1">
        <f t="shared" si="2"/>
        <v>-3.64</v>
      </c>
      <c r="AN28" s="1">
        <v>7.6669220075112804E-5</v>
      </c>
      <c r="AO28" s="1">
        <f t="shared" si="2"/>
        <v>8.5000000000000006E-2</v>
      </c>
      <c r="AP28" s="1">
        <v>5.4179964287666697E-74</v>
      </c>
      <c r="AQ28" s="1">
        <f t="shared" si="2"/>
        <v>0.94</v>
      </c>
      <c r="AR28" s="1">
        <f t="shared" si="2"/>
        <v>0.94</v>
      </c>
      <c r="AT28" s="3" t="s">
        <v>65</v>
      </c>
      <c r="AU28" s="1">
        <f t="shared" si="3"/>
        <v>1.55</v>
      </c>
      <c r="AV28" s="1">
        <v>0.953347797322317</v>
      </c>
      <c r="AW28" s="1">
        <f t="shared" si="4"/>
        <v>0.3</v>
      </c>
      <c r="AX28" s="1">
        <v>0.27005705478370001</v>
      </c>
      <c r="AY28" s="1">
        <f t="shared" si="5"/>
        <v>0.01</v>
      </c>
      <c r="AZ28" s="1">
        <f t="shared" si="5"/>
        <v>2E-3</v>
      </c>
      <c r="BB28" s="3" t="s">
        <v>65</v>
      </c>
      <c r="BC28" s="1">
        <f t="shared" si="6"/>
        <v>-156.69999999999999</v>
      </c>
      <c r="BD28" s="1">
        <v>1.3870950599210801E-40</v>
      </c>
      <c r="BE28" s="1">
        <f t="shared" si="7"/>
        <v>31.8</v>
      </c>
      <c r="BF28" s="1">
        <v>3.4810486992380101E-48</v>
      </c>
      <c r="BG28" s="1">
        <f t="shared" si="8"/>
        <v>0.83599999999999997</v>
      </c>
      <c r="BH28" s="1">
        <f t="shared" si="8"/>
        <v>0.83499999999999996</v>
      </c>
    </row>
    <row r="29" spans="2:60" x14ac:dyDescent="0.2">
      <c r="B29" s="3" t="s">
        <v>66</v>
      </c>
      <c r="C29" s="1">
        <v>1.45416183534304E-2</v>
      </c>
      <c r="D29" s="1">
        <v>1.92138905456441E-88</v>
      </c>
      <c r="E29" s="1">
        <v>0.96494483810131304</v>
      </c>
      <c r="F29" s="1">
        <v>0.96465025690888695</v>
      </c>
      <c r="H29" s="3" t="s">
        <v>66</v>
      </c>
      <c r="I29" s="1">
        <v>0.144260401742031</v>
      </c>
      <c r="J29" s="1">
        <v>0.58688909106567899</v>
      </c>
      <c r="K29" s="1">
        <v>1.42522367486496E-2</v>
      </c>
      <c r="L29" s="1">
        <v>1.4563425934181901E-47</v>
      </c>
      <c r="M29" s="1">
        <v>0.83222418941839005</v>
      </c>
      <c r="N29" s="1">
        <v>0.83080236051515599</v>
      </c>
      <c r="P29" s="3" t="s">
        <v>66</v>
      </c>
      <c r="Q29" s="1">
        <v>0.959584243179188</v>
      </c>
      <c r="R29" s="1">
        <v>0.76176509695777395</v>
      </c>
      <c r="S29" s="1">
        <v>5.1435515167861802E-2</v>
      </c>
      <c r="T29" s="1">
        <v>0.117529956027319</v>
      </c>
      <c r="U29" s="1">
        <v>2.0634281206838401E-2</v>
      </c>
      <c r="V29" s="1">
        <v>1.2334571725540399E-2</v>
      </c>
      <c r="X29" s="3" t="s">
        <v>66</v>
      </c>
      <c r="Y29" s="1">
        <v>-26.8937516999734</v>
      </c>
      <c r="Z29" s="1">
        <v>7.1409622118125504E-36</v>
      </c>
      <c r="AA29" s="1">
        <v>5.5724661422546902</v>
      </c>
      <c r="AB29" s="1">
        <v>6.6687842165303504E-44</v>
      </c>
      <c r="AC29" s="1">
        <v>0.80650786203559</v>
      </c>
      <c r="AD29" s="1">
        <v>0.80486809815453597</v>
      </c>
      <c r="AF29" s="3" t="s">
        <v>66</v>
      </c>
      <c r="AG29" s="1">
        <f t="shared" si="1"/>
        <v>1.4999999999999999E-2</v>
      </c>
      <c r="AH29" s="1">
        <v>1.92138905456441E-88</v>
      </c>
      <c r="AI29" s="1">
        <f t="shared" si="1"/>
        <v>0.96499999999999997</v>
      </c>
      <c r="AJ29" s="1">
        <f t="shared" si="1"/>
        <v>0.96499999999999997</v>
      </c>
      <c r="AL29" s="3" t="s">
        <v>66</v>
      </c>
      <c r="AM29" s="1">
        <f t="shared" si="2"/>
        <v>0.14399999999999999</v>
      </c>
      <c r="AN29" s="1">
        <v>0.58688909106567899</v>
      </c>
      <c r="AO29" s="1">
        <f t="shared" si="2"/>
        <v>1.4E-2</v>
      </c>
      <c r="AP29" s="1">
        <v>1.4563425934181901E-47</v>
      </c>
      <c r="AQ29" s="1">
        <f t="shared" si="2"/>
        <v>0.83199999999999996</v>
      </c>
      <c r="AR29" s="1">
        <f t="shared" si="2"/>
        <v>0.83099999999999996</v>
      </c>
      <c r="AT29" s="3" t="s">
        <v>66</v>
      </c>
      <c r="AU29" s="1">
        <f t="shared" si="3"/>
        <v>0.96</v>
      </c>
      <c r="AV29" s="1">
        <v>0.76176509695777395</v>
      </c>
      <c r="AW29" s="1">
        <f t="shared" si="4"/>
        <v>5.0999999999999997E-2</v>
      </c>
      <c r="AX29" s="1">
        <v>0.117529956027319</v>
      </c>
      <c r="AY29" s="1">
        <f t="shared" si="5"/>
        <v>2.1000000000000001E-2</v>
      </c>
      <c r="AZ29" s="1">
        <f t="shared" si="5"/>
        <v>1.2E-2</v>
      </c>
      <c r="BB29" s="3" t="s">
        <v>66</v>
      </c>
      <c r="BC29" s="1">
        <f t="shared" si="6"/>
        <v>-26.9</v>
      </c>
      <c r="BD29" s="1">
        <v>7.1409622118125504E-36</v>
      </c>
      <c r="BE29" s="1">
        <f t="shared" si="7"/>
        <v>5.57</v>
      </c>
      <c r="BF29" s="1">
        <v>6.6687842165303504E-44</v>
      </c>
      <c r="BG29" s="1">
        <f t="shared" si="8"/>
        <v>0.80700000000000005</v>
      </c>
      <c r="BH29" s="1">
        <f t="shared" si="8"/>
        <v>0.80500000000000005</v>
      </c>
    </row>
    <row r="30" spans="2:60" x14ac:dyDescent="0.2">
      <c r="B30" s="3" t="s">
        <v>72</v>
      </c>
      <c r="C30" s="1">
        <v>5.5972801287979497E-2</v>
      </c>
      <c r="D30" s="1">
        <v>5.7861363070890697E-67</v>
      </c>
      <c r="E30" s="1">
        <v>0.95171471139340802</v>
      </c>
      <c r="F30" s="1">
        <v>0.95122698120546301</v>
      </c>
      <c r="H30" s="3" t="s">
        <v>72</v>
      </c>
      <c r="I30" s="1">
        <v>-10.096901692795001</v>
      </c>
      <c r="J30" s="1">
        <v>6.3343844118919505E-20</v>
      </c>
      <c r="K30" s="1">
        <v>7.6041764414588695E-2</v>
      </c>
      <c r="L30" s="1">
        <v>6.6248146433163503E-62</v>
      </c>
      <c r="M30" s="1">
        <v>0.94063515142590304</v>
      </c>
      <c r="N30" s="1">
        <v>0.94002938766494204</v>
      </c>
      <c r="P30" s="3" t="s">
        <v>72</v>
      </c>
      <c r="Q30" s="1">
        <v>11.135412833452699</v>
      </c>
      <c r="R30" s="1">
        <v>0.90645230539502797</v>
      </c>
      <c r="S30" s="1">
        <v>9.8212263557832996E-2</v>
      </c>
      <c r="T30" s="1">
        <v>0.91638601858661395</v>
      </c>
      <c r="U30" s="1">
        <v>1.13041329945963E-4</v>
      </c>
      <c r="V30" s="1">
        <v>-1.00898868197483E-2</v>
      </c>
      <c r="X30" s="3" t="s">
        <v>72</v>
      </c>
      <c r="Y30" s="1">
        <v>-151.885152779381</v>
      </c>
      <c r="Z30" s="1">
        <v>6.4252164294413798E-40</v>
      </c>
      <c r="AA30" s="1">
        <v>29.30833488463</v>
      </c>
      <c r="AB30" s="1">
        <v>9.3312231371765705E-45</v>
      </c>
      <c r="AC30" s="1">
        <v>0.86721410627947304</v>
      </c>
      <c r="AD30" s="1">
        <v>0.86585914818028398</v>
      </c>
      <c r="AF30" s="3" t="s">
        <v>72</v>
      </c>
      <c r="AG30" s="1">
        <f t="shared" si="1"/>
        <v>5.6000000000000001E-2</v>
      </c>
      <c r="AH30" s="1">
        <v>5.7861363070890697E-67</v>
      </c>
      <c r="AI30" s="1">
        <f t="shared" si="1"/>
        <v>0.95199999999999996</v>
      </c>
      <c r="AJ30" s="1">
        <f t="shared" si="1"/>
        <v>0.95099999999999996</v>
      </c>
      <c r="AL30" s="3" t="s">
        <v>72</v>
      </c>
      <c r="AM30" s="1">
        <f t="shared" si="2"/>
        <v>-10.1</v>
      </c>
      <c r="AN30" s="1">
        <v>6.3343844118919505E-20</v>
      </c>
      <c r="AO30" s="1">
        <f t="shared" si="2"/>
        <v>7.5999999999999998E-2</v>
      </c>
      <c r="AP30" s="1">
        <v>6.6248146433163503E-62</v>
      </c>
      <c r="AQ30" s="1">
        <f t="shared" si="2"/>
        <v>0.94099999999999995</v>
      </c>
      <c r="AR30" s="1">
        <f t="shared" si="2"/>
        <v>0.94</v>
      </c>
      <c r="AT30" s="3" t="s">
        <v>72</v>
      </c>
      <c r="AU30" s="1">
        <f t="shared" si="3"/>
        <v>11.1</v>
      </c>
      <c r="AV30" s="1">
        <v>0.90645230539502797</v>
      </c>
      <c r="AW30" s="1">
        <f t="shared" si="4"/>
        <v>9.8000000000000004E-2</v>
      </c>
      <c r="AX30" s="1">
        <v>0.91638601858661395</v>
      </c>
      <c r="AY30" s="1">
        <f t="shared" si="5"/>
        <v>0</v>
      </c>
      <c r="AZ30" s="1">
        <f t="shared" si="5"/>
        <v>-0.01</v>
      </c>
      <c r="BB30" s="3" t="s">
        <v>72</v>
      </c>
      <c r="BC30" s="1">
        <f t="shared" si="6"/>
        <v>-151.9</v>
      </c>
      <c r="BD30" s="1">
        <v>6.4252164294413798E-40</v>
      </c>
      <c r="BE30" s="1">
        <f t="shared" si="7"/>
        <v>29.3</v>
      </c>
      <c r="BF30" s="1">
        <v>9.3312231371765705E-45</v>
      </c>
      <c r="BG30" s="1">
        <f t="shared" si="8"/>
        <v>0.86699999999999999</v>
      </c>
      <c r="BH30" s="1">
        <f t="shared" si="8"/>
        <v>0.86599999999999999</v>
      </c>
    </row>
    <row r="31" spans="2:60" x14ac:dyDescent="0.2">
      <c r="B31" s="3" t="s">
        <v>73</v>
      </c>
      <c r="C31" s="1">
        <v>0.113216384999361</v>
      </c>
      <c r="D31" s="1">
        <v>1.6411234768724101E-98</v>
      </c>
      <c r="E31" s="1">
        <v>0.98886574243231096</v>
      </c>
      <c r="F31" s="1">
        <v>0.98875327518415301</v>
      </c>
      <c r="H31" s="3" t="s">
        <v>73</v>
      </c>
      <c r="I31" s="1">
        <v>-10.776526769993</v>
      </c>
      <c r="J31" s="1">
        <v>5.7196973260593301E-29</v>
      </c>
      <c r="K31" s="1">
        <v>0.13463619525008799</v>
      </c>
      <c r="L31" s="1">
        <v>3.1210509293816801E-96</v>
      </c>
      <c r="M31" s="1">
        <v>0.98816427508056204</v>
      </c>
      <c r="N31" s="1">
        <v>0.98804350237730298</v>
      </c>
      <c r="P31" s="3" t="s">
        <v>73</v>
      </c>
      <c r="Q31" s="1">
        <v>31.155321790490198</v>
      </c>
      <c r="R31" s="1">
        <v>0.53484127183751096</v>
      </c>
      <c r="S31" s="1">
        <v>0.12980695653320101</v>
      </c>
      <c r="T31" s="1">
        <v>0.79101469579832295</v>
      </c>
      <c r="U31" s="1">
        <v>7.1995049779505097E-4</v>
      </c>
      <c r="V31" s="1">
        <v>-9.47678470120694E-3</v>
      </c>
      <c r="X31" s="3" t="s">
        <v>73</v>
      </c>
      <c r="Y31" s="1">
        <v>-264.73224207166902</v>
      </c>
      <c r="Z31" s="1">
        <v>9.8212390450712003E-52</v>
      </c>
      <c r="AA31" s="1">
        <v>52.385414317787998</v>
      </c>
      <c r="AB31" s="1">
        <v>6.3109586363221899E-58</v>
      </c>
      <c r="AC31" s="1">
        <v>0.928439190370139</v>
      </c>
      <c r="AD31" s="1">
        <v>0.92770897802697705</v>
      </c>
      <c r="AF31" s="3" t="s">
        <v>73</v>
      </c>
      <c r="AG31" s="1">
        <f t="shared" si="1"/>
        <v>0.113</v>
      </c>
      <c r="AH31" s="1">
        <v>1.6411234768724101E-98</v>
      </c>
      <c r="AI31" s="1">
        <f t="shared" si="1"/>
        <v>0.98899999999999999</v>
      </c>
      <c r="AJ31" s="1">
        <f t="shared" si="1"/>
        <v>0.98899999999999999</v>
      </c>
      <c r="AL31" s="3" t="s">
        <v>73</v>
      </c>
      <c r="AM31" s="1">
        <f t="shared" si="2"/>
        <v>-10.8</v>
      </c>
      <c r="AN31" s="1">
        <v>5.7196973260593301E-29</v>
      </c>
      <c r="AO31" s="1">
        <f t="shared" si="2"/>
        <v>0.13500000000000001</v>
      </c>
      <c r="AP31" s="1">
        <v>3.1210509293816801E-96</v>
      </c>
      <c r="AQ31" s="1">
        <f t="shared" si="2"/>
        <v>0.98799999999999999</v>
      </c>
      <c r="AR31" s="1">
        <f t="shared" si="2"/>
        <v>0.98799999999999999</v>
      </c>
      <c r="AT31" s="3" t="s">
        <v>73</v>
      </c>
      <c r="AU31" s="1">
        <f t="shared" si="3"/>
        <v>31.2</v>
      </c>
      <c r="AV31" s="1">
        <v>0.53484127183751096</v>
      </c>
      <c r="AW31" s="1">
        <f t="shared" si="4"/>
        <v>0.13</v>
      </c>
      <c r="AX31" s="1">
        <v>0.79101469579832295</v>
      </c>
      <c r="AY31" s="1">
        <f t="shared" si="5"/>
        <v>1E-3</v>
      </c>
      <c r="AZ31" s="1">
        <f t="shared" si="5"/>
        <v>-8.9999999999999993E-3</v>
      </c>
      <c r="BB31" s="3" t="s">
        <v>73</v>
      </c>
      <c r="BC31" s="1">
        <f t="shared" si="6"/>
        <v>-264.7</v>
      </c>
      <c r="BD31" s="1">
        <v>9.8212390450712003E-52</v>
      </c>
      <c r="BE31" s="1">
        <f t="shared" si="7"/>
        <v>52.4</v>
      </c>
      <c r="BF31" s="1">
        <v>6.3109586363221899E-58</v>
      </c>
      <c r="BG31" s="1">
        <f t="shared" si="8"/>
        <v>0.92800000000000005</v>
      </c>
      <c r="BH31" s="1">
        <f t="shared" si="8"/>
        <v>0.92800000000000005</v>
      </c>
    </row>
    <row r="32" spans="2:60" x14ac:dyDescent="0.2">
      <c r="B32" s="3" t="s">
        <v>67</v>
      </c>
      <c r="C32" s="1">
        <v>3.17944725140588E-2</v>
      </c>
      <c r="D32" s="1">
        <v>4.9770123748493502E-92</v>
      </c>
      <c r="E32" s="1">
        <v>0.96948670922351499</v>
      </c>
      <c r="F32" s="1">
        <v>0.969230295015309</v>
      </c>
      <c r="H32" s="3" t="s">
        <v>67</v>
      </c>
      <c r="I32" s="1">
        <v>4.3420329715981802</v>
      </c>
      <c r="J32" s="1">
        <v>3.9346862776509198E-22</v>
      </c>
      <c r="K32" s="1">
        <v>2.3084497675784701E-2</v>
      </c>
      <c r="L32" s="1">
        <v>6.0199902290615997E-55</v>
      </c>
      <c r="M32" s="1">
        <v>0.87417703044025996</v>
      </c>
      <c r="N32" s="1">
        <v>0.87311073408805895</v>
      </c>
      <c r="P32" s="3" t="s">
        <v>67</v>
      </c>
      <c r="Q32" s="1">
        <v>-3.1881685833987898</v>
      </c>
      <c r="R32" s="1">
        <v>0.50694093309368304</v>
      </c>
      <c r="S32" s="1">
        <v>0.17510721608580501</v>
      </c>
      <c r="T32" s="1">
        <v>5.7571430858113705E-4</v>
      </c>
      <c r="U32" s="1">
        <v>9.5950601917579703E-2</v>
      </c>
      <c r="V32" s="1">
        <v>8.8289166340610098E-2</v>
      </c>
      <c r="X32" s="3" t="s">
        <v>67</v>
      </c>
      <c r="Y32" s="1">
        <v>-41.374136624241899</v>
      </c>
      <c r="Z32" s="1">
        <v>2.5214700392373601E-50</v>
      </c>
      <c r="AA32" s="1">
        <v>9.3522520720854594</v>
      </c>
      <c r="AB32" s="1">
        <v>2.0471426088313101E-63</v>
      </c>
      <c r="AC32" s="1">
        <v>0.90955798524244302</v>
      </c>
      <c r="AD32" s="1">
        <v>0.90879152749026004</v>
      </c>
      <c r="AF32" s="3" t="s">
        <v>67</v>
      </c>
      <c r="AG32" s="1">
        <f t="shared" si="1"/>
        <v>3.2000000000000001E-2</v>
      </c>
      <c r="AH32" s="1">
        <v>4.9770123748493502E-92</v>
      </c>
      <c r="AI32" s="1">
        <f t="shared" si="1"/>
        <v>0.96899999999999997</v>
      </c>
      <c r="AJ32" s="1">
        <f t="shared" si="1"/>
        <v>0.96899999999999997</v>
      </c>
      <c r="AL32" s="3" t="s">
        <v>67</v>
      </c>
      <c r="AM32" s="1">
        <f t="shared" si="2"/>
        <v>4.34</v>
      </c>
      <c r="AN32" s="1">
        <v>3.9346862776509198E-22</v>
      </c>
      <c r="AO32" s="1">
        <f t="shared" si="2"/>
        <v>2.3E-2</v>
      </c>
      <c r="AP32" s="1">
        <v>6.0199902290615997E-55</v>
      </c>
      <c r="AQ32" s="1">
        <f t="shared" si="2"/>
        <v>0.874</v>
      </c>
      <c r="AR32" s="1">
        <f t="shared" si="2"/>
        <v>0.873</v>
      </c>
      <c r="AT32" s="3" t="s">
        <v>67</v>
      </c>
      <c r="AU32" s="1">
        <f t="shared" si="3"/>
        <v>-3.19</v>
      </c>
      <c r="AV32" s="1">
        <v>0.50694093309368304</v>
      </c>
      <c r="AW32" s="1">
        <f t="shared" si="4"/>
        <v>0.17499999999999999</v>
      </c>
      <c r="AX32" s="1">
        <v>5.7571430858113705E-4</v>
      </c>
      <c r="AY32" s="1">
        <f t="shared" si="5"/>
        <v>9.6000000000000002E-2</v>
      </c>
      <c r="AZ32" s="1">
        <f t="shared" si="5"/>
        <v>8.7999999999999995E-2</v>
      </c>
      <c r="BB32" s="3" t="s">
        <v>67</v>
      </c>
      <c r="BC32" s="1">
        <f t="shared" si="6"/>
        <v>-41.4</v>
      </c>
      <c r="BD32" s="1">
        <v>2.5214700392373601E-50</v>
      </c>
      <c r="BE32" s="1">
        <f t="shared" si="7"/>
        <v>9.35</v>
      </c>
      <c r="BF32" s="1">
        <v>2.0471426088313101E-63</v>
      </c>
      <c r="BG32" s="1">
        <f t="shared" si="8"/>
        <v>0.91</v>
      </c>
      <c r="BH32" s="1">
        <f t="shared" si="8"/>
        <v>0.90900000000000003</v>
      </c>
    </row>
    <row r="33" spans="2:60" x14ac:dyDescent="0.2">
      <c r="B33" s="3" t="s">
        <v>68</v>
      </c>
      <c r="C33" s="1">
        <v>0.154653811368554</v>
      </c>
      <c r="D33" s="1">
        <v>4.0213186500322499E-125</v>
      </c>
      <c r="E33" s="1">
        <v>0.991520084496051</v>
      </c>
      <c r="F33" s="1">
        <v>0.99144882470189999</v>
      </c>
      <c r="H33" s="3" t="s">
        <v>68</v>
      </c>
      <c r="I33" s="1">
        <v>-12.110386888182299</v>
      </c>
      <c r="J33" s="1">
        <v>9.9045562480468994E-30</v>
      </c>
      <c r="K33" s="1">
        <v>0.178946847779793</v>
      </c>
      <c r="L33" s="1">
        <v>1.20205398069791E-116</v>
      </c>
      <c r="M33" s="1">
        <v>0.98866431829233203</v>
      </c>
      <c r="N33" s="1">
        <v>0.98856825319311403</v>
      </c>
      <c r="P33" s="3" t="s">
        <v>68</v>
      </c>
      <c r="Q33" s="1">
        <v>-0.71509374550669802</v>
      </c>
      <c r="R33" s="1">
        <v>0.99419510069065398</v>
      </c>
      <c r="S33" s="1">
        <v>0.60936379721591805</v>
      </c>
      <c r="T33" s="1">
        <v>0.53416845423203696</v>
      </c>
      <c r="U33" s="1">
        <v>3.2835466389963498E-3</v>
      </c>
      <c r="V33" s="1">
        <v>-5.1632029657580096E-3</v>
      </c>
      <c r="X33" s="3" t="s">
        <v>68</v>
      </c>
      <c r="Y33" s="1">
        <v>-340.33898919166899</v>
      </c>
      <c r="Z33" s="1">
        <v>6.18394573214207E-55</v>
      </c>
      <c r="AA33" s="1">
        <v>68.055274577655993</v>
      </c>
      <c r="AB33" s="1">
        <v>1.4662578421229499E-62</v>
      </c>
      <c r="AC33" s="1">
        <v>0.90649160401242102</v>
      </c>
      <c r="AD33" s="1">
        <v>0.90569915997862804</v>
      </c>
      <c r="AF33" s="3" t="s">
        <v>68</v>
      </c>
      <c r="AG33" s="1">
        <f t="shared" si="1"/>
        <v>0.155</v>
      </c>
      <c r="AH33" s="1">
        <v>4.0213186500322499E-125</v>
      </c>
      <c r="AI33" s="1">
        <f t="shared" si="1"/>
        <v>0.99199999999999999</v>
      </c>
      <c r="AJ33" s="1">
        <f t="shared" si="1"/>
        <v>0.99099999999999999</v>
      </c>
      <c r="AL33" s="3" t="s">
        <v>68</v>
      </c>
      <c r="AM33" s="1">
        <f t="shared" si="2"/>
        <v>-12.1</v>
      </c>
      <c r="AN33" s="1">
        <v>9.9045562480468994E-30</v>
      </c>
      <c r="AO33" s="1">
        <f t="shared" si="2"/>
        <v>0.17899999999999999</v>
      </c>
      <c r="AP33" s="1">
        <v>1.20205398069791E-116</v>
      </c>
      <c r="AQ33" s="1">
        <f t="shared" si="2"/>
        <v>0.98899999999999999</v>
      </c>
      <c r="AR33" s="1">
        <f t="shared" si="2"/>
        <v>0.98899999999999999</v>
      </c>
      <c r="AT33" s="3" t="s">
        <v>68</v>
      </c>
      <c r="AU33" s="1">
        <f t="shared" si="3"/>
        <v>-0.71499999999999997</v>
      </c>
      <c r="AV33" s="1">
        <v>0.99419510069065398</v>
      </c>
      <c r="AW33" s="1">
        <f t="shared" si="4"/>
        <v>0.60899999999999999</v>
      </c>
      <c r="AX33" s="1">
        <v>0.53416845423203696</v>
      </c>
      <c r="AY33" s="1">
        <f t="shared" si="5"/>
        <v>3.0000000000000001E-3</v>
      </c>
      <c r="AZ33" s="1">
        <f t="shared" si="5"/>
        <v>-5.0000000000000001E-3</v>
      </c>
      <c r="BB33" s="3" t="s">
        <v>68</v>
      </c>
      <c r="BC33" s="1">
        <f t="shared" si="6"/>
        <v>-340.3</v>
      </c>
      <c r="BD33" s="1">
        <v>6.18394573214207E-55</v>
      </c>
      <c r="BE33" s="1">
        <f t="shared" si="7"/>
        <v>68.099999999999994</v>
      </c>
      <c r="BF33" s="1">
        <v>1.4662578421229499E-62</v>
      </c>
      <c r="BG33" s="1">
        <f t="shared" si="8"/>
        <v>0.90600000000000003</v>
      </c>
      <c r="BH33" s="1">
        <f t="shared" si="8"/>
        <v>0.90600000000000003</v>
      </c>
    </row>
    <row r="34" spans="2:60" x14ac:dyDescent="0.2">
      <c r="B34" s="3" t="s">
        <v>69</v>
      </c>
      <c r="C34" s="1">
        <v>2.5445220129651901E-2</v>
      </c>
      <c r="D34" s="1">
        <v>1.82440262784055E-30</v>
      </c>
      <c r="E34" s="1">
        <v>0.67985297088324204</v>
      </c>
      <c r="F34" s="1">
        <v>0.67709308270120105</v>
      </c>
      <c r="H34" s="3" t="s">
        <v>69</v>
      </c>
      <c r="I34" s="1">
        <v>-9.5788289065399308</v>
      </c>
      <c r="J34" s="1">
        <v>3.1818782336840002E-9</v>
      </c>
      <c r="K34" s="1">
        <v>4.45264772749909E-2</v>
      </c>
      <c r="L34" s="1">
        <v>1.3522919166546201E-25</v>
      </c>
      <c r="M34" s="1">
        <v>0.61510483803566096</v>
      </c>
      <c r="N34" s="1">
        <v>0.61175792358379699</v>
      </c>
      <c r="P34" s="3" t="s">
        <v>69</v>
      </c>
      <c r="Q34" s="1">
        <v>0.84373096022663396</v>
      </c>
      <c r="R34" s="1">
        <v>0.83963821528518501</v>
      </c>
      <c r="S34" s="1">
        <v>9.2550592935837506E-2</v>
      </c>
      <c r="T34" s="1">
        <v>5.3182064045600198E-2</v>
      </c>
      <c r="U34" s="1">
        <v>3.2120069194229897E-2</v>
      </c>
      <c r="V34" s="1">
        <v>2.3703721969831799E-2</v>
      </c>
      <c r="X34" s="3" t="s">
        <v>69</v>
      </c>
      <c r="Y34" s="1">
        <v>-82.357834791076002</v>
      </c>
      <c r="Z34" s="1">
        <v>1.2036515588093801E-14</v>
      </c>
      <c r="AA34" s="1">
        <v>15.419004397196799</v>
      </c>
      <c r="AB34" s="1">
        <v>6.5691336258213701E-17</v>
      </c>
      <c r="AC34" s="1">
        <v>0.456350824606019</v>
      </c>
      <c r="AD34" s="1">
        <v>0.45162344047215902</v>
      </c>
      <c r="AF34" s="3" t="s">
        <v>69</v>
      </c>
      <c r="AG34" s="1">
        <f t="shared" si="1"/>
        <v>2.5000000000000001E-2</v>
      </c>
      <c r="AH34" s="1">
        <v>1.82440262784055E-30</v>
      </c>
      <c r="AI34" s="1">
        <f t="shared" si="1"/>
        <v>0.68</v>
      </c>
      <c r="AJ34" s="1">
        <f t="shared" si="1"/>
        <v>0.67700000000000005</v>
      </c>
      <c r="AL34" s="3" t="s">
        <v>69</v>
      </c>
      <c r="AM34" s="1">
        <f t="shared" si="2"/>
        <v>-9.58</v>
      </c>
      <c r="AN34" s="1">
        <v>3.1818782336840002E-9</v>
      </c>
      <c r="AO34" s="1">
        <f t="shared" si="2"/>
        <v>4.4999999999999998E-2</v>
      </c>
      <c r="AP34" s="1">
        <v>1.3522919166546201E-25</v>
      </c>
      <c r="AQ34" s="1">
        <f t="shared" si="2"/>
        <v>0.61499999999999999</v>
      </c>
      <c r="AR34" s="1">
        <f t="shared" si="2"/>
        <v>0.61199999999999999</v>
      </c>
      <c r="AT34" s="3" t="s">
        <v>69</v>
      </c>
      <c r="AU34" s="1">
        <f t="shared" si="3"/>
        <v>0.84399999999999997</v>
      </c>
      <c r="AV34" s="1">
        <v>0.83963821528518501</v>
      </c>
      <c r="AW34" s="1">
        <f t="shared" si="4"/>
        <v>9.2999999999999999E-2</v>
      </c>
      <c r="AX34" s="1">
        <v>5.3182064045600198E-2</v>
      </c>
      <c r="AY34" s="1">
        <f t="shared" si="5"/>
        <v>3.2000000000000001E-2</v>
      </c>
      <c r="AZ34" s="1">
        <f t="shared" si="5"/>
        <v>2.4E-2</v>
      </c>
      <c r="BB34" s="3" t="s">
        <v>69</v>
      </c>
      <c r="BC34" s="1">
        <f t="shared" si="6"/>
        <v>-82.4</v>
      </c>
      <c r="BD34" s="1">
        <v>1.2036515588093801E-14</v>
      </c>
      <c r="BE34" s="1">
        <f t="shared" si="7"/>
        <v>15.4</v>
      </c>
      <c r="BF34" s="1">
        <v>6.5691336258213701E-17</v>
      </c>
      <c r="BG34" s="1">
        <f t="shared" si="8"/>
        <v>0.45600000000000002</v>
      </c>
      <c r="BH34" s="1">
        <f t="shared" si="8"/>
        <v>0.45200000000000001</v>
      </c>
    </row>
    <row r="35" spans="2:60" x14ac:dyDescent="0.2">
      <c r="B35" s="3" t="s">
        <v>70</v>
      </c>
      <c r="C35" s="1">
        <v>0.10267720770882</v>
      </c>
      <c r="D35" s="1">
        <v>6.9517125755755501E-104</v>
      </c>
      <c r="E35" s="1">
        <v>0.98071193233799703</v>
      </c>
      <c r="F35" s="1">
        <v>0.98054984773579501</v>
      </c>
      <c r="H35" s="3" t="s">
        <v>70</v>
      </c>
      <c r="I35" s="1">
        <v>-12.7949281397071</v>
      </c>
      <c r="J35" s="1">
        <v>1.7890078355279201E-35</v>
      </c>
      <c r="K35" s="1">
        <v>0.128343411278286</v>
      </c>
      <c r="L35" s="1">
        <v>3.7347340932423402E-105</v>
      </c>
      <c r="M35" s="1">
        <v>0.98224954699023004</v>
      </c>
      <c r="N35" s="1">
        <v>0.98209911942235095</v>
      </c>
      <c r="P35" s="3" t="s">
        <v>70</v>
      </c>
      <c r="Q35" s="1">
        <v>20.0547331337192</v>
      </c>
      <c r="R35" s="1">
        <v>0.41793498700910697</v>
      </c>
      <c r="S35" s="1">
        <v>0.198451435401268</v>
      </c>
      <c r="T35" s="1">
        <v>0.43696454411012697</v>
      </c>
      <c r="U35" s="1">
        <v>5.1292190014468097E-3</v>
      </c>
      <c r="V35" s="1">
        <v>-3.30188931210018E-3</v>
      </c>
      <c r="X35" s="3" t="s">
        <v>70</v>
      </c>
      <c r="Y35" s="1">
        <v>-246.014482242415</v>
      </c>
      <c r="Z35" s="1">
        <v>6.2774119460418799E-51</v>
      </c>
      <c r="AA35" s="1">
        <v>48.4381985959687</v>
      </c>
      <c r="AB35" s="1">
        <v>1.09099264618935E-57</v>
      </c>
      <c r="AC35" s="1">
        <v>0.88693153580690098</v>
      </c>
      <c r="AD35" s="1">
        <v>0.88597332848323096</v>
      </c>
      <c r="AF35" s="3" t="s">
        <v>70</v>
      </c>
      <c r="AG35" s="1">
        <f t="shared" si="1"/>
        <v>0.10299999999999999</v>
      </c>
      <c r="AH35" s="1">
        <v>6.9517125755755501E-104</v>
      </c>
      <c r="AI35" s="1">
        <f t="shared" si="1"/>
        <v>0.98099999999999998</v>
      </c>
      <c r="AJ35" s="1">
        <f t="shared" si="1"/>
        <v>0.98099999999999998</v>
      </c>
      <c r="AL35" s="3" t="s">
        <v>70</v>
      </c>
      <c r="AM35" s="1">
        <f t="shared" si="2"/>
        <v>-12.8</v>
      </c>
      <c r="AN35" s="1">
        <v>1.7890078355279201E-35</v>
      </c>
      <c r="AO35" s="1">
        <f t="shared" si="2"/>
        <v>0.128</v>
      </c>
      <c r="AP35" s="1">
        <v>3.7347340932423402E-105</v>
      </c>
      <c r="AQ35" s="1">
        <f t="shared" si="2"/>
        <v>0.98199999999999998</v>
      </c>
      <c r="AR35" s="1">
        <f t="shared" si="2"/>
        <v>0.98199999999999998</v>
      </c>
      <c r="AT35" s="3" t="s">
        <v>70</v>
      </c>
      <c r="AU35" s="1">
        <f t="shared" si="3"/>
        <v>20.100000000000001</v>
      </c>
      <c r="AV35" s="1">
        <v>0.41793498700910697</v>
      </c>
      <c r="AW35" s="1">
        <f t="shared" si="4"/>
        <v>0.19800000000000001</v>
      </c>
      <c r="AX35" s="1">
        <v>0.43696454411012697</v>
      </c>
      <c r="AY35" s="1">
        <f t="shared" si="5"/>
        <v>5.0000000000000001E-3</v>
      </c>
      <c r="AZ35" s="1">
        <f t="shared" si="5"/>
        <v>-3.0000000000000001E-3</v>
      </c>
      <c r="BB35" s="3" t="s">
        <v>70</v>
      </c>
      <c r="BC35" s="1">
        <f t="shared" si="6"/>
        <v>-246</v>
      </c>
      <c r="BD35" s="1">
        <v>6.2774119460418799E-51</v>
      </c>
      <c r="BE35" s="1">
        <f t="shared" si="7"/>
        <v>48.4</v>
      </c>
      <c r="BF35" s="1">
        <v>1.09099264618935E-57</v>
      </c>
      <c r="BG35" s="1">
        <f t="shared" si="8"/>
        <v>0.88700000000000001</v>
      </c>
      <c r="BH35" s="1">
        <f t="shared" si="8"/>
        <v>0.88600000000000001</v>
      </c>
    </row>
    <row r="36" spans="2:60" x14ac:dyDescent="0.2">
      <c r="B36" s="3" t="s">
        <v>71</v>
      </c>
      <c r="C36" s="1">
        <v>9.0871349995915604E-2</v>
      </c>
      <c r="D36" s="1">
        <v>3.4279860107403902E-132</v>
      </c>
      <c r="E36" s="1">
        <v>0.99354960064294295</v>
      </c>
      <c r="F36" s="1">
        <v>0.99349539560632905</v>
      </c>
      <c r="H36" s="3" t="s">
        <v>71</v>
      </c>
      <c r="I36" s="1">
        <v>-4.6503058083171096</v>
      </c>
      <c r="J36" s="1">
        <v>1.2168141083266099E-13</v>
      </c>
      <c r="K36" s="1">
        <v>0.100199709970532</v>
      </c>
      <c r="L36" s="1">
        <v>1.9731062956936699E-105</v>
      </c>
      <c r="M36" s="1">
        <v>0.98244045015746295</v>
      </c>
      <c r="N36" s="1">
        <v>0.98229164041303496</v>
      </c>
      <c r="P36" s="3" t="s">
        <v>71</v>
      </c>
      <c r="Q36" s="1">
        <v>21.596664596421299</v>
      </c>
      <c r="R36" s="1">
        <v>0.61466240383968995</v>
      </c>
      <c r="S36" s="1">
        <v>0.145952638768506</v>
      </c>
      <c r="T36" s="1">
        <v>0.73757521526315495</v>
      </c>
      <c r="U36" s="1">
        <v>9.5501810606946503E-4</v>
      </c>
      <c r="V36" s="1">
        <v>-7.5114647913367997E-3</v>
      </c>
      <c r="X36" s="3" t="s">
        <v>71</v>
      </c>
      <c r="Y36" s="1">
        <v>-189.17274342678701</v>
      </c>
      <c r="Z36" s="1">
        <v>1.64374750592261E-54</v>
      </c>
      <c r="AA36" s="1">
        <v>38.231554270766203</v>
      </c>
      <c r="AB36" s="1">
        <v>1.29712298469141E-62</v>
      </c>
      <c r="AC36" s="1">
        <v>0.906685487764753</v>
      </c>
      <c r="AD36" s="1">
        <v>0.90589468681360696</v>
      </c>
      <c r="AF36" s="3" t="s">
        <v>71</v>
      </c>
      <c r="AG36" s="1">
        <f t="shared" si="1"/>
        <v>9.0999999999999998E-2</v>
      </c>
      <c r="AH36" s="1">
        <v>3.4279860107403902E-132</v>
      </c>
      <c r="AI36" s="1">
        <f t="shared" si="1"/>
        <v>0.99399999999999999</v>
      </c>
      <c r="AJ36" s="1">
        <f t="shared" si="1"/>
        <v>0.99299999999999999</v>
      </c>
      <c r="AL36" s="3" t="s">
        <v>71</v>
      </c>
      <c r="AM36" s="1">
        <f t="shared" si="2"/>
        <v>-4.6500000000000004</v>
      </c>
      <c r="AN36" s="1">
        <v>1.2168141083266099E-13</v>
      </c>
      <c r="AO36" s="1">
        <f t="shared" si="2"/>
        <v>0.1</v>
      </c>
      <c r="AP36" s="1">
        <v>1.9731062956936699E-105</v>
      </c>
      <c r="AQ36" s="1">
        <f t="shared" si="2"/>
        <v>0.98199999999999998</v>
      </c>
      <c r="AR36" s="1">
        <f t="shared" si="2"/>
        <v>0.98199999999999998</v>
      </c>
      <c r="AT36" s="3" t="s">
        <v>71</v>
      </c>
      <c r="AU36" s="1">
        <f t="shared" si="3"/>
        <v>21.6</v>
      </c>
      <c r="AV36" s="1">
        <v>0.61466240383968995</v>
      </c>
      <c r="AW36" s="1">
        <f t="shared" si="4"/>
        <v>0.14599999999999999</v>
      </c>
      <c r="AX36" s="1">
        <v>0.73757521526315495</v>
      </c>
      <c r="AY36" s="1">
        <f t="shared" si="5"/>
        <v>1E-3</v>
      </c>
      <c r="AZ36" s="1">
        <f t="shared" si="5"/>
        <v>-8.0000000000000002E-3</v>
      </c>
      <c r="BB36" s="3" t="s">
        <v>71</v>
      </c>
      <c r="BC36" s="1">
        <f t="shared" si="6"/>
        <v>-189.2</v>
      </c>
      <c r="BD36" s="1">
        <v>1.64374750592261E-54</v>
      </c>
      <c r="BE36" s="1">
        <f t="shared" si="7"/>
        <v>38.200000000000003</v>
      </c>
      <c r="BF36" s="1">
        <v>1.29712298469141E-62</v>
      </c>
      <c r="BG36" s="1">
        <f t="shared" si="8"/>
        <v>0.90700000000000003</v>
      </c>
      <c r="BH36" s="1">
        <f t="shared" si="8"/>
        <v>0.90600000000000003</v>
      </c>
    </row>
    <row r="38" spans="2:60" ht="15" x14ac:dyDescent="0.25">
      <c r="B38" s="11" t="s">
        <v>46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40" spans="2:60" ht="15" x14ac:dyDescent="0.25">
      <c r="B40" s="9" t="s">
        <v>50</v>
      </c>
      <c r="C40" s="8"/>
      <c r="D40" s="8"/>
      <c r="E40" s="8" t="s">
        <v>51</v>
      </c>
      <c r="F40" s="8"/>
      <c r="G40" s="8" t="s">
        <v>52</v>
      </c>
      <c r="H40" s="8"/>
      <c r="I40" s="8"/>
      <c r="J40" s="8"/>
      <c r="L40" s="9" t="s">
        <v>53</v>
      </c>
      <c r="M40" s="8"/>
      <c r="N40" s="8"/>
      <c r="O40" s="8" t="s">
        <v>51</v>
      </c>
      <c r="P40" s="8"/>
      <c r="Q40" s="8" t="s">
        <v>52</v>
      </c>
      <c r="R40" s="8"/>
      <c r="S40" s="8"/>
      <c r="T40" s="8"/>
    </row>
    <row r="42" spans="2:60" x14ac:dyDescent="0.2">
      <c r="C42" s="1" t="s">
        <v>42</v>
      </c>
      <c r="D42" s="1" t="s">
        <v>43</v>
      </c>
      <c r="E42" s="1" t="s">
        <v>36</v>
      </c>
      <c r="F42" s="1" t="s">
        <v>37</v>
      </c>
      <c r="G42" s="1" t="s">
        <v>48</v>
      </c>
      <c r="H42" s="1" t="s">
        <v>49</v>
      </c>
      <c r="I42" s="1" t="s">
        <v>38</v>
      </c>
      <c r="J42" s="1" t="s">
        <v>39</v>
      </c>
      <c r="M42" s="1" t="s">
        <v>42</v>
      </c>
      <c r="N42" s="1" t="s">
        <v>43</v>
      </c>
      <c r="O42" s="1" t="s">
        <v>36</v>
      </c>
      <c r="P42" s="1" t="s">
        <v>37</v>
      </c>
      <c r="Q42" s="1" t="s">
        <v>48</v>
      </c>
      <c r="R42" s="1" t="s">
        <v>49</v>
      </c>
      <c r="S42" s="1" t="s">
        <v>38</v>
      </c>
      <c r="T42" s="1" t="s">
        <v>39</v>
      </c>
    </row>
    <row r="43" spans="2:60" x14ac:dyDescent="0.2">
      <c r="B43" s="3" t="s">
        <v>15</v>
      </c>
      <c r="C43" s="1">
        <v>29.647993496741599</v>
      </c>
      <c r="D43" s="1">
        <v>1.90662422421668E-7</v>
      </c>
      <c r="E43" s="1">
        <v>7.8327359967869603E-2</v>
      </c>
      <c r="F43" s="1">
        <v>4.8527084751873402E-76</v>
      </c>
      <c r="G43" s="1">
        <v>-9.9462111600323297E-2</v>
      </c>
      <c r="H43" s="1">
        <v>7.3352490371238796E-2</v>
      </c>
      <c r="I43" s="1">
        <v>0.94613476804184504</v>
      </c>
      <c r="J43" s="1">
        <v>0.94521399484597901</v>
      </c>
      <c r="L43" s="3" t="s">
        <v>15</v>
      </c>
      <c r="M43" s="1">
        <v>-85.680282809154704</v>
      </c>
      <c r="N43" s="1">
        <v>1.1861209985584E-6</v>
      </c>
      <c r="O43" s="1">
        <v>31.559626531596301</v>
      </c>
      <c r="P43" s="1">
        <v>1.1263141349229599E-93</v>
      </c>
      <c r="Q43" s="1">
        <v>-10.588249724983999</v>
      </c>
      <c r="R43" s="1">
        <v>4.4302406801461098E-3</v>
      </c>
      <c r="S43" s="1">
        <v>0.97308588014520103</v>
      </c>
      <c r="T43" s="1">
        <v>0.97262580972033197</v>
      </c>
    </row>
    <row r="44" spans="2:60" x14ac:dyDescent="0.2">
      <c r="B44" s="3" t="s">
        <v>16</v>
      </c>
      <c r="C44" s="1">
        <v>7.6536016751248503</v>
      </c>
      <c r="D44" s="1">
        <v>3.142764907604E-23</v>
      </c>
      <c r="E44" s="1">
        <v>1.57499392384697E-2</v>
      </c>
      <c r="F44" s="1">
        <v>5.9083004799471699E-62</v>
      </c>
      <c r="G44" s="1">
        <v>-3.37289922419345E-2</v>
      </c>
      <c r="H44" s="1">
        <v>6.0046295481670503E-7</v>
      </c>
      <c r="I44" s="1">
        <v>0.90660393517629501</v>
      </c>
      <c r="J44" s="1">
        <v>0.90500742124768396</v>
      </c>
      <c r="L44" s="3" t="s">
        <v>16</v>
      </c>
      <c r="M44" s="1">
        <v>-12.6607641046478</v>
      </c>
      <c r="N44" s="1">
        <v>1.10626914989677E-6</v>
      </c>
      <c r="O44" s="1">
        <v>6.31704197532782</v>
      </c>
      <c r="P44" s="1">
        <v>4.0181583370029498E-67</v>
      </c>
      <c r="Q44" s="1">
        <v>-3.01702213890675</v>
      </c>
      <c r="R44" s="1">
        <v>5.1701779427813102E-8</v>
      </c>
      <c r="S44" s="1">
        <v>0.92374915507135402</v>
      </c>
      <c r="T44" s="1">
        <v>0.92244572182471096</v>
      </c>
    </row>
    <row r="45" spans="2:60" x14ac:dyDescent="0.2">
      <c r="B45" s="3" t="s">
        <v>17</v>
      </c>
      <c r="C45" s="1">
        <v>22.283484631139899</v>
      </c>
      <c r="D45" s="1">
        <v>2.7751277953496898E-3</v>
      </c>
      <c r="E45" s="1">
        <v>6.1998030846459898E-2</v>
      </c>
      <c r="F45" s="1">
        <v>7.01001161764637E-90</v>
      </c>
      <c r="G45" s="1">
        <v>-0.26238187060083501</v>
      </c>
      <c r="H45" s="1">
        <v>4.7748216245936599E-4</v>
      </c>
      <c r="I45" s="1">
        <v>0.96872368740908099</v>
      </c>
      <c r="J45" s="1">
        <v>0.96818904958701402</v>
      </c>
      <c r="L45" s="3" t="s">
        <v>17</v>
      </c>
      <c r="M45" s="1">
        <v>-7.7828173574226396</v>
      </c>
      <c r="N45" s="1">
        <v>0.89826701080947402</v>
      </c>
      <c r="O45" s="1">
        <v>23.696194897881199</v>
      </c>
      <c r="P45" s="1">
        <v>1.0928228354920101E-59</v>
      </c>
      <c r="Q45" s="1">
        <v>-24.0146402542847</v>
      </c>
      <c r="R45" s="1">
        <v>7.14864256009623E-2</v>
      </c>
      <c r="S45" s="1">
        <v>0.89742271005940799</v>
      </c>
      <c r="T45" s="1">
        <v>0.895669252111706</v>
      </c>
    </row>
    <row r="46" spans="2:60" x14ac:dyDescent="0.2">
      <c r="B46" s="3" t="s">
        <v>18</v>
      </c>
      <c r="C46" s="1">
        <v>7.6735770373497703</v>
      </c>
      <c r="D46" s="1">
        <v>0.15621297331481701</v>
      </c>
      <c r="E46" s="1">
        <v>5.8859963141081599E-2</v>
      </c>
      <c r="F46" s="1">
        <v>7.7251502801503497E-47</v>
      </c>
      <c r="G46" s="1">
        <v>0.32424306426594102</v>
      </c>
      <c r="H46" s="1">
        <v>7.2430819182108802E-8</v>
      </c>
      <c r="I46" s="1">
        <v>0.84365332314077501</v>
      </c>
      <c r="J46" s="1">
        <v>0.84098073037395005</v>
      </c>
      <c r="L46" s="3" t="s">
        <v>18</v>
      </c>
      <c r="M46" s="1">
        <v>-215.85215816712301</v>
      </c>
      <c r="N46" s="1">
        <v>2.2535425271444299E-19</v>
      </c>
      <c r="O46" s="1">
        <v>24.075877780751799</v>
      </c>
      <c r="P46" s="1">
        <v>3.6582636198490498E-56</v>
      </c>
      <c r="Q46" s="1">
        <v>29.981571583378901</v>
      </c>
      <c r="R46" s="1">
        <v>2.7387817476002501E-10</v>
      </c>
      <c r="S46" s="1">
        <v>0.89189505378313905</v>
      </c>
      <c r="T46" s="1">
        <v>0.89004710598456005</v>
      </c>
    </row>
    <row r="47" spans="2:60" x14ac:dyDescent="0.2">
      <c r="B47" s="3" t="s">
        <v>19</v>
      </c>
      <c r="C47" s="1">
        <v>-10.350135886691101</v>
      </c>
      <c r="D47" s="1">
        <v>0.11444212521993501</v>
      </c>
      <c r="E47" s="1">
        <v>8.4825270078456902E-2</v>
      </c>
      <c r="F47" s="1">
        <v>2.3755445964661401E-73</v>
      </c>
      <c r="G47" s="1">
        <v>6.9476711912711403E-2</v>
      </c>
      <c r="H47" s="1">
        <v>0.29990825771705398</v>
      </c>
      <c r="I47" s="1">
        <v>0.94067914808079001</v>
      </c>
      <c r="J47" s="1">
        <v>0.93966511642405204</v>
      </c>
      <c r="L47" s="3" t="s">
        <v>19</v>
      </c>
      <c r="M47" s="1">
        <v>-184.87679499640601</v>
      </c>
      <c r="N47" s="1">
        <v>2.08100559373591E-4</v>
      </c>
      <c r="O47" s="1">
        <v>31.771551839605301</v>
      </c>
      <c r="P47" s="1">
        <v>1.29139224101425E-47</v>
      </c>
      <c r="Q47" s="1">
        <v>6.2446299066885</v>
      </c>
      <c r="R47" s="1">
        <v>0.55507668779307096</v>
      </c>
      <c r="S47" s="1">
        <v>0.83672732742682099</v>
      </c>
      <c r="T47" s="1">
        <v>0.83393634157086904</v>
      </c>
    </row>
    <row r="48" spans="2:60" x14ac:dyDescent="0.2">
      <c r="B48" s="3" t="s">
        <v>20</v>
      </c>
      <c r="C48" s="1">
        <v>-2.1154906962257098</v>
      </c>
      <c r="D48" s="1">
        <v>0.106784260747566</v>
      </c>
      <c r="E48" s="1">
        <v>1.4163834226097899E-2</v>
      </c>
      <c r="F48" s="1">
        <v>2.5641854595799901E-47</v>
      </c>
      <c r="G48" s="1">
        <v>2.3804780973168599E-2</v>
      </c>
      <c r="H48" s="1">
        <v>7.89051621184369E-2</v>
      </c>
      <c r="I48" s="1">
        <v>0.83661185795739201</v>
      </c>
      <c r="J48" s="1">
        <v>0.83381889826435596</v>
      </c>
      <c r="L48" s="3" t="s">
        <v>20</v>
      </c>
      <c r="M48" s="1">
        <v>-37.174761747255197</v>
      </c>
      <c r="N48" s="1">
        <v>4.6633709001066602E-8</v>
      </c>
      <c r="O48" s="1">
        <v>5.5359203247741497</v>
      </c>
      <c r="P48" s="1">
        <v>1.3575578471156999E-43</v>
      </c>
      <c r="Q48" s="1">
        <v>2.29930558180964</v>
      </c>
      <c r="R48" s="1">
        <v>9.9230434072115306E-2</v>
      </c>
      <c r="S48" s="1">
        <v>0.81096958169591304</v>
      </c>
      <c r="T48" s="1">
        <v>0.80773829249413298</v>
      </c>
    </row>
    <row r="49" spans="2:20" x14ac:dyDescent="0.2">
      <c r="B49" s="3" t="s">
        <v>26</v>
      </c>
      <c r="C49" s="1">
        <v>18.8831516000368</v>
      </c>
      <c r="D49" s="1">
        <v>0.41285541908166701</v>
      </c>
      <c r="E49" s="1">
        <v>7.6146082960881004E-2</v>
      </c>
      <c r="F49" s="1">
        <v>1.24500892086257E-61</v>
      </c>
      <c r="G49" s="1">
        <v>-0.28656029638359898</v>
      </c>
      <c r="H49" s="1">
        <v>0.20958617527026699</v>
      </c>
      <c r="I49" s="1">
        <v>0.94159574179494898</v>
      </c>
      <c r="J49" s="1">
        <v>0.94039153028556599</v>
      </c>
      <c r="L49" s="3" t="s">
        <v>26</v>
      </c>
      <c r="M49" s="1">
        <v>-20.507896835837201</v>
      </c>
      <c r="N49" s="1">
        <v>0.89812125412525101</v>
      </c>
      <c r="O49" s="1">
        <v>29.349386796835201</v>
      </c>
      <c r="P49" s="1">
        <v>1.8437540336096901E-44</v>
      </c>
      <c r="Q49" s="1">
        <v>-28.502923362613402</v>
      </c>
      <c r="R49" s="1">
        <v>0.41245394542967001</v>
      </c>
      <c r="S49" s="1">
        <v>0.86813517623943603</v>
      </c>
      <c r="T49" s="1">
        <v>0.86541631389385798</v>
      </c>
    </row>
    <row r="50" spans="2:20" x14ac:dyDescent="0.2">
      <c r="B50" s="3" t="s">
        <v>27</v>
      </c>
      <c r="C50" s="1">
        <v>10.6046837902832</v>
      </c>
      <c r="D50" s="1">
        <v>3.7239602916484003E-2</v>
      </c>
      <c r="E50" s="1">
        <v>0.13505282274647601</v>
      </c>
      <c r="F50" s="1">
        <v>6.49585866986237E-99</v>
      </c>
      <c r="G50" s="1">
        <v>-0.21077789241433101</v>
      </c>
      <c r="H50" s="1">
        <v>4.1997571368217799E-5</v>
      </c>
      <c r="I50" s="1">
        <v>0.990053077575764</v>
      </c>
      <c r="J50" s="1">
        <v>0.98984798639175897</v>
      </c>
      <c r="L50" s="3" t="s">
        <v>27</v>
      </c>
      <c r="M50" s="1">
        <v>-168.78531160852199</v>
      </c>
      <c r="N50" s="1">
        <v>7.1114717124101797E-3</v>
      </c>
      <c r="O50" s="1">
        <v>52.549273485868902</v>
      </c>
      <c r="P50" s="1">
        <v>7.1532617284905994E-58</v>
      </c>
      <c r="Q50" s="1">
        <v>-20.9499040177536</v>
      </c>
      <c r="R50" s="1">
        <v>0.117612261076271</v>
      </c>
      <c r="S50" s="1">
        <v>0.93023226309283003</v>
      </c>
      <c r="T50" s="1">
        <v>0.92879375305350698</v>
      </c>
    </row>
    <row r="51" spans="2:20" x14ac:dyDescent="0.2">
      <c r="B51" s="3" t="s">
        <v>21</v>
      </c>
      <c r="C51" s="1">
        <v>-8.1270147636523795</v>
      </c>
      <c r="D51" s="1">
        <v>2.8753656126725701E-8</v>
      </c>
      <c r="E51" s="1">
        <v>2.25993767310654E-2</v>
      </c>
      <c r="F51" s="1">
        <v>4.7701094409659995E-66</v>
      </c>
      <c r="G51" s="1">
        <v>0.13135216895422999</v>
      </c>
      <c r="H51" s="1">
        <v>8.7608320691540096E-16</v>
      </c>
      <c r="I51" s="1">
        <v>0.92778106478578704</v>
      </c>
      <c r="J51" s="1">
        <v>0.92654655307272304</v>
      </c>
      <c r="L51" s="3" t="s">
        <v>21</v>
      </c>
      <c r="M51" s="1">
        <v>-94.945920326480106</v>
      </c>
      <c r="N51" s="1">
        <v>1.18023487190291E-40</v>
      </c>
      <c r="O51" s="1">
        <v>9.1608683738746901</v>
      </c>
      <c r="P51" s="1">
        <v>1.1959082243927899E-80</v>
      </c>
      <c r="Q51" s="1">
        <v>11.9827306572924</v>
      </c>
      <c r="R51" s="1">
        <v>5.8014573660396699E-22</v>
      </c>
      <c r="S51" s="1">
        <v>0.95921061090484305</v>
      </c>
      <c r="T51" s="1">
        <v>0.95851335639039603</v>
      </c>
    </row>
    <row r="52" spans="2:20" x14ac:dyDescent="0.2">
      <c r="B52" s="3" t="s">
        <v>22</v>
      </c>
      <c r="C52" s="1">
        <v>20.7195551707151</v>
      </c>
      <c r="D52" s="1">
        <v>4.1574779456101503E-2</v>
      </c>
      <c r="E52" s="1">
        <v>0.17944023787349</v>
      </c>
      <c r="F52" s="1">
        <v>8.1399528562027095E-118</v>
      </c>
      <c r="G52" s="1">
        <v>-0.32931084860825199</v>
      </c>
      <c r="H52" s="1">
        <v>1.39409974210136E-3</v>
      </c>
      <c r="I52" s="1">
        <v>0.98961576563951503</v>
      </c>
      <c r="J52" s="1">
        <v>0.98943825735984903</v>
      </c>
      <c r="L52" s="3" t="s">
        <v>22</v>
      </c>
      <c r="M52" s="1">
        <v>-190.64347587685199</v>
      </c>
      <c r="N52" s="1">
        <v>0.175479996264085</v>
      </c>
      <c r="O52" s="1">
        <v>68.254219893751596</v>
      </c>
      <c r="P52" s="1">
        <v>3.2847390479570299E-62</v>
      </c>
      <c r="Q52" s="1">
        <v>-32.742822286200003</v>
      </c>
      <c r="R52" s="1">
        <v>0.28495385758637098</v>
      </c>
      <c r="S52" s="1">
        <v>0.90740477925514196</v>
      </c>
      <c r="T52" s="1">
        <v>0.90582195496890505</v>
      </c>
    </row>
    <row r="53" spans="2:20" x14ac:dyDescent="0.2">
      <c r="B53" s="3" t="s">
        <v>23</v>
      </c>
      <c r="C53" s="1">
        <v>-13.0600212101916</v>
      </c>
      <c r="D53" s="1">
        <v>9.1369744394298998E-6</v>
      </c>
      <c r="E53" s="1">
        <v>4.39392647720055E-2</v>
      </c>
      <c r="F53" s="1">
        <v>4.9273688021512303E-25</v>
      </c>
      <c r="G53" s="1">
        <v>4.3691625545168797E-2</v>
      </c>
      <c r="H53" s="1">
        <v>0.14742715067811299</v>
      </c>
      <c r="I53" s="1">
        <v>0.62215623327472902</v>
      </c>
      <c r="J53" s="1">
        <v>0.61552739526200495</v>
      </c>
      <c r="L53" s="3" t="s">
        <v>23</v>
      </c>
      <c r="M53" s="1">
        <v>-95.598097389578399</v>
      </c>
      <c r="N53" s="1">
        <v>3.7459419270613301E-9</v>
      </c>
      <c r="O53" s="1">
        <v>15.1817147747542</v>
      </c>
      <c r="P53" s="1">
        <v>2.3862177091430699E-16</v>
      </c>
      <c r="Q53" s="1">
        <v>3.3184049767706099</v>
      </c>
      <c r="R53" s="1">
        <v>0.26122566003666398</v>
      </c>
      <c r="S53" s="1">
        <v>0.46236324788391697</v>
      </c>
      <c r="T53" s="1">
        <v>0.45293102416258302</v>
      </c>
    </row>
    <row r="54" spans="2:20" x14ac:dyDescent="0.2">
      <c r="B54" s="3" t="s">
        <v>24</v>
      </c>
      <c r="C54" s="1">
        <v>-9.3944700630147793</v>
      </c>
      <c r="D54" s="1">
        <v>5.4070681120671604E-3</v>
      </c>
      <c r="E54" s="1">
        <v>0.12848606318205499</v>
      </c>
      <c r="F54" s="1">
        <v>2.19557513199021E-104</v>
      </c>
      <c r="G54" s="1">
        <v>-3.5821473858750397E-2</v>
      </c>
      <c r="H54" s="1">
        <v>0.29558281132187297</v>
      </c>
      <c r="I54" s="1">
        <v>0.98241545399057195</v>
      </c>
      <c r="J54" s="1">
        <v>0.98211486346049603</v>
      </c>
      <c r="L54" s="3" t="s">
        <v>24</v>
      </c>
      <c r="M54" s="1">
        <v>-230.53278188597201</v>
      </c>
      <c r="N54" s="1">
        <v>1.87839283925692E-8</v>
      </c>
      <c r="O54" s="1">
        <v>48.497225779195396</v>
      </c>
      <c r="P54" s="1">
        <v>3.9748080721368902E-57</v>
      </c>
      <c r="Q54" s="1">
        <v>-3.4671481072633399</v>
      </c>
      <c r="R54" s="1">
        <v>0.67628773538202003</v>
      </c>
      <c r="S54" s="1">
        <v>0.88710060733615803</v>
      </c>
      <c r="T54" s="1">
        <v>0.88517070318805802</v>
      </c>
    </row>
    <row r="55" spans="2:20" x14ac:dyDescent="0.2">
      <c r="B55" s="3" t="s">
        <v>25</v>
      </c>
      <c r="C55" s="1">
        <v>17.452431083629101</v>
      </c>
      <c r="D55" s="1">
        <v>1.3487501806588901E-3</v>
      </c>
      <c r="E55" s="1">
        <v>0.100583366382568</v>
      </c>
      <c r="F55" s="1">
        <v>4.6044062753705302E-108</v>
      </c>
      <c r="G55" s="1">
        <v>-0.226277929448476</v>
      </c>
      <c r="H55" s="1">
        <v>5.6627182800424901E-5</v>
      </c>
      <c r="I55" s="1">
        <v>0.98472151948685704</v>
      </c>
      <c r="J55" s="1">
        <v>0.98446034887979506</v>
      </c>
      <c r="L55" s="3" t="s">
        <v>25</v>
      </c>
      <c r="M55" s="1">
        <v>-87.066262829106506</v>
      </c>
      <c r="N55" s="1">
        <v>0.139177022713115</v>
      </c>
      <c r="O55" s="1">
        <v>38.396193549337902</v>
      </c>
      <c r="P55" s="1">
        <v>9.7966586329139808E-63</v>
      </c>
      <c r="Q55" s="1">
        <v>-22.467466643886699</v>
      </c>
      <c r="R55" s="1">
        <v>8.1448563096428797E-2</v>
      </c>
      <c r="S55" s="1">
        <v>0.90908562545024496</v>
      </c>
      <c r="T55" s="1">
        <v>0.90753153357759997</v>
      </c>
    </row>
    <row r="57" spans="2:20" ht="15" x14ac:dyDescent="0.25">
      <c r="B57" s="11" t="s">
        <v>76</v>
      </c>
      <c r="C57" s="10"/>
      <c r="D57" s="10"/>
      <c r="E57" s="10"/>
      <c r="F57" s="10"/>
      <c r="L57" s="11" t="str">
        <f>B57</f>
        <v>Fixed Effect</v>
      </c>
      <c r="M57" s="10"/>
      <c r="N57" s="10"/>
      <c r="O57" s="10" t="s">
        <v>78</v>
      </c>
      <c r="P57" s="10"/>
    </row>
    <row r="59" spans="2:20" ht="15" x14ac:dyDescent="0.25">
      <c r="B59" s="9" t="s">
        <v>77</v>
      </c>
      <c r="C59" s="8"/>
      <c r="D59" s="8"/>
      <c r="E59" s="8"/>
      <c r="F59" s="8"/>
      <c r="L59" s="9" t="s">
        <v>77</v>
      </c>
      <c r="M59" s="8"/>
      <c r="N59" s="8"/>
      <c r="O59" s="8"/>
      <c r="P59" s="8"/>
    </row>
    <row r="61" spans="2:20" x14ac:dyDescent="0.2">
      <c r="C61" s="1" t="s">
        <v>36</v>
      </c>
      <c r="D61" s="1" t="s">
        <v>74</v>
      </c>
      <c r="E61" s="1" t="s">
        <v>38</v>
      </c>
      <c r="F61" s="1" t="s">
        <v>39</v>
      </c>
      <c r="M61" s="1" t="s">
        <v>36</v>
      </c>
      <c r="N61" s="1" t="s">
        <v>74</v>
      </c>
      <c r="O61" s="1" t="s">
        <v>38</v>
      </c>
      <c r="P61" s="1" t="s">
        <v>39</v>
      </c>
    </row>
    <row r="62" spans="2:20" x14ac:dyDescent="0.2">
      <c r="B62" s="3" t="s">
        <v>61</v>
      </c>
      <c r="C62" s="1">
        <v>8.1340436722211099E-2</v>
      </c>
      <c r="D62" s="1">
        <v>2.2322831669083702E-3</v>
      </c>
      <c r="E62" s="1">
        <v>0.98876817885740897</v>
      </c>
      <c r="F62" s="1">
        <v>0.98876817885740897</v>
      </c>
      <c r="L62" s="3" t="s">
        <v>61</v>
      </c>
      <c r="M62" s="1">
        <f>ROUND(C62,3)</f>
        <v>8.1000000000000003E-2</v>
      </c>
      <c r="N62" s="1">
        <f>IF(D62&lt;0.001,D62,ROUND(D62,3))</f>
        <v>2E-3</v>
      </c>
      <c r="O62" s="1">
        <f>ROUND(E62,3)</f>
        <v>0.98899999999999999</v>
      </c>
      <c r="P62" s="1">
        <f t="shared" ref="P62:P74" si="9">ROUND(F62,3)</f>
        <v>0.98899999999999999</v>
      </c>
    </row>
    <row r="63" spans="2:20" x14ac:dyDescent="0.2">
      <c r="B63" s="3" t="s">
        <v>62</v>
      </c>
      <c r="C63" s="1">
        <v>-1.54155221211186E-2</v>
      </c>
      <c r="D63" s="1">
        <v>2.8219801189543299E-3</v>
      </c>
      <c r="E63" s="1">
        <v>0.94531825099667299</v>
      </c>
      <c r="F63" s="1">
        <v>0.94531825099667299</v>
      </c>
      <c r="L63" s="3" t="s">
        <v>62</v>
      </c>
      <c r="M63" s="1">
        <f t="shared" ref="M63:M74" si="10">ROUND(C63,3)</f>
        <v>-1.4999999999999999E-2</v>
      </c>
      <c r="N63" s="1">
        <f t="shared" ref="N63:N74" si="11">IF(D63&lt;0.001,D63,ROUND(D63,3))</f>
        <v>3.0000000000000001E-3</v>
      </c>
      <c r="O63" s="1">
        <f t="shared" ref="O63:O74" si="12">ROUND(E63,3)</f>
        <v>0.94499999999999995</v>
      </c>
      <c r="P63" s="1">
        <f t="shared" si="9"/>
        <v>0.94499999999999995</v>
      </c>
    </row>
    <row r="64" spans="2:20" x14ac:dyDescent="0.2">
      <c r="B64" s="3" t="s">
        <v>63</v>
      </c>
      <c r="C64" s="1">
        <v>-3.86364837233149E-2</v>
      </c>
      <c r="D64" s="1">
        <v>0.50130860141798395</v>
      </c>
      <c r="E64" s="1">
        <v>0.98202310957134598</v>
      </c>
      <c r="F64" s="1">
        <v>0.98202310957134598</v>
      </c>
      <c r="L64" s="3" t="s">
        <v>63</v>
      </c>
      <c r="M64" s="1">
        <f t="shared" si="10"/>
        <v>-3.9E-2</v>
      </c>
      <c r="N64" s="1">
        <f t="shared" si="11"/>
        <v>0.501</v>
      </c>
      <c r="O64" s="1">
        <f t="shared" si="12"/>
        <v>0.98199999999999998</v>
      </c>
      <c r="P64" s="1">
        <f t="shared" si="9"/>
        <v>0.98199999999999998</v>
      </c>
    </row>
    <row r="65" spans="2:16" x14ac:dyDescent="0.2">
      <c r="B65" s="3" t="s">
        <v>64</v>
      </c>
      <c r="C65" s="1">
        <v>0.43565783861966201</v>
      </c>
      <c r="D65" s="1">
        <v>4.5073438493991801E-19</v>
      </c>
      <c r="E65" s="1">
        <v>0.92583061984888504</v>
      </c>
      <c r="F65" s="1">
        <v>0.92583061984888504</v>
      </c>
      <c r="L65" s="3" t="s">
        <v>64</v>
      </c>
      <c r="M65" s="1">
        <f t="shared" si="10"/>
        <v>0.436</v>
      </c>
      <c r="N65" s="1">
        <f t="shared" si="11"/>
        <v>4.5073438493991801E-19</v>
      </c>
      <c r="O65" s="1">
        <f t="shared" si="12"/>
        <v>0.92600000000000005</v>
      </c>
      <c r="P65" s="1">
        <f t="shared" si="9"/>
        <v>0.92600000000000005</v>
      </c>
    </row>
    <row r="66" spans="2:16" x14ac:dyDescent="0.2">
      <c r="B66" s="3" t="s">
        <v>65</v>
      </c>
      <c r="C66" s="1">
        <v>0.29975386459809</v>
      </c>
      <c r="D66" s="1">
        <v>4.82201990971869E-5</v>
      </c>
      <c r="E66" s="1">
        <v>0.93735774318809695</v>
      </c>
      <c r="F66" s="1">
        <v>0.93735774318809695</v>
      </c>
      <c r="L66" s="3" t="s">
        <v>65</v>
      </c>
      <c r="M66" s="1">
        <f t="shared" si="10"/>
        <v>0.3</v>
      </c>
      <c r="N66" s="1">
        <f t="shared" si="11"/>
        <v>4.82201990971869E-5</v>
      </c>
      <c r="O66" s="1">
        <f t="shared" si="12"/>
        <v>0.93700000000000006</v>
      </c>
      <c r="P66" s="1">
        <f t="shared" si="9"/>
        <v>0.93700000000000006</v>
      </c>
    </row>
    <row r="67" spans="2:16" x14ac:dyDescent="0.2">
      <c r="B67" s="3" t="s">
        <v>66</v>
      </c>
      <c r="C67" s="1">
        <v>5.1435515167862003E-2</v>
      </c>
      <c r="D67" s="1">
        <v>2.4743970828130602E-4</v>
      </c>
      <c r="E67" s="1">
        <v>0.84340988231132197</v>
      </c>
      <c r="F67" s="1">
        <v>0.84340988231132197</v>
      </c>
      <c r="L67" s="3" t="s">
        <v>66</v>
      </c>
      <c r="M67" s="1">
        <f t="shared" si="10"/>
        <v>5.0999999999999997E-2</v>
      </c>
      <c r="N67" s="1">
        <f t="shared" si="11"/>
        <v>2.4743970828130602E-4</v>
      </c>
      <c r="O67" s="1">
        <f t="shared" si="12"/>
        <v>0.84299999999999997</v>
      </c>
      <c r="P67" s="1">
        <f t="shared" si="9"/>
        <v>0.84299999999999997</v>
      </c>
    </row>
    <row r="68" spans="2:16" x14ac:dyDescent="0.2">
      <c r="B68" s="3" t="s">
        <v>72</v>
      </c>
      <c r="C68" s="1">
        <v>9.8212263557899707E-2</v>
      </c>
      <c r="D68" s="1">
        <v>0.71332331447331299</v>
      </c>
      <c r="E68" s="1">
        <v>0.92593950406524494</v>
      </c>
      <c r="F68" s="1">
        <v>0.92593950406524494</v>
      </c>
      <c r="L68" s="3" t="s">
        <v>72</v>
      </c>
      <c r="M68" s="1">
        <f t="shared" si="10"/>
        <v>9.8000000000000004E-2</v>
      </c>
      <c r="N68" s="1">
        <f t="shared" si="11"/>
        <v>0.71299999999999997</v>
      </c>
      <c r="O68" s="1">
        <f t="shared" si="12"/>
        <v>0.92600000000000005</v>
      </c>
      <c r="P68" s="1">
        <f t="shared" si="9"/>
        <v>0.92600000000000005</v>
      </c>
    </row>
    <row r="69" spans="2:16" x14ac:dyDescent="0.2">
      <c r="B69" s="3" t="s">
        <v>73</v>
      </c>
      <c r="C69" s="1">
        <v>0.12980695653320301</v>
      </c>
      <c r="D69" s="1">
        <v>1.6612204122592601E-3</v>
      </c>
      <c r="E69" s="1">
        <v>0.99391081533209602</v>
      </c>
      <c r="F69" s="1">
        <v>0.99391081533209602</v>
      </c>
      <c r="L69" s="3" t="s">
        <v>73</v>
      </c>
      <c r="M69" s="1">
        <f t="shared" si="10"/>
        <v>0.13</v>
      </c>
      <c r="N69" s="1">
        <f t="shared" si="11"/>
        <v>2E-3</v>
      </c>
      <c r="O69" s="1">
        <f t="shared" si="12"/>
        <v>0.99399999999999999</v>
      </c>
      <c r="P69" s="1">
        <f t="shared" si="9"/>
        <v>0.99399999999999999</v>
      </c>
    </row>
    <row r="70" spans="2:16" x14ac:dyDescent="0.2">
      <c r="B70" s="3" t="s">
        <v>67</v>
      </c>
      <c r="C70" s="1">
        <v>0.17510721608580501</v>
      </c>
      <c r="D70" s="1">
        <v>9.15797322249903E-32</v>
      </c>
      <c r="E70" s="1">
        <v>0.96237960967050296</v>
      </c>
      <c r="F70" s="1">
        <v>0.96237960967050296</v>
      </c>
      <c r="L70" s="3" t="s">
        <v>67</v>
      </c>
      <c r="M70" s="1">
        <f t="shared" si="10"/>
        <v>0.17499999999999999</v>
      </c>
      <c r="N70" s="1">
        <f t="shared" si="11"/>
        <v>9.15797322249903E-32</v>
      </c>
      <c r="O70" s="1">
        <f t="shared" si="12"/>
        <v>0.96199999999999997</v>
      </c>
      <c r="P70" s="1">
        <f t="shared" si="9"/>
        <v>0.96199999999999997</v>
      </c>
    </row>
    <row r="71" spans="2:16" x14ac:dyDescent="0.2">
      <c r="B71" s="3" t="s">
        <v>68</v>
      </c>
      <c r="C71" s="1">
        <v>0.609363797215979</v>
      </c>
      <c r="D71" s="1">
        <v>3.5138482405986103E-7</v>
      </c>
      <c r="E71" s="1">
        <v>0.98784317338551297</v>
      </c>
      <c r="F71" s="1">
        <v>0.98784317338551297</v>
      </c>
      <c r="L71" s="3" t="s">
        <v>68</v>
      </c>
      <c r="M71" s="1">
        <f t="shared" si="10"/>
        <v>0.60899999999999999</v>
      </c>
      <c r="N71" s="1">
        <f t="shared" si="11"/>
        <v>3.5138482405986103E-7</v>
      </c>
      <c r="O71" s="1">
        <f t="shared" si="12"/>
        <v>0.98799999999999999</v>
      </c>
      <c r="P71" s="1">
        <f t="shared" si="9"/>
        <v>0.98799999999999999</v>
      </c>
    </row>
    <row r="72" spans="2:16" x14ac:dyDescent="0.2">
      <c r="B72" s="3" t="s">
        <v>69</v>
      </c>
      <c r="C72" s="1">
        <v>8.4162307257997601E-2</v>
      </c>
      <c r="D72" s="1">
        <v>3.48108615091743E-3</v>
      </c>
      <c r="E72" s="1">
        <v>0.68632119766886301</v>
      </c>
      <c r="F72" s="1">
        <v>0.68632119766886301</v>
      </c>
      <c r="L72" s="3" t="s">
        <v>69</v>
      </c>
      <c r="M72" s="1">
        <f t="shared" si="10"/>
        <v>8.4000000000000005E-2</v>
      </c>
      <c r="N72" s="1">
        <f t="shared" si="11"/>
        <v>3.0000000000000001E-3</v>
      </c>
      <c r="O72" s="1">
        <f t="shared" si="12"/>
        <v>0.68600000000000005</v>
      </c>
      <c r="P72" s="1">
        <f t="shared" si="9"/>
        <v>0.68600000000000005</v>
      </c>
    </row>
    <row r="73" spans="2:16" x14ac:dyDescent="0.2">
      <c r="B73" s="3" t="s">
        <v>70</v>
      </c>
      <c r="C73" s="1">
        <v>0.198451435401271</v>
      </c>
      <c r="D73" s="1">
        <v>1.6363101638211099E-10</v>
      </c>
      <c r="E73" s="1">
        <v>0.98878138108855296</v>
      </c>
      <c r="F73" s="1">
        <v>0.98878138108855296</v>
      </c>
      <c r="L73" s="3" t="s">
        <v>70</v>
      </c>
      <c r="M73" s="1">
        <f t="shared" si="10"/>
        <v>0.19800000000000001</v>
      </c>
      <c r="N73" s="1">
        <f t="shared" si="11"/>
        <v>1.6363101638211099E-10</v>
      </c>
      <c r="O73" s="1">
        <f t="shared" si="12"/>
        <v>0.98899999999999999</v>
      </c>
      <c r="P73" s="1">
        <f t="shared" si="9"/>
        <v>0.98899999999999999</v>
      </c>
    </row>
    <row r="74" spans="2:16" x14ac:dyDescent="0.2">
      <c r="B74" s="3" t="s">
        <v>71</v>
      </c>
      <c r="C74" s="1">
        <v>0.145952638768509</v>
      </c>
      <c r="D74" s="1">
        <v>2.4856280543513001E-3</v>
      </c>
      <c r="E74" s="1">
        <v>0.98914719319491295</v>
      </c>
      <c r="F74" s="1">
        <v>0.98914719319491295</v>
      </c>
      <c r="L74" s="3" t="s">
        <v>71</v>
      </c>
      <c r="M74" s="1">
        <f t="shared" si="10"/>
        <v>0.14599999999999999</v>
      </c>
      <c r="N74" s="1">
        <f t="shared" si="11"/>
        <v>2E-3</v>
      </c>
      <c r="O74" s="1">
        <f t="shared" si="12"/>
        <v>0.98899999999999999</v>
      </c>
      <c r="P74" s="1">
        <f t="shared" si="9"/>
        <v>0.98899999999999999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Christopher Lambert</cp:lastModifiedBy>
  <dcterms:created xsi:type="dcterms:W3CDTF">2023-08-31T17:31:03Z</dcterms:created>
  <dcterms:modified xsi:type="dcterms:W3CDTF">2023-09-01T13:21:53Z</dcterms:modified>
</cp:coreProperties>
</file>