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EMAP\101 Dissertation\Dissertation\R Model\Simple_data\"/>
    </mc:Choice>
  </mc:AlternateContent>
  <xr:revisionPtr revIDLastSave="0" documentId="13_ncr:1_{E5DBB1E8-D7F1-4340-8739-CF0C5E9ED4F0}" xr6:coauthVersionLast="47" xr6:coauthVersionMax="47" xr10:uidLastSave="{00000000-0000-0000-0000-000000000000}"/>
  <bookViews>
    <workbookView xWindow="-28920" yWindow="-120" windowWidth="29040" windowHeight="15840" activeTab="4" xr2:uid="{B692269F-CF35-4AF9-A2B7-27041CBF2098}"/>
  </bookViews>
  <sheets>
    <sheet name="Coef_Large" sheetId="1" r:id="rId1"/>
    <sheet name="Shrinkage" sheetId="2" r:id="rId2"/>
    <sheet name="Coef_small" sheetId="3" r:id="rId3"/>
    <sheet name="HH_coef" sheetId="4" r:id="rId4"/>
    <sheet name="Employment" sheetId="5" r:id="rId5"/>
    <sheet name="A_j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I9" i="5"/>
  <c r="I20" i="5"/>
  <c r="J20" i="5" s="1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I19" i="5" s="1"/>
  <c r="J19" i="5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18" i="5" s="1"/>
  <c r="J18" i="5" s="1"/>
  <c r="F7" i="5"/>
  <c r="I17" i="5" s="1"/>
  <c r="J17" i="5" s="1"/>
  <c r="F6" i="5"/>
  <c r="F5" i="5"/>
  <c r="F4" i="5"/>
  <c r="F3" i="5"/>
  <c r="I16" i="5" s="1"/>
  <c r="J16" i="5" s="1"/>
  <c r="J22" i="5" s="1"/>
  <c r="C13" i="6"/>
  <c r="C12" i="6"/>
  <c r="C11" i="6"/>
  <c r="C10" i="6"/>
  <c r="C14" i="6"/>
  <c r="D12" i="6"/>
  <c r="S16" i="6" s="1"/>
  <c r="W23" i="6"/>
  <c r="V23" i="6"/>
  <c r="U23" i="6"/>
  <c r="T23" i="6"/>
  <c r="W22" i="6"/>
  <c r="V22" i="6"/>
  <c r="U22" i="6"/>
  <c r="T22" i="6"/>
  <c r="W21" i="6"/>
  <c r="V21" i="6"/>
  <c r="U21" i="6"/>
  <c r="T21" i="6"/>
  <c r="W20" i="6"/>
  <c r="V20" i="6"/>
  <c r="U20" i="6"/>
  <c r="T20" i="6"/>
  <c r="W19" i="6"/>
  <c r="V19" i="6"/>
  <c r="U19" i="6"/>
  <c r="T19" i="6"/>
  <c r="W18" i="6"/>
  <c r="V18" i="6"/>
  <c r="U18" i="6"/>
  <c r="T18" i="6"/>
  <c r="W16" i="6"/>
  <c r="V16" i="6"/>
  <c r="U16" i="6"/>
  <c r="T16" i="6"/>
  <c r="W14" i="6"/>
  <c r="V14" i="6"/>
  <c r="U14" i="6"/>
  <c r="T14" i="6"/>
  <c r="S14" i="6"/>
  <c r="W13" i="6"/>
  <c r="V13" i="6"/>
  <c r="U13" i="6"/>
  <c r="T13" i="6"/>
  <c r="S13" i="6"/>
  <c r="W12" i="6"/>
  <c r="V12" i="6"/>
  <c r="U12" i="6"/>
  <c r="T12" i="6"/>
  <c r="S12" i="6"/>
  <c r="W11" i="6"/>
  <c r="V11" i="6"/>
  <c r="U11" i="6"/>
  <c r="T11" i="6"/>
  <c r="S11" i="6"/>
  <c r="W10" i="6"/>
  <c r="V10" i="6"/>
  <c r="U10" i="6"/>
  <c r="T10" i="6"/>
  <c r="S10" i="6"/>
  <c r="W15" i="6"/>
  <c r="V15" i="6"/>
  <c r="U15" i="6"/>
  <c r="T15" i="6"/>
  <c r="S15" i="6"/>
  <c r="H13" i="6"/>
  <c r="G13" i="6"/>
  <c r="F13" i="6"/>
  <c r="E13" i="6"/>
  <c r="D13" i="6"/>
  <c r="H12" i="6"/>
  <c r="G12" i="6"/>
  <c r="F12" i="6"/>
  <c r="E12" i="6"/>
  <c r="H11" i="6"/>
  <c r="G11" i="6"/>
  <c r="F11" i="6"/>
  <c r="E11" i="6"/>
  <c r="D11" i="6"/>
  <c r="D10" i="6"/>
  <c r="H10" i="6"/>
  <c r="G10" i="6"/>
  <c r="F10" i="6"/>
  <c r="E10" i="6"/>
  <c r="I7" i="5"/>
  <c r="J7" i="5" s="1"/>
  <c r="I6" i="5"/>
  <c r="J6" i="5" s="1"/>
  <c r="I5" i="5"/>
  <c r="J5" i="5" s="1"/>
  <c r="I4" i="5"/>
  <c r="J4" i="5" s="1"/>
  <c r="I3" i="5"/>
  <c r="J3" i="5" s="1"/>
  <c r="G7" i="4"/>
  <c r="G6" i="4"/>
  <c r="G5" i="4"/>
  <c r="G4" i="4"/>
  <c r="G3" i="4"/>
  <c r="F7" i="4"/>
  <c r="F6" i="4"/>
  <c r="F5" i="4"/>
  <c r="F4" i="4"/>
  <c r="F3" i="4"/>
  <c r="I22" i="5" l="1"/>
  <c r="S23" i="6"/>
  <c r="S20" i="6"/>
  <c r="S18" i="6"/>
  <c r="S22" i="6"/>
  <c r="S21" i="6"/>
  <c r="S19" i="6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<sst xmlns="http://schemas.openxmlformats.org/spreadsheetml/2006/main" count="655" uniqueCount="65">
  <si>
    <t>Sector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</si>
  <si>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</si>
  <si>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</si>
  <si>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</si>
  <si>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</si>
  <si>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</si>
  <si>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</si>
  <si>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</si>
  <si>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</si>
  <si>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</si>
  <si>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</si>
  <si>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</si>
  <si>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</si>
  <si>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</si>
  <si>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</si>
  <si>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</si>
  <si>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</si>
  <si>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</si>
  <si>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</si>
  <si>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</si>
  <si>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</si>
  <si>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</si>
  <si>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</si>
  <si>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</si>
  <si>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</si>
  <si>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</si>
  <si>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</si>
  <si>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</si>
  <si>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</si>
  <si>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</si>
  <si>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</si>
  <si>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</si>
  <si>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</si>
  <si>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</si>
  <si>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</si>
  <si>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</si>
  <si>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</si>
  <si>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</si>
  <si>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</si>
  <si>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</si>
  <si>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 xml:space="preserve">Orginial </t>
  </si>
  <si>
    <t>New</t>
  </si>
  <si>
    <t>A</t>
  </si>
  <si>
    <t>C</t>
  </si>
  <si>
    <t>Food goods</t>
  </si>
  <si>
    <t>Non-Food Goods</t>
  </si>
  <si>
    <t>Automotive</t>
  </si>
  <si>
    <t>Raw Materials, Manufaturing input</t>
  </si>
  <si>
    <t>Services</t>
  </si>
  <si>
    <t>Definition</t>
  </si>
  <si>
    <t>HH</t>
  </si>
  <si>
    <t>Coef</t>
  </si>
  <si>
    <t>Total intermediate</t>
  </si>
  <si>
    <t>Compensation of employees</t>
  </si>
  <si>
    <t>Output</t>
  </si>
  <si>
    <t>Capital</t>
  </si>
  <si>
    <t>Employees</t>
  </si>
  <si>
    <t>Labour</t>
  </si>
  <si>
    <t>Output_alter</t>
  </si>
  <si>
    <t>Emp</t>
  </si>
  <si>
    <t>Employment</t>
  </si>
  <si>
    <t>Captial £m</t>
  </si>
  <si>
    <t>Captial £(wages)</t>
  </si>
  <si>
    <t>Wages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</si>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</sst>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0" xfId="0" applyFont="1" applyFill="1" applyBorder="1"/>
    <xf numFmtId="1" fontId="0" fillId="0" borderId="0" xfId="0" applyNumberFormat="1"/>
    <xf numFmtId="0" fontId="3" fillId="0" borderId="0" xfId="0" applyFont="1"/>
    <xf numFmtId="0" fontId="0" fillId="0" borderId="0" xfId="0" applyFont="1"/>
    <xf numFmtId="3" fontId="1" fillId="2" borderId="1" xfId="0" applyNumberFormat="1" applyFont="1" applyFill="1" applyBorder="1"/>
    <xf numFmtId="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7722-E267-42C1-8BA0-E407B7F2B0CC}">
  <dimension ref="A1:AN40"/>
  <sheetViews>
    <sheetView workbookViewId="0">
      <selection activeCell="A2" sqref="A2:A4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</v>
      </c>
      <c r="B2">
        <v>9.3669542999999994E-2</v>
      </c>
      <c r="C2">
        <v>9.8103340000000004E-3</v>
      </c>
      <c r="D2">
        <v>0</v>
      </c>
      <c r="E2" s="1">
        <v>6.5639799999999996E-6</v>
      </c>
      <c r="F2">
        <v>0.103738988</v>
      </c>
      <c r="G2">
        <v>1.2303469999999999E-3</v>
      </c>
      <c r="H2" s="1">
        <v>7.7588299999999997E-5</v>
      </c>
      <c r="I2" s="1">
        <v>4.9464499999999999E-6</v>
      </c>
      <c r="J2" s="1">
        <v>1.9999399999999999E-6</v>
      </c>
      <c r="K2" s="1">
        <v>1.73988E-5</v>
      </c>
      <c r="L2">
        <v>1.3118750000000001E-3</v>
      </c>
      <c r="M2">
        <v>2.45583E-3</v>
      </c>
      <c r="N2">
        <v>3.18432E-4</v>
      </c>
      <c r="O2" s="1">
        <v>6.3813300000000004E-7</v>
      </c>
      <c r="P2" s="1">
        <v>2.4161699999999999E-7</v>
      </c>
      <c r="Q2" s="1">
        <v>2.6992700000000001E-7</v>
      </c>
      <c r="R2">
        <v>0</v>
      </c>
      <c r="S2">
        <v>0</v>
      </c>
      <c r="T2" s="1">
        <v>1.72277E-7</v>
      </c>
      <c r="U2">
        <v>0</v>
      </c>
      <c r="V2" s="1">
        <v>4.7847300000000005E-7</v>
      </c>
      <c r="W2" s="1">
        <v>6.0757500000000002E-6</v>
      </c>
      <c r="X2" s="1">
        <v>1.4423099999999999E-5</v>
      </c>
      <c r="Y2" s="1">
        <v>7.0013900000000004E-5</v>
      </c>
      <c r="Z2">
        <v>0</v>
      </c>
      <c r="AA2">
        <v>4.5778799999999999E-4</v>
      </c>
      <c r="AB2">
        <v>8.9708799999999999E-4</v>
      </c>
      <c r="AC2" s="1">
        <v>6.59759E-5</v>
      </c>
      <c r="AD2">
        <v>7.3632350000000001E-3</v>
      </c>
      <c r="AE2" s="1">
        <v>8.5062999999999995E-5</v>
      </c>
      <c r="AF2" s="1">
        <v>8.9232300000000004E-9</v>
      </c>
      <c r="AG2" s="1">
        <v>6.0643899999999997E-5</v>
      </c>
      <c r="AH2" s="1">
        <v>8.0200399999999999E-5</v>
      </c>
      <c r="AI2">
        <v>2.14522E-4</v>
      </c>
      <c r="AJ2">
        <v>0</v>
      </c>
      <c r="AK2">
        <v>3.8983699999999997E-4</v>
      </c>
      <c r="AL2">
        <v>4.2229600000000001E-4</v>
      </c>
      <c r="AM2">
        <v>1.2608000000000001E-4</v>
      </c>
      <c r="AN2" s="1">
        <v>9.6566799999999998E-5</v>
      </c>
    </row>
    <row r="3" spans="1:40" x14ac:dyDescent="0.25">
      <c r="A3" t="s">
        <v>2</v>
      </c>
      <c r="B3" s="1">
        <v>6.7234600000000002E-5</v>
      </c>
      <c r="C3">
        <v>0.26357096099999999</v>
      </c>
      <c r="D3">
        <v>0</v>
      </c>
      <c r="E3">
        <v>9.3004000000000003E-4</v>
      </c>
      <c r="F3" s="1">
        <v>1.40591E-6</v>
      </c>
      <c r="G3" s="1">
        <v>1.9267200000000001E-5</v>
      </c>
      <c r="H3">
        <v>2.9613573000000001E-2</v>
      </c>
      <c r="I3" s="1">
        <v>4.8143400000000005E-7</v>
      </c>
      <c r="J3" s="1">
        <v>2.0660899999999999E-7</v>
      </c>
      <c r="K3">
        <v>0</v>
      </c>
      <c r="L3">
        <v>1.6293699999999999E-4</v>
      </c>
      <c r="M3" s="1">
        <v>8.80286E-7</v>
      </c>
      <c r="N3" s="1">
        <v>1.59105E-6</v>
      </c>
      <c r="O3" s="1">
        <v>2.6564500000000002E-6</v>
      </c>
      <c r="P3" s="1">
        <v>1.8120599999999999E-6</v>
      </c>
      <c r="Q3" s="1">
        <v>1.8328399999999999E-8</v>
      </c>
      <c r="R3" s="1">
        <v>4.5369599999999997E-6</v>
      </c>
      <c r="S3">
        <v>0</v>
      </c>
      <c r="T3" s="1">
        <v>1.16727E-7</v>
      </c>
      <c r="U3" s="1">
        <v>1.39993E-7</v>
      </c>
      <c r="V3" s="1">
        <v>3.9926200000000002E-6</v>
      </c>
      <c r="W3">
        <v>4.34721E-4</v>
      </c>
      <c r="X3" s="1">
        <v>2.2643000000000001E-6</v>
      </c>
      <c r="Y3">
        <v>0</v>
      </c>
      <c r="Z3">
        <v>0</v>
      </c>
      <c r="AA3">
        <v>8.5913099999999996E-4</v>
      </c>
      <c r="AB3" s="1">
        <v>5.0973000000000001E-5</v>
      </c>
      <c r="AC3" s="1">
        <v>2.07446E-6</v>
      </c>
      <c r="AD3">
        <v>7.00951E-4</v>
      </c>
      <c r="AE3" s="1">
        <v>1.7274799999999999E-5</v>
      </c>
      <c r="AF3">
        <v>0</v>
      </c>
      <c r="AG3" s="1">
        <v>2.12291E-7</v>
      </c>
      <c r="AH3" s="1">
        <v>2.0397600000000001E-6</v>
      </c>
      <c r="AI3" s="1">
        <v>2.79012E-5</v>
      </c>
      <c r="AJ3">
        <v>0</v>
      </c>
      <c r="AK3">
        <v>0</v>
      </c>
      <c r="AL3">
        <v>0</v>
      </c>
      <c r="AM3">
        <v>4.12552E-4</v>
      </c>
      <c r="AN3">
        <v>0</v>
      </c>
    </row>
    <row r="4" spans="1:40" x14ac:dyDescent="0.25">
      <c r="A4" t="s">
        <v>3</v>
      </c>
      <c r="B4">
        <v>0</v>
      </c>
      <c r="C4">
        <v>0</v>
      </c>
      <c r="D4">
        <v>2.0357498000000002E-2</v>
      </c>
      <c r="E4">
        <v>0</v>
      </c>
      <c r="F4">
        <v>5.1786289999999997E-3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>
        <v>2.1152000000000001E-6</v>
      </c>
      <c r="AB4" s="1">
        <v>1.13716E-5</v>
      </c>
      <c r="AC4">
        <v>3.5263999999999998E-4</v>
      </c>
      <c r="AD4">
        <v>1.728746E-3</v>
      </c>
      <c r="AE4" s="1">
        <v>3.8954199999999998E-7</v>
      </c>
      <c r="AF4">
        <v>0</v>
      </c>
      <c r="AG4" s="1">
        <v>2.0103800000000001E-6</v>
      </c>
      <c r="AH4" s="1">
        <v>7.3264800000000004E-6</v>
      </c>
      <c r="AI4" s="1">
        <v>4.42741E-6</v>
      </c>
      <c r="AJ4">
        <v>0</v>
      </c>
      <c r="AK4">
        <v>0</v>
      </c>
      <c r="AL4">
        <v>0</v>
      </c>
      <c r="AM4" s="1">
        <v>8.2407900000000003E-7</v>
      </c>
      <c r="AN4">
        <v>0</v>
      </c>
    </row>
    <row r="5" spans="1:40" x14ac:dyDescent="0.25">
      <c r="A5" t="s">
        <v>4</v>
      </c>
      <c r="B5">
        <v>0</v>
      </c>
      <c r="C5">
        <v>0</v>
      </c>
      <c r="D5">
        <v>0</v>
      </c>
      <c r="E5">
        <v>9.2642344000000001E-2</v>
      </c>
      <c r="F5">
        <v>1.72633E-4</v>
      </c>
      <c r="G5">
        <v>1.5630400000000001E-4</v>
      </c>
      <c r="H5">
        <v>3.1208899999999999E-4</v>
      </c>
      <c r="I5">
        <v>8.5323500000000004E-4</v>
      </c>
      <c r="J5" s="1">
        <v>4.3996799999999999E-5</v>
      </c>
      <c r="K5">
        <v>3.5614739999999998E-3</v>
      </c>
      <c r="L5">
        <v>1.3308657E-2</v>
      </c>
      <c r="M5">
        <v>7.3203600000000004E-4</v>
      </c>
      <c r="N5">
        <v>5.0565400000000002E-4</v>
      </c>
      <c r="O5">
        <v>4.5049578E-2</v>
      </c>
      <c r="P5">
        <v>5.9798299999999996E-4</v>
      </c>
      <c r="Q5">
        <v>5.3975300000000002E-4</v>
      </c>
      <c r="R5">
        <v>1.0428029999999999E-3</v>
      </c>
      <c r="S5">
        <v>0</v>
      </c>
      <c r="T5">
        <v>2.4191800000000001E-4</v>
      </c>
      <c r="U5" s="1">
        <v>1.30645E-6</v>
      </c>
      <c r="V5" s="1">
        <v>1.58828E-5</v>
      </c>
      <c r="W5">
        <v>9.6336979999999996E-3</v>
      </c>
      <c r="X5">
        <v>2.4499800000000001E-4</v>
      </c>
      <c r="Y5">
        <v>9.5328324000000006E-2</v>
      </c>
      <c r="Z5">
        <v>1.2397100000000001E-4</v>
      </c>
      <c r="AA5">
        <v>9.4179969999999991E-3</v>
      </c>
      <c r="AB5">
        <v>5.7474299999999996E-4</v>
      </c>
      <c r="AC5">
        <v>5.7390700000000002E-4</v>
      </c>
      <c r="AD5">
        <v>7.1493299999999995E-4</v>
      </c>
      <c r="AE5">
        <v>1.7749399999999999E-4</v>
      </c>
      <c r="AF5" s="1">
        <v>1.53418E-7</v>
      </c>
      <c r="AG5" s="1">
        <v>1.6577100000000001E-5</v>
      </c>
      <c r="AH5">
        <v>5.6461800000000002E-4</v>
      </c>
      <c r="AI5">
        <v>6.5031099999999999E-4</v>
      </c>
      <c r="AJ5" s="1">
        <v>1.06085E-5</v>
      </c>
      <c r="AK5" s="1">
        <v>1.04091E-5</v>
      </c>
      <c r="AL5">
        <v>0</v>
      </c>
      <c r="AM5">
        <v>1.8364499999999999E-4</v>
      </c>
      <c r="AN5">
        <v>2.0004500000000001E-4</v>
      </c>
    </row>
    <row r="6" spans="1:40" x14ac:dyDescent="0.25">
      <c r="A6" t="s">
        <v>5</v>
      </c>
      <c r="B6">
        <v>9.8008856000000005E-2</v>
      </c>
      <c r="C6">
        <v>6.5402199999999998E-4</v>
      </c>
      <c r="D6">
        <v>5.3624628000000001E-2</v>
      </c>
      <c r="E6">
        <v>1.5427939999999999E-3</v>
      </c>
      <c r="F6">
        <v>0.164532394</v>
      </c>
      <c r="G6">
        <v>1.9155887999999999E-2</v>
      </c>
      <c r="H6">
        <v>1.367467E-3</v>
      </c>
      <c r="I6">
        <v>6.2583719999999999E-3</v>
      </c>
      <c r="J6">
        <v>1.798832E-3</v>
      </c>
      <c r="K6">
        <v>1.0393259999999999E-3</v>
      </c>
      <c r="L6">
        <v>7.6617120000000002E-3</v>
      </c>
      <c r="M6">
        <v>1.8311849999999999E-3</v>
      </c>
      <c r="N6">
        <v>1.2292679999999999E-3</v>
      </c>
      <c r="O6">
        <v>6.1699989999999998E-3</v>
      </c>
      <c r="P6">
        <v>8.9378579999999999E-3</v>
      </c>
      <c r="Q6">
        <v>7.5262400000000002E-4</v>
      </c>
      <c r="R6">
        <v>3.2509819999999999E-3</v>
      </c>
      <c r="S6">
        <v>7.9650200000000004E-4</v>
      </c>
      <c r="T6">
        <v>1.5837729999999999E-3</v>
      </c>
      <c r="U6">
        <v>1.0726690000000001E-3</v>
      </c>
      <c r="V6">
        <v>6.6434999999999997E-4</v>
      </c>
      <c r="W6">
        <v>1.2321140000000001E-3</v>
      </c>
      <c r="X6">
        <v>8.5303500000000003E-4</v>
      </c>
      <c r="Y6">
        <v>7.0770800000000003E-4</v>
      </c>
      <c r="Z6">
        <v>6.9577199999999999E-4</v>
      </c>
      <c r="AA6">
        <v>9.5357000000000005E-4</v>
      </c>
      <c r="AB6">
        <v>1.627551E-2</v>
      </c>
      <c r="AC6">
        <v>3.4668949999999998E-3</v>
      </c>
      <c r="AD6">
        <v>0.102710628</v>
      </c>
      <c r="AE6">
        <v>3.5356459999999999E-3</v>
      </c>
      <c r="AF6">
        <v>1.0138549999999999E-3</v>
      </c>
      <c r="AG6">
        <v>2.12136E-4</v>
      </c>
      <c r="AH6">
        <v>3.0339260000000002E-3</v>
      </c>
      <c r="AI6">
        <v>5.3013009999999996E-3</v>
      </c>
      <c r="AJ6">
        <v>8.9309000000000003E-4</v>
      </c>
      <c r="AK6">
        <v>6.110501E-3</v>
      </c>
      <c r="AL6">
        <v>1.5768325E-2</v>
      </c>
      <c r="AM6">
        <v>1.1401127E-2</v>
      </c>
      <c r="AN6">
        <v>6.5672889999999996E-3</v>
      </c>
    </row>
    <row r="7" spans="1:40" x14ac:dyDescent="0.25">
      <c r="A7" t="s">
        <v>6</v>
      </c>
      <c r="B7">
        <v>3.055234E-3</v>
      </c>
      <c r="C7">
        <v>0</v>
      </c>
      <c r="D7">
        <v>7.4478649999999997E-3</v>
      </c>
      <c r="E7" s="1">
        <v>7.8138000000000003E-5</v>
      </c>
      <c r="F7" s="1">
        <v>9.6259599999999996E-6</v>
      </c>
      <c r="G7">
        <v>5.3360657999999998E-2</v>
      </c>
      <c r="H7">
        <v>1.8950400000000001E-4</v>
      </c>
      <c r="I7" s="1">
        <v>8.0285900000000007E-6</v>
      </c>
      <c r="J7" s="1">
        <v>4.8802399999999999E-5</v>
      </c>
      <c r="K7">
        <v>0</v>
      </c>
      <c r="L7">
        <v>1.21169E-4</v>
      </c>
      <c r="M7" s="1">
        <v>1.9585800000000001E-5</v>
      </c>
      <c r="N7">
        <v>1.44587E-4</v>
      </c>
      <c r="O7">
        <v>3.52617E-4</v>
      </c>
      <c r="P7" s="1">
        <v>1.8214299999999999E-5</v>
      </c>
      <c r="Q7">
        <v>1.3566000000000001E-4</v>
      </c>
      <c r="R7">
        <v>1.3109999999999999E-4</v>
      </c>
      <c r="S7" s="1">
        <v>8.7150999999999997E-8</v>
      </c>
      <c r="T7">
        <v>1.1061300000000001E-4</v>
      </c>
      <c r="U7">
        <v>4.1294629999999999E-3</v>
      </c>
      <c r="V7" s="1">
        <v>8.50313E-5</v>
      </c>
      <c r="W7">
        <v>1.0767313000000001E-2</v>
      </c>
      <c r="X7">
        <v>1.5212E-4</v>
      </c>
      <c r="Y7" s="1">
        <v>1.06259E-7</v>
      </c>
      <c r="Z7" s="1">
        <v>2.6429300000000001E-5</v>
      </c>
      <c r="AA7">
        <v>7.6300000000000001E-4</v>
      </c>
      <c r="AB7">
        <v>1.4238580000000001E-3</v>
      </c>
      <c r="AC7">
        <v>1.3021800000000001E-4</v>
      </c>
      <c r="AD7">
        <v>8.3738699999999998E-4</v>
      </c>
      <c r="AE7">
        <v>1.72552E-4</v>
      </c>
      <c r="AF7" s="1">
        <v>3.5432999999999998E-5</v>
      </c>
      <c r="AG7" s="1">
        <v>7.9588900000000006E-5</v>
      </c>
      <c r="AH7">
        <v>4.0670099999999998E-4</v>
      </c>
      <c r="AI7">
        <v>4.1648E-4</v>
      </c>
      <c r="AJ7">
        <v>6.8157899999999997E-4</v>
      </c>
      <c r="AK7">
        <v>5.1480299999999998E-4</v>
      </c>
      <c r="AL7">
        <v>7.77777E-4</v>
      </c>
      <c r="AM7">
        <v>6.1609700000000002E-4</v>
      </c>
      <c r="AN7">
        <v>1.6763999999999999E-4</v>
      </c>
    </row>
    <row r="8" spans="1:40" x14ac:dyDescent="0.25">
      <c r="A8" t="s">
        <v>7</v>
      </c>
      <c r="B8">
        <v>6.8340800000000004E-4</v>
      </c>
      <c r="C8">
        <v>0</v>
      </c>
      <c r="D8">
        <v>0</v>
      </c>
      <c r="E8">
        <v>3.4988850000000002E-3</v>
      </c>
      <c r="F8">
        <v>4.9554500000000001E-4</v>
      </c>
      <c r="G8">
        <v>1.80994E-4</v>
      </c>
      <c r="H8">
        <v>0.16365180600000001</v>
      </c>
      <c r="I8">
        <v>3.7940999999999999E-3</v>
      </c>
      <c r="J8">
        <v>1.5421599999999999E-4</v>
      </c>
      <c r="K8" s="1">
        <v>6.3286499999999998E-5</v>
      </c>
      <c r="L8">
        <v>5.8211500000000002E-4</v>
      </c>
      <c r="M8">
        <v>1.33332E-4</v>
      </c>
      <c r="N8">
        <v>4.8310099999999999E-4</v>
      </c>
      <c r="O8">
        <v>2.2197749999999998E-3</v>
      </c>
      <c r="P8">
        <v>3.03059E-4</v>
      </c>
      <c r="Q8">
        <v>1.7615210000000001E-3</v>
      </c>
      <c r="R8">
        <v>9.1621200000000002E-4</v>
      </c>
      <c r="S8">
        <v>1.374913E-3</v>
      </c>
      <c r="T8">
        <v>8.4918899999999998E-4</v>
      </c>
      <c r="U8">
        <v>2.7890240000000002E-3</v>
      </c>
      <c r="V8">
        <v>5.9244279999999998E-3</v>
      </c>
      <c r="W8">
        <v>3.2297253999999997E-2</v>
      </c>
      <c r="X8">
        <v>3.3689039999999998E-3</v>
      </c>
      <c r="Y8" s="1">
        <v>3.8896600000000003E-5</v>
      </c>
      <c r="Z8" s="1">
        <v>8.9191100000000001E-5</v>
      </c>
      <c r="AA8">
        <v>1.1742496999999999E-2</v>
      </c>
      <c r="AB8">
        <v>3.05583E-4</v>
      </c>
      <c r="AC8">
        <v>1.41836E-4</v>
      </c>
      <c r="AD8">
        <v>6.4466199999999995E-4</v>
      </c>
      <c r="AE8">
        <v>2.0501199999999999E-4</v>
      </c>
      <c r="AF8" s="1">
        <v>7.8860400000000001E-5</v>
      </c>
      <c r="AG8">
        <v>1.1336399999999999E-4</v>
      </c>
      <c r="AH8">
        <v>1.24776E-4</v>
      </c>
      <c r="AI8">
        <v>1.46611E-4</v>
      </c>
      <c r="AJ8" s="1">
        <v>3.1825500000000002E-5</v>
      </c>
      <c r="AK8">
        <v>8.1222100000000002E-4</v>
      </c>
      <c r="AL8">
        <v>2.9651800000000001E-4</v>
      </c>
      <c r="AM8">
        <v>3.6707100000000001E-4</v>
      </c>
      <c r="AN8">
        <v>1.08934E-4</v>
      </c>
    </row>
    <row r="9" spans="1:40" x14ac:dyDescent="0.25">
      <c r="A9" t="s">
        <v>8</v>
      </c>
      <c r="B9">
        <v>1.3065479E-2</v>
      </c>
      <c r="C9">
        <v>1.308044E-3</v>
      </c>
      <c r="D9">
        <v>2.4826219999999999E-3</v>
      </c>
      <c r="E9">
        <v>3.7220800000000001E-4</v>
      </c>
      <c r="F9">
        <v>2.5555471999999999E-2</v>
      </c>
      <c r="G9">
        <v>7.30234E-3</v>
      </c>
      <c r="H9">
        <v>8.5039729999999997E-3</v>
      </c>
      <c r="I9">
        <v>1.9549791E-2</v>
      </c>
      <c r="J9">
        <v>0.101553307</v>
      </c>
      <c r="K9">
        <v>6.3121300000000004E-4</v>
      </c>
      <c r="L9">
        <v>8.712259E-3</v>
      </c>
      <c r="M9">
        <v>5.9143340000000003E-3</v>
      </c>
      <c r="N9">
        <v>1.3998771E-2</v>
      </c>
      <c r="O9">
        <v>1.2109333E-2</v>
      </c>
      <c r="P9">
        <v>1.026035E-3</v>
      </c>
      <c r="Q9">
        <v>2.7156599999999999E-3</v>
      </c>
      <c r="R9">
        <v>2.746812E-3</v>
      </c>
      <c r="S9">
        <v>7.3025570000000003E-3</v>
      </c>
      <c r="T9">
        <v>1.5089680000000001E-3</v>
      </c>
      <c r="U9">
        <v>7.9093800000000004E-4</v>
      </c>
      <c r="V9">
        <v>6.2208700000000001E-4</v>
      </c>
      <c r="W9">
        <v>1.2085904999999999E-2</v>
      </c>
      <c r="X9">
        <v>1.2491609999999999E-3</v>
      </c>
      <c r="Y9">
        <v>5.75586E-4</v>
      </c>
      <c r="Z9">
        <v>2.3613340000000001E-3</v>
      </c>
      <c r="AA9">
        <v>1.6572710000000001E-3</v>
      </c>
      <c r="AB9">
        <v>1.99781E-3</v>
      </c>
      <c r="AC9">
        <v>4.1532299999999999E-4</v>
      </c>
      <c r="AD9">
        <v>1.735213E-3</v>
      </c>
      <c r="AE9">
        <v>4.2538519999999998E-3</v>
      </c>
      <c r="AF9">
        <v>1.3426569999999999E-3</v>
      </c>
      <c r="AG9">
        <v>8.9732099999999997E-4</v>
      </c>
      <c r="AH9">
        <v>2.3127410000000001E-3</v>
      </c>
      <c r="AI9">
        <v>2.6392690000000001E-3</v>
      </c>
      <c r="AJ9">
        <v>5.6688219999999996E-3</v>
      </c>
      <c r="AK9">
        <v>2.4145540000000002E-3</v>
      </c>
      <c r="AL9">
        <v>2.5274630000000002E-3</v>
      </c>
      <c r="AM9">
        <v>1.716389E-3</v>
      </c>
      <c r="AN9">
        <v>9.7522099999999997E-4</v>
      </c>
    </row>
    <row r="10" spans="1:40" x14ac:dyDescent="0.25">
      <c r="A10" t="s">
        <v>9</v>
      </c>
      <c r="B10">
        <v>4.43039E-4</v>
      </c>
      <c r="C10">
        <v>3.270111E-3</v>
      </c>
      <c r="D10">
        <v>0</v>
      </c>
      <c r="E10">
        <v>3.9671999999999998E-4</v>
      </c>
      <c r="F10">
        <v>4.63256E-4</v>
      </c>
      <c r="G10">
        <v>6.5430100000000004E-4</v>
      </c>
      <c r="H10">
        <v>3.13522E-4</v>
      </c>
      <c r="I10">
        <v>7.0458969999999998E-3</v>
      </c>
      <c r="J10">
        <v>7.8665875999999996E-2</v>
      </c>
      <c r="K10">
        <v>3.6562699999999999E-4</v>
      </c>
      <c r="L10">
        <v>5.3759000000000001E-4</v>
      </c>
      <c r="M10">
        <v>1.281728E-3</v>
      </c>
      <c r="N10">
        <v>9.0980599999999998E-4</v>
      </c>
      <c r="O10">
        <v>4.7230500000000001E-4</v>
      </c>
      <c r="P10">
        <v>3.4960999999999998E-4</v>
      </c>
      <c r="Q10">
        <v>1.3877599999999999E-4</v>
      </c>
      <c r="R10">
        <v>1.38193E-4</v>
      </c>
      <c r="S10">
        <v>5.0734100000000002E-4</v>
      </c>
      <c r="T10">
        <v>6.3367399999999998E-4</v>
      </c>
      <c r="U10">
        <v>2.6582899999999998E-4</v>
      </c>
      <c r="V10">
        <v>4.91853E-4</v>
      </c>
      <c r="W10">
        <v>3.783631E-3</v>
      </c>
      <c r="X10">
        <v>2.7118699999999999E-4</v>
      </c>
      <c r="Y10">
        <v>1.8644399999999999E-4</v>
      </c>
      <c r="Z10">
        <v>6.8637699999999995E-4</v>
      </c>
      <c r="AA10">
        <v>2.8210600000000001E-4</v>
      </c>
      <c r="AB10">
        <v>2.4489770000000002E-3</v>
      </c>
      <c r="AC10">
        <v>6.7244199999999998E-4</v>
      </c>
      <c r="AD10">
        <v>3.9882999999999997E-4</v>
      </c>
      <c r="AE10">
        <v>1.0580137999999999E-2</v>
      </c>
      <c r="AF10">
        <v>5.4958910000000001E-3</v>
      </c>
      <c r="AG10">
        <v>1.291288E-3</v>
      </c>
      <c r="AH10">
        <v>2.2159520000000002E-3</v>
      </c>
      <c r="AI10">
        <v>2.6903700000000001E-3</v>
      </c>
      <c r="AJ10">
        <v>6.3632280000000003E-3</v>
      </c>
      <c r="AK10">
        <v>5.0938449999999996E-3</v>
      </c>
      <c r="AL10">
        <v>3.0224840000000002E-3</v>
      </c>
      <c r="AM10">
        <v>1.3473239999999999E-2</v>
      </c>
      <c r="AN10">
        <v>8.3440299999999995E-4</v>
      </c>
    </row>
    <row r="11" spans="1:40" x14ac:dyDescent="0.25">
      <c r="A11" t="s">
        <v>10</v>
      </c>
      <c r="B11">
        <v>9.3712090000000001E-3</v>
      </c>
      <c r="C11">
        <v>1.76586E-2</v>
      </c>
      <c r="D11">
        <v>6.4051638999999994E-2</v>
      </c>
      <c r="E11">
        <v>1.8979071E-2</v>
      </c>
      <c r="F11">
        <v>4.3692649999999998E-3</v>
      </c>
      <c r="G11">
        <v>3.1657259999999998E-3</v>
      </c>
      <c r="H11">
        <v>6.277955E-3</v>
      </c>
      <c r="I11">
        <v>3.7969900000000001E-3</v>
      </c>
      <c r="J11">
        <v>1.643245E-3</v>
      </c>
      <c r="K11">
        <v>1.5634407999999999E-2</v>
      </c>
      <c r="L11">
        <v>7.8676300000000005E-3</v>
      </c>
      <c r="M11">
        <v>7.4834599999999999E-4</v>
      </c>
      <c r="N11">
        <v>3.6117099999999997E-4</v>
      </c>
      <c r="O11">
        <v>8.4745830000000008E-3</v>
      </c>
      <c r="P11">
        <v>1.2461744E-2</v>
      </c>
      <c r="Q11">
        <v>2.2559279999999999E-3</v>
      </c>
      <c r="R11">
        <v>1.8532469999999999E-3</v>
      </c>
      <c r="S11">
        <v>2.4631919999999999E-3</v>
      </c>
      <c r="T11">
        <v>3.9504930000000002E-3</v>
      </c>
      <c r="U11">
        <v>7.3407799999999999E-4</v>
      </c>
      <c r="V11">
        <v>1.781246E-3</v>
      </c>
      <c r="W11">
        <v>4.3751270000000004E-3</v>
      </c>
      <c r="X11">
        <v>2.8498780000000001E-3</v>
      </c>
      <c r="Y11">
        <v>3.2718170000000002E-3</v>
      </c>
      <c r="Z11">
        <v>4.9046990000000002E-3</v>
      </c>
      <c r="AA11">
        <v>2.0901259999999999E-3</v>
      </c>
      <c r="AB11">
        <v>4.7665219999999996E-3</v>
      </c>
      <c r="AC11">
        <v>6.942826E-3</v>
      </c>
      <c r="AD11">
        <v>6.0170500000000003E-3</v>
      </c>
      <c r="AE11">
        <v>2.049698E-3</v>
      </c>
      <c r="AF11">
        <v>6.0274799999999996E-4</v>
      </c>
      <c r="AG11">
        <v>2.2943400000000001E-4</v>
      </c>
      <c r="AH11">
        <v>1.9827339999999999E-3</v>
      </c>
      <c r="AI11">
        <v>2.0921949999999998E-3</v>
      </c>
      <c r="AJ11">
        <v>4.4198960000000004E-3</v>
      </c>
      <c r="AK11">
        <v>1.230543E-3</v>
      </c>
      <c r="AL11">
        <v>1.8300580000000001E-3</v>
      </c>
      <c r="AM11">
        <v>1.6551339999999999E-3</v>
      </c>
      <c r="AN11">
        <v>2.0777320000000001E-3</v>
      </c>
    </row>
    <row r="12" spans="1:40" x14ac:dyDescent="0.25">
      <c r="A12" t="s">
        <v>11</v>
      </c>
      <c r="B12">
        <v>1.9498885000000001E-2</v>
      </c>
      <c r="C12">
        <v>6.540222E-3</v>
      </c>
      <c r="D12">
        <v>4.9652400000000003E-4</v>
      </c>
      <c r="E12">
        <v>1.845174E-3</v>
      </c>
      <c r="F12">
        <v>1.2508E-3</v>
      </c>
      <c r="G12">
        <v>5.661152E-3</v>
      </c>
      <c r="H12">
        <v>1.0012142999999999E-2</v>
      </c>
      <c r="I12">
        <v>2.5023362E-2</v>
      </c>
      <c r="J12">
        <v>1.9430248000000001E-2</v>
      </c>
      <c r="K12">
        <v>7.4187539999999996E-3</v>
      </c>
      <c r="L12">
        <v>5.509344E-2</v>
      </c>
      <c r="M12">
        <v>3.1635220000000002E-3</v>
      </c>
      <c r="N12">
        <v>5.0340893999999997E-2</v>
      </c>
      <c r="O12">
        <v>2.0035384E-2</v>
      </c>
      <c r="P12">
        <v>3.9742850000000001E-3</v>
      </c>
      <c r="Q12">
        <v>5.55135E-3</v>
      </c>
      <c r="R12">
        <v>2.1938679999999999E-3</v>
      </c>
      <c r="S12">
        <v>2.2272173999999999E-2</v>
      </c>
      <c r="T12">
        <v>3.5650930000000001E-3</v>
      </c>
      <c r="U12">
        <v>1.5904265000000001E-2</v>
      </c>
      <c r="V12">
        <v>6.7015089999999996E-3</v>
      </c>
      <c r="W12">
        <v>1.0094142E-2</v>
      </c>
      <c r="X12">
        <v>7.7357720000000001E-3</v>
      </c>
      <c r="Y12">
        <v>2.2786599999999999E-4</v>
      </c>
      <c r="Z12">
        <v>9.3539199999999999E-3</v>
      </c>
      <c r="AA12">
        <v>3.3530779999999998E-3</v>
      </c>
      <c r="AB12">
        <v>1.8330460000000001E-3</v>
      </c>
      <c r="AC12">
        <v>6.2971100000000003E-4</v>
      </c>
      <c r="AD12">
        <v>3.1661139999999998E-3</v>
      </c>
      <c r="AE12">
        <v>2.271735E-3</v>
      </c>
      <c r="AF12">
        <v>2.4146500000000001E-4</v>
      </c>
      <c r="AG12">
        <v>2.0949099999999999E-4</v>
      </c>
      <c r="AH12">
        <v>1.6975169999999999E-3</v>
      </c>
      <c r="AI12">
        <v>6.8555550000000002E-3</v>
      </c>
      <c r="AJ12">
        <v>2.028616E-3</v>
      </c>
      <c r="AK12">
        <v>2.9495160000000001E-3</v>
      </c>
      <c r="AL12">
        <v>4.2600479999999998E-3</v>
      </c>
      <c r="AM12">
        <v>2.5338750000000001E-3</v>
      </c>
      <c r="AN12">
        <v>2.925085E-3</v>
      </c>
    </row>
    <row r="13" spans="1:40" x14ac:dyDescent="0.25">
      <c r="A13" t="s">
        <v>12</v>
      </c>
      <c r="B13">
        <v>2.41203E-4</v>
      </c>
      <c r="C13">
        <v>0</v>
      </c>
      <c r="D13">
        <v>0</v>
      </c>
      <c r="E13" s="1">
        <v>5.7370600000000003E-8</v>
      </c>
      <c r="F13">
        <v>1.4438400000000001E-4</v>
      </c>
      <c r="G13" s="1">
        <v>2.0540999999999999E-5</v>
      </c>
      <c r="H13" s="1">
        <v>7.3839700000000004E-6</v>
      </c>
      <c r="I13" s="1">
        <v>2.0195899999999998E-6</v>
      </c>
      <c r="J13" s="1">
        <v>1.11798E-6</v>
      </c>
      <c r="K13" s="1">
        <v>7.7362700000000004E-5</v>
      </c>
      <c r="L13">
        <v>1.39164E-4</v>
      </c>
      <c r="M13">
        <v>1.0786812E-2</v>
      </c>
      <c r="N13" s="1">
        <v>1.81607E-5</v>
      </c>
      <c r="O13">
        <v>0</v>
      </c>
      <c r="P13" s="1">
        <v>3.8801300000000002E-7</v>
      </c>
      <c r="Q13" s="1">
        <v>1.9616600000000001E-7</v>
      </c>
      <c r="R13" s="1">
        <v>1.9576500000000001E-7</v>
      </c>
      <c r="S13">
        <v>0</v>
      </c>
      <c r="T13" s="1">
        <v>4.1643700000000001E-7</v>
      </c>
      <c r="U13">
        <v>0</v>
      </c>
      <c r="V13" s="1">
        <v>1.36671E-17</v>
      </c>
      <c r="W13" s="1">
        <v>1.9611600000000001E-7</v>
      </c>
      <c r="X13" s="1">
        <v>7.7471200000000005E-6</v>
      </c>
      <c r="Y13">
        <v>0</v>
      </c>
      <c r="Z13">
        <v>0</v>
      </c>
      <c r="AA13" s="1">
        <v>1.0840600000000001E-6</v>
      </c>
      <c r="AB13" s="1">
        <v>3.6624800000000002E-5</v>
      </c>
      <c r="AC13" s="1">
        <v>9.7400799999999992E-7</v>
      </c>
      <c r="AD13" s="1">
        <v>3.1872200000000003E-5</v>
      </c>
      <c r="AE13" s="1">
        <v>4.8865200000000003E-6</v>
      </c>
      <c r="AF13" s="1">
        <v>1.4081E-8</v>
      </c>
      <c r="AG13" s="1">
        <v>5.8963599999999997E-7</v>
      </c>
      <c r="AH13">
        <v>1.17354E-4</v>
      </c>
      <c r="AI13" s="1">
        <v>1.90845E-5</v>
      </c>
      <c r="AJ13">
        <v>3.1250000000000001E-4</v>
      </c>
      <c r="AK13" s="1">
        <v>2.74607E-5</v>
      </c>
      <c r="AL13" s="1">
        <v>3.0690900000000001E-5</v>
      </c>
      <c r="AM13" s="1">
        <v>1.1364100000000001E-6</v>
      </c>
      <c r="AN13">
        <v>1.43122E-4</v>
      </c>
    </row>
    <row r="14" spans="1:40" x14ac:dyDescent="0.25">
      <c r="A14" t="s">
        <v>13</v>
      </c>
      <c r="B14">
        <v>6.0302339999999998E-3</v>
      </c>
      <c r="C14">
        <v>6.5402199999999998E-4</v>
      </c>
      <c r="D14">
        <v>2.7805362E-2</v>
      </c>
      <c r="E14">
        <v>1.147213E-3</v>
      </c>
      <c r="F14">
        <v>1.9282009999999999E-2</v>
      </c>
      <c r="G14">
        <v>1.824411E-3</v>
      </c>
      <c r="H14">
        <v>9.1944290000000005E-3</v>
      </c>
      <c r="I14">
        <v>4.2632299999999999E-4</v>
      </c>
      <c r="J14">
        <v>5.5579200000000005E-4</v>
      </c>
      <c r="K14" s="1">
        <v>6.2138699999999995E-7</v>
      </c>
      <c r="L14">
        <v>8.8572879999999996E-3</v>
      </c>
      <c r="M14">
        <v>4.5162199999999999E-4</v>
      </c>
      <c r="N14">
        <v>1.2511802000000001E-2</v>
      </c>
      <c r="O14">
        <v>3.4738759999999999E-3</v>
      </c>
      <c r="P14">
        <v>5.0930099999999998E-4</v>
      </c>
      <c r="Q14">
        <v>3.6946790000000002E-3</v>
      </c>
      <c r="R14">
        <v>6.1502550000000003E-3</v>
      </c>
      <c r="S14">
        <v>5.4259679999999998E-3</v>
      </c>
      <c r="T14">
        <v>1.0005211999999999E-2</v>
      </c>
      <c r="U14">
        <v>2.4462714E-2</v>
      </c>
      <c r="V14">
        <v>1.2888428E-2</v>
      </c>
      <c r="W14">
        <v>1.6450152999999999E-2</v>
      </c>
      <c r="X14">
        <v>1.6383267999999999E-2</v>
      </c>
      <c r="Y14">
        <v>2.7722899999999998E-4</v>
      </c>
      <c r="Z14">
        <v>1.8305750000000001E-3</v>
      </c>
      <c r="AA14">
        <v>1.8727541E-2</v>
      </c>
      <c r="AB14">
        <v>4.3967939999999999E-3</v>
      </c>
      <c r="AC14">
        <v>2.5222510000000001E-3</v>
      </c>
      <c r="AD14">
        <v>7.3838799999999998E-4</v>
      </c>
      <c r="AE14">
        <v>3.5742080000000002E-3</v>
      </c>
      <c r="AF14">
        <v>3.3716900000000001E-4</v>
      </c>
      <c r="AG14">
        <v>1.68102E-4</v>
      </c>
      <c r="AH14">
        <v>9.783979999999999E-4</v>
      </c>
      <c r="AI14">
        <v>1.436859E-3</v>
      </c>
      <c r="AJ14">
        <v>9.7861699999999999E-4</v>
      </c>
      <c r="AK14">
        <v>9.7457299999999995E-4</v>
      </c>
      <c r="AL14">
        <v>1.2771080000000001E-3</v>
      </c>
      <c r="AM14">
        <v>4.4798199999999998E-4</v>
      </c>
      <c r="AN14">
        <v>1.260862E-3</v>
      </c>
    </row>
    <row r="15" spans="1:40" x14ac:dyDescent="0.25">
      <c r="A15" t="s">
        <v>14</v>
      </c>
      <c r="B15">
        <v>4.6230510000000004E-3</v>
      </c>
      <c r="C15">
        <v>0</v>
      </c>
      <c r="D15">
        <v>0</v>
      </c>
      <c r="E15">
        <v>7.3897090000000004E-3</v>
      </c>
      <c r="F15">
        <v>4.6216499999999997E-3</v>
      </c>
      <c r="G15" s="1">
        <v>9.1032099999999999E-5</v>
      </c>
      <c r="H15">
        <v>4.5254789999999998E-3</v>
      </c>
      <c r="I15">
        <v>1.1198E-4</v>
      </c>
      <c r="J15">
        <v>1.3692500000000001E-4</v>
      </c>
      <c r="K15" s="1">
        <v>9.2816400000000001E-5</v>
      </c>
      <c r="L15">
        <v>1.403987E-3</v>
      </c>
      <c r="M15">
        <v>1.73332E-4</v>
      </c>
      <c r="N15">
        <v>2.4509940000000002E-3</v>
      </c>
      <c r="O15">
        <v>4.2176009E-2</v>
      </c>
      <c r="P15">
        <v>8.4326000000000002E-3</v>
      </c>
      <c r="Q15">
        <v>1.241874E-3</v>
      </c>
      <c r="R15">
        <v>5.0334919999999997E-3</v>
      </c>
      <c r="S15">
        <v>3.0362000000000002E-3</v>
      </c>
      <c r="T15">
        <v>1.20254E-4</v>
      </c>
      <c r="U15">
        <v>1.14502E-4</v>
      </c>
      <c r="V15">
        <v>6.89162E-4</v>
      </c>
      <c r="W15">
        <v>8.1115500000000004E-4</v>
      </c>
      <c r="X15">
        <v>1.5425689999999999E-3</v>
      </c>
      <c r="Y15" s="1">
        <v>5.4506699999999998E-5</v>
      </c>
      <c r="Z15">
        <v>3.4251120000000001E-3</v>
      </c>
      <c r="AA15">
        <v>3.6264704000000002E-2</v>
      </c>
      <c r="AB15">
        <v>1.6140429999999999E-3</v>
      </c>
      <c r="AC15">
        <v>1.080665E-3</v>
      </c>
      <c r="AD15">
        <v>4.3486499999999999E-4</v>
      </c>
      <c r="AE15">
        <v>4.0214599999999998E-4</v>
      </c>
      <c r="AF15" s="1">
        <v>6.1215800000000005E-7</v>
      </c>
      <c r="AG15" s="1">
        <v>3.3533900000000001E-5</v>
      </c>
      <c r="AH15">
        <v>1.6780699999999999E-4</v>
      </c>
      <c r="AI15">
        <v>3.1168999999999999E-4</v>
      </c>
      <c r="AJ15">
        <v>1.3470369999999999E-3</v>
      </c>
      <c r="AK15">
        <v>1.4422630000000001E-3</v>
      </c>
      <c r="AL15">
        <v>3.11253E-4</v>
      </c>
      <c r="AM15">
        <v>2.4520929999999998E-3</v>
      </c>
      <c r="AN15">
        <v>3.6074000000000002E-4</v>
      </c>
    </row>
    <row r="16" spans="1:40" x14ac:dyDescent="0.25">
      <c r="A16" t="s">
        <v>15</v>
      </c>
      <c r="B16">
        <v>1.6080200000000001E-4</v>
      </c>
      <c r="C16">
        <v>0</v>
      </c>
      <c r="D16">
        <v>0</v>
      </c>
      <c r="E16">
        <v>1.008529E-3</v>
      </c>
      <c r="F16" s="1">
        <v>7.5934799999999997E-5</v>
      </c>
      <c r="G16">
        <v>6.1064300000000001E-4</v>
      </c>
      <c r="H16">
        <v>8.6805200000000002E-4</v>
      </c>
      <c r="I16">
        <v>1.3022899999999999E-4</v>
      </c>
      <c r="J16">
        <v>1.9856600000000001E-4</v>
      </c>
      <c r="K16">
        <v>6.1600299999999995E-4</v>
      </c>
      <c r="L16">
        <v>3.8190799999999998E-4</v>
      </c>
      <c r="M16">
        <v>3.1416899999999999E-4</v>
      </c>
      <c r="N16">
        <v>1.0915580000000001E-3</v>
      </c>
      <c r="O16">
        <v>8.1194800000000005E-4</v>
      </c>
      <c r="P16">
        <v>5.0091488000000003E-2</v>
      </c>
      <c r="Q16">
        <v>2.9384094999999999E-2</v>
      </c>
      <c r="R16">
        <v>5.0747839999999997E-3</v>
      </c>
      <c r="S16">
        <v>1.1066019E-2</v>
      </c>
      <c r="T16">
        <v>2.9052007000000001E-2</v>
      </c>
      <c r="U16">
        <v>1.5931329000000001E-2</v>
      </c>
      <c r="V16">
        <v>5.724771E-3</v>
      </c>
      <c r="W16">
        <v>1.3357257000000001E-2</v>
      </c>
      <c r="X16">
        <v>1.6093478000000001E-2</v>
      </c>
      <c r="Y16">
        <v>2.95691E-4</v>
      </c>
      <c r="Z16">
        <v>3.5602000000000002E-4</v>
      </c>
      <c r="AA16">
        <v>4.8579E-4</v>
      </c>
      <c r="AB16">
        <v>5.4506400000000005E-4</v>
      </c>
      <c r="AC16">
        <v>1.86598E-4</v>
      </c>
      <c r="AD16">
        <v>2.8385699999999999E-4</v>
      </c>
      <c r="AE16">
        <v>1.0230699999999999E-4</v>
      </c>
      <c r="AF16" s="1">
        <v>3.8390899999999999E-5</v>
      </c>
      <c r="AG16" s="1">
        <v>1.5542399999999999E-5</v>
      </c>
      <c r="AH16">
        <v>2.7414099999999999E-4</v>
      </c>
      <c r="AI16">
        <v>1.9304500000000001E-4</v>
      </c>
      <c r="AJ16">
        <v>0</v>
      </c>
      <c r="AK16" s="1">
        <v>2.0391199999999999E-5</v>
      </c>
      <c r="AL16">
        <v>0</v>
      </c>
      <c r="AM16" s="1">
        <v>1.6762700000000001E-5</v>
      </c>
      <c r="AN16" s="1">
        <v>7.1972900000000003E-5</v>
      </c>
    </row>
    <row r="17" spans="1:40" x14ac:dyDescent="0.25">
      <c r="A17" t="s">
        <v>16</v>
      </c>
      <c r="B17">
        <v>6.995378E-3</v>
      </c>
      <c r="C17">
        <v>1.9620670000000001E-3</v>
      </c>
      <c r="D17">
        <v>3.4756700000000001E-3</v>
      </c>
      <c r="E17">
        <v>1.8744065000000001E-2</v>
      </c>
      <c r="F17">
        <v>1.6717652999999999E-2</v>
      </c>
      <c r="G17">
        <v>5.2093549999999997E-3</v>
      </c>
      <c r="H17">
        <v>1.5361563E-2</v>
      </c>
      <c r="I17">
        <v>8.9733300000000005E-4</v>
      </c>
      <c r="J17">
        <v>5.9767020000000004E-3</v>
      </c>
      <c r="K17">
        <v>8.8234990000000003E-3</v>
      </c>
      <c r="L17">
        <v>8.2745920000000008E-3</v>
      </c>
      <c r="M17">
        <v>3.5387040000000002E-3</v>
      </c>
      <c r="N17">
        <v>1.5436825E-2</v>
      </c>
      <c r="O17">
        <v>1.3460753000000001E-2</v>
      </c>
      <c r="P17">
        <v>1.4289766000000001E-2</v>
      </c>
      <c r="Q17">
        <v>9.9582643999999998E-2</v>
      </c>
      <c r="R17">
        <v>2.3159862E-2</v>
      </c>
      <c r="S17">
        <v>4.616899E-2</v>
      </c>
      <c r="T17">
        <v>8.2929032999999999E-2</v>
      </c>
      <c r="U17">
        <v>4.2177273000000001E-2</v>
      </c>
      <c r="V17">
        <v>5.0875690000000001E-2</v>
      </c>
      <c r="W17">
        <v>2.1827685999999999E-2</v>
      </c>
      <c r="X17">
        <v>5.7302036000000001E-2</v>
      </c>
      <c r="Y17">
        <v>3.8617500000000002E-3</v>
      </c>
      <c r="Z17">
        <v>1.96211E-3</v>
      </c>
      <c r="AA17">
        <v>1.7563804999999998E-2</v>
      </c>
      <c r="AB17">
        <v>2.797108E-3</v>
      </c>
      <c r="AC17">
        <v>1.187483E-3</v>
      </c>
      <c r="AD17">
        <v>8.4687E-4</v>
      </c>
      <c r="AE17">
        <v>3.95991E-4</v>
      </c>
      <c r="AF17">
        <v>2.6116600000000001E-4</v>
      </c>
      <c r="AG17">
        <v>1.79051E-4</v>
      </c>
      <c r="AH17">
        <v>1.7619339999999999E-3</v>
      </c>
      <c r="AI17">
        <v>2.9262199999999998E-4</v>
      </c>
      <c r="AJ17">
        <v>1.6760251E-2</v>
      </c>
      <c r="AK17">
        <v>8.4467699999999995E-4</v>
      </c>
      <c r="AL17">
        <v>1.2888559999999999E-3</v>
      </c>
      <c r="AM17">
        <v>2.87273E-4</v>
      </c>
      <c r="AN17">
        <v>9.3543800000000002E-4</v>
      </c>
    </row>
    <row r="18" spans="1:40" x14ac:dyDescent="0.25">
      <c r="A18" t="s">
        <v>17</v>
      </c>
      <c r="B18">
        <v>2.4203699999999999E-4</v>
      </c>
      <c r="C18">
        <v>3.270111E-3</v>
      </c>
      <c r="D18">
        <v>1.986097E-3</v>
      </c>
      <c r="E18">
        <v>1.847317E-3</v>
      </c>
      <c r="F18">
        <v>2.63331E-4</v>
      </c>
      <c r="G18">
        <v>4.6473199999999998E-4</v>
      </c>
      <c r="H18">
        <v>7.0652599999999996E-4</v>
      </c>
      <c r="I18">
        <v>5.0487299999999998E-4</v>
      </c>
      <c r="J18" s="1">
        <v>1.7309199999999999E-6</v>
      </c>
      <c r="K18" s="1">
        <v>7.5222700000000001E-5</v>
      </c>
      <c r="L18">
        <v>1.5624230000000001E-3</v>
      </c>
      <c r="M18">
        <v>6.4292199999999998E-4</v>
      </c>
      <c r="N18">
        <v>1.7589099999999999E-4</v>
      </c>
      <c r="O18">
        <v>3.9106399999999999E-4</v>
      </c>
      <c r="P18">
        <v>2.4895669999999998E-3</v>
      </c>
      <c r="Q18">
        <v>5.8109260000000001E-3</v>
      </c>
      <c r="R18">
        <v>5.4357316000000003E-2</v>
      </c>
      <c r="S18">
        <v>8.1695199999999996E-3</v>
      </c>
      <c r="T18">
        <v>9.0669600000000002E-4</v>
      </c>
      <c r="U18">
        <v>4.7439699999999999E-4</v>
      </c>
      <c r="V18">
        <v>2.5791809999999998E-3</v>
      </c>
      <c r="W18">
        <v>6.638573E-3</v>
      </c>
      <c r="X18">
        <v>7.8342949999999998E-3</v>
      </c>
      <c r="Y18">
        <v>5.2980499999999995E-4</v>
      </c>
      <c r="Z18">
        <v>7.8342899999999998E-4</v>
      </c>
      <c r="AA18">
        <v>3.5085999999999998E-4</v>
      </c>
      <c r="AB18">
        <v>3.1924999999999998E-4</v>
      </c>
      <c r="AC18">
        <v>1.72471E-4</v>
      </c>
      <c r="AD18">
        <v>3.36056E-4</v>
      </c>
      <c r="AE18">
        <v>3.7405540000000001E-3</v>
      </c>
      <c r="AF18">
        <v>1.1767700000000001E-4</v>
      </c>
      <c r="AG18" s="1">
        <v>9.8417600000000004E-5</v>
      </c>
      <c r="AH18">
        <v>1.130046E-3</v>
      </c>
      <c r="AI18">
        <v>2.6941500000000001E-4</v>
      </c>
      <c r="AJ18">
        <v>1.6305159999999999E-2</v>
      </c>
      <c r="AK18">
        <v>1.0736750000000001E-3</v>
      </c>
      <c r="AL18">
        <v>2.6697819999999999E-3</v>
      </c>
      <c r="AM18">
        <v>9.73502E-4</v>
      </c>
      <c r="AN18">
        <v>2.8673000000000001E-4</v>
      </c>
    </row>
    <row r="19" spans="1:40" x14ac:dyDescent="0.25">
      <c r="A19" t="s">
        <v>18</v>
      </c>
      <c r="B19">
        <v>2.2110250000000001E-3</v>
      </c>
      <c r="C19">
        <v>0</v>
      </c>
      <c r="D19">
        <v>4.9652400000000003E-4</v>
      </c>
      <c r="E19">
        <v>1.142763E-3</v>
      </c>
      <c r="F19" s="1">
        <v>9.1658799999999997E-5</v>
      </c>
      <c r="G19">
        <v>4.0138199999999999E-4</v>
      </c>
      <c r="H19">
        <v>3.43975E-4</v>
      </c>
      <c r="I19" s="1">
        <v>1.8916400000000001E-5</v>
      </c>
      <c r="J19" s="1">
        <v>1.6422E-5</v>
      </c>
      <c r="K19">
        <v>0</v>
      </c>
      <c r="L19">
        <v>1.85959E-4</v>
      </c>
      <c r="M19">
        <v>1.6632600000000001E-4</v>
      </c>
      <c r="N19">
        <v>2.76545E-4</v>
      </c>
      <c r="O19">
        <v>1.44229E-4</v>
      </c>
      <c r="P19">
        <v>3.1202600000000002E-4</v>
      </c>
      <c r="Q19">
        <v>2.253906E-3</v>
      </c>
      <c r="R19">
        <v>6.7682990000000002E-3</v>
      </c>
      <c r="S19">
        <v>1.3301445E-2</v>
      </c>
      <c r="T19">
        <v>7.1361300000000001E-3</v>
      </c>
      <c r="U19">
        <v>1.31481E-4</v>
      </c>
      <c r="V19">
        <v>5.7341029999999999E-3</v>
      </c>
      <c r="W19">
        <v>8.4229360000000007E-3</v>
      </c>
      <c r="X19">
        <v>1.0596125E-2</v>
      </c>
      <c r="Y19">
        <v>1.0413911E-2</v>
      </c>
      <c r="Z19">
        <v>5.1128600000000001E-4</v>
      </c>
      <c r="AA19">
        <v>7.7989269999999998E-3</v>
      </c>
      <c r="AB19">
        <v>5.6998300000000003E-4</v>
      </c>
      <c r="AC19">
        <v>1.247068E-3</v>
      </c>
      <c r="AD19">
        <v>1.81571E-4</v>
      </c>
      <c r="AE19">
        <v>1.8692120000000001E-3</v>
      </c>
      <c r="AF19">
        <v>1.6682700000000001E-4</v>
      </c>
      <c r="AG19">
        <v>2.6259999999999999E-4</v>
      </c>
      <c r="AH19">
        <v>2.4586399999999999E-4</v>
      </c>
      <c r="AI19">
        <v>1.6076510000000001E-3</v>
      </c>
      <c r="AJ19">
        <v>3.6238429999999999E-3</v>
      </c>
      <c r="AK19">
        <v>6.6134400000000002E-4</v>
      </c>
      <c r="AL19">
        <v>6.29434E-4</v>
      </c>
      <c r="AM19">
        <v>1.5701999999999999E-3</v>
      </c>
      <c r="AN19">
        <v>4.7304529999999999E-3</v>
      </c>
    </row>
    <row r="20" spans="1:40" x14ac:dyDescent="0.25">
      <c r="A20" t="s">
        <v>19</v>
      </c>
      <c r="B20">
        <v>1.2867480000000001E-3</v>
      </c>
      <c r="C20">
        <v>1.308044E-3</v>
      </c>
      <c r="D20">
        <v>1.4895729999999999E-3</v>
      </c>
      <c r="E20">
        <v>1.1916734E-2</v>
      </c>
      <c r="F20">
        <v>3.7167530000000002E-3</v>
      </c>
      <c r="G20">
        <v>2.0140409999999998E-3</v>
      </c>
      <c r="H20">
        <v>4.8518659999999998E-3</v>
      </c>
      <c r="I20">
        <v>8.8123170000000001E-3</v>
      </c>
      <c r="J20">
        <v>1.1540115E-2</v>
      </c>
      <c r="K20" s="1">
        <v>4.87998E-5</v>
      </c>
      <c r="L20">
        <v>1.880465E-3</v>
      </c>
      <c r="M20">
        <v>7.0550099999999998E-4</v>
      </c>
      <c r="N20">
        <v>3.35199E-4</v>
      </c>
      <c r="O20">
        <v>6.353521E-3</v>
      </c>
      <c r="P20">
        <v>1.5189372E-2</v>
      </c>
      <c r="Q20">
        <v>2.357685E-3</v>
      </c>
      <c r="R20">
        <v>1.1174408E-2</v>
      </c>
      <c r="S20">
        <v>1.5108794E-2</v>
      </c>
      <c r="T20">
        <v>1.3943666E-2</v>
      </c>
      <c r="U20">
        <v>2.9787299999999999E-4</v>
      </c>
      <c r="V20">
        <v>1.2343826E-2</v>
      </c>
      <c r="W20">
        <v>4.1703820000000003E-3</v>
      </c>
      <c r="X20">
        <v>1.7494214000000001E-2</v>
      </c>
      <c r="Y20">
        <v>2.2576739999999999E-3</v>
      </c>
      <c r="Z20">
        <v>4.4664040000000002E-3</v>
      </c>
      <c r="AA20">
        <v>4.1561549999999999E-3</v>
      </c>
      <c r="AB20">
        <v>2.998803E-3</v>
      </c>
      <c r="AC20">
        <v>3.8656299999999998E-4</v>
      </c>
      <c r="AD20">
        <v>2.7776199999999997E-4</v>
      </c>
      <c r="AE20">
        <v>6.3641399999999997E-4</v>
      </c>
      <c r="AF20" s="1">
        <v>6.9048799999999995E-5</v>
      </c>
      <c r="AG20">
        <v>7.7917800000000005E-4</v>
      </c>
      <c r="AH20">
        <v>2.80687E-4</v>
      </c>
      <c r="AI20">
        <v>7.6174599999999999E-4</v>
      </c>
      <c r="AJ20">
        <v>8.6545899999999995E-4</v>
      </c>
      <c r="AK20" s="1">
        <v>2.7557300000000001E-5</v>
      </c>
      <c r="AL20">
        <v>2.1803799999999999E-4</v>
      </c>
      <c r="AM20">
        <v>6.9050899999999996E-4</v>
      </c>
      <c r="AN20">
        <v>3.8857600000000001E-4</v>
      </c>
    </row>
    <row r="21" spans="1:40" x14ac:dyDescent="0.25">
      <c r="A21" t="s">
        <v>20</v>
      </c>
      <c r="B21">
        <v>1.4895850000000001E-3</v>
      </c>
      <c r="C21">
        <v>8.5022889999999997E-3</v>
      </c>
      <c r="D21">
        <v>0</v>
      </c>
      <c r="E21">
        <v>3.1432859999999999E-3</v>
      </c>
      <c r="F21">
        <v>1.4124529999999999E-3</v>
      </c>
      <c r="G21">
        <v>9.6350299999999999E-4</v>
      </c>
      <c r="H21">
        <v>2.7254570000000001E-3</v>
      </c>
      <c r="I21">
        <v>1.216665E-3</v>
      </c>
      <c r="J21">
        <v>7.4872399999999998E-4</v>
      </c>
      <c r="K21" s="1">
        <v>9.3503600000000004E-5</v>
      </c>
      <c r="L21">
        <v>1.1008210000000001E-3</v>
      </c>
      <c r="M21">
        <v>2.3973199999999999E-4</v>
      </c>
      <c r="N21">
        <v>4.2521600000000002E-4</v>
      </c>
      <c r="O21">
        <v>2.525996E-3</v>
      </c>
      <c r="P21">
        <v>4.3520959999999997E-3</v>
      </c>
      <c r="Q21">
        <v>1.596103E-3</v>
      </c>
      <c r="R21">
        <v>3.9212029999999998E-3</v>
      </c>
      <c r="S21">
        <v>6.2169800000000004E-3</v>
      </c>
      <c r="T21">
        <v>2.7932399999999998E-3</v>
      </c>
      <c r="U21">
        <v>3.1059091E-2</v>
      </c>
      <c r="V21">
        <v>8.7783399999999997E-4</v>
      </c>
      <c r="W21">
        <v>4.4932410000000002E-3</v>
      </c>
      <c r="X21">
        <v>3.1838029999999998E-3</v>
      </c>
      <c r="Y21">
        <v>3.7302199999999998E-4</v>
      </c>
      <c r="Z21">
        <v>1.470687E-3</v>
      </c>
      <c r="AA21">
        <v>7.2546000000000004E-4</v>
      </c>
      <c r="AB21">
        <v>1.6086913000000001E-2</v>
      </c>
      <c r="AC21">
        <v>2.7678659999999999E-3</v>
      </c>
      <c r="AD21">
        <v>7.0022200000000002E-4</v>
      </c>
      <c r="AE21">
        <v>9.6533800000000005E-4</v>
      </c>
      <c r="AF21">
        <v>5.14556E-4</v>
      </c>
      <c r="AG21">
        <v>2.3075299999999999E-4</v>
      </c>
      <c r="AH21">
        <v>7.1106000000000001E-4</v>
      </c>
      <c r="AI21">
        <v>1.0364709999999999E-2</v>
      </c>
      <c r="AJ21">
        <v>2.386427E-3</v>
      </c>
      <c r="AK21">
        <v>8.7771799999999999E-4</v>
      </c>
      <c r="AL21">
        <v>2.264889E-3</v>
      </c>
      <c r="AM21">
        <v>1.2635420000000001E-3</v>
      </c>
      <c r="AN21">
        <v>1.5709159999999999E-3</v>
      </c>
    </row>
    <row r="22" spans="1:40" x14ac:dyDescent="0.25">
      <c r="A22" t="s">
        <v>21</v>
      </c>
      <c r="B22">
        <v>1.2093499999999999E-4</v>
      </c>
      <c r="C22">
        <v>1.308044E-3</v>
      </c>
      <c r="D22">
        <v>1.0923535E-2</v>
      </c>
      <c r="E22">
        <v>6.9807500000000004E-4</v>
      </c>
      <c r="F22" s="1">
        <v>2.0964000000000002E-8</v>
      </c>
      <c r="G22" s="1">
        <v>2.4858099999999998E-5</v>
      </c>
      <c r="H22" s="1">
        <v>6.3853299999999994E-5</v>
      </c>
      <c r="I22" s="1">
        <v>3.3319299999999998E-8</v>
      </c>
      <c r="J22" s="1">
        <v>3.6954199999999999E-6</v>
      </c>
      <c r="K22" s="1">
        <v>2.9840499999999998E-6</v>
      </c>
      <c r="L22" s="1">
        <v>1.5898800000000001E-5</v>
      </c>
      <c r="M22" s="1">
        <v>8.6055399999999996E-7</v>
      </c>
      <c r="N22" s="1">
        <v>5.6121600000000002E-5</v>
      </c>
      <c r="O22" s="1">
        <v>1.0146000000000001E-5</v>
      </c>
      <c r="P22" s="1">
        <v>6.8240199999999999E-6</v>
      </c>
      <c r="Q22">
        <v>9.4372399999999995E-4</v>
      </c>
      <c r="R22">
        <v>4.6903100000000002E-4</v>
      </c>
      <c r="S22" s="1">
        <v>3.48604E-6</v>
      </c>
      <c r="T22" s="1">
        <v>6.0370600000000001E-5</v>
      </c>
      <c r="U22" s="1">
        <v>2.2543199999999999E-6</v>
      </c>
      <c r="V22">
        <v>2.4148381999999999E-2</v>
      </c>
      <c r="W22">
        <v>1.3850599999999999E-4</v>
      </c>
      <c r="X22">
        <v>2.4429650000000001E-3</v>
      </c>
      <c r="Y22">
        <v>0</v>
      </c>
      <c r="Z22" s="1">
        <v>6.4613800000000001E-8</v>
      </c>
      <c r="AA22" s="1">
        <v>3.9146300000000002E-5</v>
      </c>
      <c r="AB22" s="1">
        <v>9.0944000000000002E-5</v>
      </c>
      <c r="AC22">
        <v>7.2791299999999995E-4</v>
      </c>
      <c r="AD22" s="1">
        <v>5.0765700000000001E-5</v>
      </c>
      <c r="AE22">
        <v>1.01415E-4</v>
      </c>
      <c r="AF22" s="1">
        <v>4.4823000000000001E-5</v>
      </c>
      <c r="AG22" s="1">
        <v>5.6550799999999997E-6</v>
      </c>
      <c r="AH22">
        <v>1.7447099999999999E-4</v>
      </c>
      <c r="AI22">
        <v>2.2798E-4</v>
      </c>
      <c r="AJ22">
        <v>6.7548410000000001E-3</v>
      </c>
      <c r="AK22" s="1">
        <v>2.70098E-5</v>
      </c>
      <c r="AL22">
        <v>2.19829E-4</v>
      </c>
      <c r="AM22">
        <v>1.14683E-4</v>
      </c>
      <c r="AN22" s="1">
        <v>2.8654599999999998E-5</v>
      </c>
    </row>
    <row r="23" spans="1:40" x14ac:dyDescent="0.25">
      <c r="A23" t="s">
        <v>22</v>
      </c>
      <c r="B23">
        <v>9.6614499999999996E-4</v>
      </c>
      <c r="C23">
        <v>5.2321779999999997E-3</v>
      </c>
      <c r="D23">
        <v>2.4826219999999999E-3</v>
      </c>
      <c r="E23">
        <v>1.2612299999999999E-3</v>
      </c>
      <c r="F23">
        <v>9.7792100000000009E-4</v>
      </c>
      <c r="G23">
        <v>8.5938599999999996E-4</v>
      </c>
      <c r="H23">
        <v>2.6430429999999999E-3</v>
      </c>
      <c r="I23">
        <v>1.798589E-3</v>
      </c>
      <c r="J23">
        <v>1.882609E-2</v>
      </c>
      <c r="K23">
        <v>3.9037400000000003E-4</v>
      </c>
      <c r="L23">
        <v>1.7567780000000001E-3</v>
      </c>
      <c r="M23">
        <v>2.3071100000000001E-4</v>
      </c>
      <c r="N23">
        <v>6.4836500000000003E-4</v>
      </c>
      <c r="O23">
        <v>2.032631E-3</v>
      </c>
      <c r="P23" s="1">
        <v>4.0481300000000002E-5</v>
      </c>
      <c r="Q23">
        <v>5.7776799999999999E-4</v>
      </c>
      <c r="R23">
        <v>2.3979280000000001E-3</v>
      </c>
      <c r="S23">
        <v>1.087146E-3</v>
      </c>
      <c r="T23">
        <v>7.5765219999999996E-3</v>
      </c>
      <c r="U23">
        <v>3.851939E-3</v>
      </c>
      <c r="V23">
        <v>2.4208789999999999E-3</v>
      </c>
      <c r="W23">
        <v>2.4709674000000001E-2</v>
      </c>
      <c r="X23">
        <v>4.0304060000000003E-3</v>
      </c>
      <c r="Y23">
        <v>7.0476700000000002E-4</v>
      </c>
      <c r="Z23">
        <v>1.8326149999999999E-3</v>
      </c>
      <c r="AA23">
        <v>1.089259E-3</v>
      </c>
      <c r="AB23">
        <v>4.91943E-4</v>
      </c>
      <c r="AC23">
        <v>4.0234400000000001E-4</v>
      </c>
      <c r="AD23">
        <v>5.9034699999999996E-4</v>
      </c>
      <c r="AE23">
        <v>9.4154600000000003E-4</v>
      </c>
      <c r="AF23">
        <v>3.9093500000000002E-4</v>
      </c>
      <c r="AG23">
        <v>1.2193600000000001E-4</v>
      </c>
      <c r="AH23">
        <v>2.4981859999999999E-3</v>
      </c>
      <c r="AI23">
        <v>1.0049970000000001E-3</v>
      </c>
      <c r="AJ23">
        <v>3.793579E-3</v>
      </c>
      <c r="AK23">
        <v>1.927689E-3</v>
      </c>
      <c r="AL23">
        <v>1.9678640000000002E-3</v>
      </c>
      <c r="AM23">
        <v>1.3436819999999999E-3</v>
      </c>
      <c r="AN23">
        <v>2.88409E-4</v>
      </c>
    </row>
    <row r="24" spans="1:40" x14ac:dyDescent="0.25">
      <c r="A24" t="s">
        <v>23</v>
      </c>
      <c r="B24">
        <v>1.851056E-3</v>
      </c>
      <c r="C24">
        <v>7.1942450000000002E-3</v>
      </c>
      <c r="D24">
        <v>3.4756703E-2</v>
      </c>
      <c r="E24">
        <v>2.3222784E-2</v>
      </c>
      <c r="F24">
        <v>3.7152209999999999E-3</v>
      </c>
      <c r="G24">
        <v>2.3267560000000001E-3</v>
      </c>
      <c r="H24">
        <v>1.1228297E-2</v>
      </c>
      <c r="I24">
        <v>2.5121890000000002E-3</v>
      </c>
      <c r="J24">
        <v>1.914219E-3</v>
      </c>
      <c r="K24">
        <v>2.009149E-3</v>
      </c>
      <c r="L24">
        <v>3.8040970000000002E-3</v>
      </c>
      <c r="M24">
        <v>8.4142099999999997E-4</v>
      </c>
      <c r="N24">
        <v>1.0313024E-2</v>
      </c>
      <c r="O24">
        <v>6.6275379999999997E-3</v>
      </c>
      <c r="P24">
        <v>9.4390740000000004E-3</v>
      </c>
      <c r="Q24">
        <v>1.1224593999999999E-2</v>
      </c>
      <c r="R24">
        <v>1.2900233000000001E-2</v>
      </c>
      <c r="S24">
        <v>3.3951553000000002E-2</v>
      </c>
      <c r="T24">
        <v>3.8644497999999999E-2</v>
      </c>
      <c r="U24">
        <v>1.9482320000000001E-2</v>
      </c>
      <c r="V24">
        <v>0.10679525099999999</v>
      </c>
      <c r="W24">
        <v>1.0542223999999999E-2</v>
      </c>
      <c r="X24">
        <v>0.11835005899999999</v>
      </c>
      <c r="Y24">
        <v>4.1212719999999996E-3</v>
      </c>
      <c r="Z24">
        <v>2.6044369999999998E-3</v>
      </c>
      <c r="AA24">
        <v>1.3297988E-2</v>
      </c>
      <c r="AB24">
        <v>2.9633149999999998E-3</v>
      </c>
      <c r="AC24">
        <v>6.776575E-3</v>
      </c>
      <c r="AD24">
        <v>7.2845899999999999E-4</v>
      </c>
      <c r="AE24">
        <v>2.298694E-3</v>
      </c>
      <c r="AF24">
        <v>2.83844E-4</v>
      </c>
      <c r="AG24" s="1">
        <v>9.5649299999999999E-5</v>
      </c>
      <c r="AH24">
        <v>2.7235919999999999E-3</v>
      </c>
      <c r="AI24">
        <v>1.487562E-3</v>
      </c>
      <c r="AJ24">
        <v>0</v>
      </c>
      <c r="AK24">
        <v>2.5366700000000001E-4</v>
      </c>
      <c r="AL24">
        <v>4.7365500000000002E-4</v>
      </c>
      <c r="AM24">
        <v>2.4253859999999999E-3</v>
      </c>
      <c r="AN24">
        <v>1.5225320000000001E-3</v>
      </c>
    </row>
    <row r="25" spans="1:40" x14ac:dyDescent="0.25">
      <c r="A25" t="s">
        <v>24</v>
      </c>
      <c r="B25">
        <v>1.7932736000000001E-2</v>
      </c>
      <c r="C25">
        <v>1.3080445E-2</v>
      </c>
      <c r="D25">
        <v>7.3982124999999996E-2</v>
      </c>
      <c r="E25">
        <v>3.8425073999999997E-2</v>
      </c>
      <c r="F25">
        <v>3.1136052000000001E-2</v>
      </c>
      <c r="G25">
        <v>1.6734636000000001E-2</v>
      </c>
      <c r="H25">
        <v>1.5812720999999998E-2</v>
      </c>
      <c r="I25">
        <v>8.1707189E-2</v>
      </c>
      <c r="J25">
        <v>1.2585967999999999E-2</v>
      </c>
      <c r="K25">
        <v>4.1859298000000003E-2</v>
      </c>
      <c r="L25">
        <v>4.9993467999999999E-2</v>
      </c>
      <c r="M25">
        <v>1.4402514E-2</v>
      </c>
      <c r="N25">
        <v>3.5148561000000002E-2</v>
      </c>
      <c r="O25">
        <v>0.11062330400000001</v>
      </c>
      <c r="P25">
        <v>5.5996098000000001E-2</v>
      </c>
      <c r="Q25">
        <v>1.8548222E-2</v>
      </c>
      <c r="R25">
        <v>1.2842368E-2</v>
      </c>
      <c r="S25">
        <v>1.7588370999999998E-2</v>
      </c>
      <c r="T25">
        <v>2.9462135E-2</v>
      </c>
      <c r="U25">
        <v>1.3796467999999999E-2</v>
      </c>
      <c r="V25">
        <v>2.1974974000000001E-2</v>
      </c>
      <c r="W25">
        <v>1.2751679E-2</v>
      </c>
      <c r="X25">
        <v>1.9146064000000001E-2</v>
      </c>
      <c r="Y25">
        <v>0.400243338</v>
      </c>
      <c r="Z25">
        <v>1.7374915000000001E-2</v>
      </c>
      <c r="AA25">
        <v>5.8892950000000001E-3</v>
      </c>
      <c r="AB25">
        <v>8.6287550000000001E-3</v>
      </c>
      <c r="AC25">
        <v>7.822397E-3</v>
      </c>
      <c r="AD25">
        <v>9.2797959999999999E-3</v>
      </c>
      <c r="AE25">
        <v>5.0264259999999996E-3</v>
      </c>
      <c r="AF25">
        <v>3.314039E-3</v>
      </c>
      <c r="AG25">
        <v>1.816011E-3</v>
      </c>
      <c r="AH25">
        <v>7.4074759999999996E-3</v>
      </c>
      <c r="AI25">
        <v>7.3170989999999997E-3</v>
      </c>
      <c r="AJ25">
        <v>8.1436530000000007E-3</v>
      </c>
      <c r="AK25">
        <v>7.097038E-3</v>
      </c>
      <c r="AL25">
        <v>7.2015339999999999E-3</v>
      </c>
      <c r="AM25">
        <v>1.5444665999999999E-2</v>
      </c>
      <c r="AN25">
        <v>3.8832990000000002E-3</v>
      </c>
    </row>
    <row r="26" spans="1:40" x14ac:dyDescent="0.25">
      <c r="A26" t="s">
        <v>25</v>
      </c>
      <c r="B26">
        <v>3.2565699999999999E-3</v>
      </c>
      <c r="C26">
        <v>1.308044E-3</v>
      </c>
      <c r="D26">
        <v>1.2909633E-2</v>
      </c>
      <c r="E26">
        <v>1.7770380000000001E-3</v>
      </c>
      <c r="F26">
        <v>5.6285179999999999E-3</v>
      </c>
      <c r="G26">
        <v>5.5737319999999996E-3</v>
      </c>
      <c r="H26">
        <v>2.5476280000000001E-3</v>
      </c>
      <c r="I26">
        <v>4.6148320000000001E-3</v>
      </c>
      <c r="J26">
        <v>1.5886190000000001E-3</v>
      </c>
      <c r="K26">
        <v>1.8071389999999999E-3</v>
      </c>
      <c r="L26">
        <v>5.715309E-3</v>
      </c>
      <c r="M26">
        <v>1.8892030000000001E-3</v>
      </c>
      <c r="N26">
        <v>2.0244180000000001E-3</v>
      </c>
      <c r="O26">
        <v>4.3699899999999998E-3</v>
      </c>
      <c r="P26">
        <v>1.0459382999999999E-2</v>
      </c>
      <c r="Q26">
        <v>6.2474600000000003E-4</v>
      </c>
      <c r="R26">
        <v>1.0777060000000001E-3</v>
      </c>
      <c r="S26">
        <v>1.5201909999999999E-3</v>
      </c>
      <c r="T26">
        <v>5.0558700000000005E-4</v>
      </c>
      <c r="U26">
        <v>7.6732999999999999E-4</v>
      </c>
      <c r="V26">
        <v>9.6372899999999997E-4</v>
      </c>
      <c r="W26">
        <v>2.884654E-3</v>
      </c>
      <c r="X26">
        <v>6.4165299999999995E-4</v>
      </c>
      <c r="Y26">
        <v>7.0263900000000002E-4</v>
      </c>
      <c r="Z26">
        <v>0.14446404700000001</v>
      </c>
      <c r="AA26">
        <v>9.4253000000000002E-4</v>
      </c>
      <c r="AB26">
        <v>1.251432E-3</v>
      </c>
      <c r="AC26">
        <v>1.625865E-3</v>
      </c>
      <c r="AD26">
        <v>2.141666E-3</v>
      </c>
      <c r="AE26">
        <v>1.595637E-3</v>
      </c>
      <c r="AF26">
        <v>1.4453910000000001E-3</v>
      </c>
      <c r="AG26">
        <v>7.9181300000000004E-4</v>
      </c>
      <c r="AH26">
        <v>2.5056549999999999E-3</v>
      </c>
      <c r="AI26">
        <v>5.1405660000000001E-3</v>
      </c>
      <c r="AJ26">
        <v>1.4436816999999999E-2</v>
      </c>
      <c r="AK26">
        <v>2.2157819999999999E-3</v>
      </c>
      <c r="AL26">
        <v>1.4229815999999999E-2</v>
      </c>
      <c r="AM26">
        <v>5.2354669999999997E-3</v>
      </c>
      <c r="AN26">
        <v>1.8465129999999999E-3</v>
      </c>
    </row>
    <row r="27" spans="1:40" x14ac:dyDescent="0.25">
      <c r="A27" t="s">
        <v>26</v>
      </c>
      <c r="B27">
        <v>2.2555120000000001E-2</v>
      </c>
      <c r="C27">
        <v>1.0464355999999999E-2</v>
      </c>
      <c r="D27">
        <v>2.2840118999999999E-2</v>
      </c>
      <c r="E27">
        <v>2.0083047999999999E-2</v>
      </c>
      <c r="F27">
        <v>3.5669479999999999E-3</v>
      </c>
      <c r="G27">
        <v>9.0101150000000008E-3</v>
      </c>
      <c r="H27">
        <v>6.3284090000000001E-3</v>
      </c>
      <c r="I27">
        <v>6.3242699999999999E-3</v>
      </c>
      <c r="J27">
        <v>1.1263567E-2</v>
      </c>
      <c r="K27">
        <v>1.6755678E-2</v>
      </c>
      <c r="L27">
        <v>5.1442040000000003E-3</v>
      </c>
      <c r="M27">
        <v>2.5454840000000002E-3</v>
      </c>
      <c r="N27">
        <v>4.8688170000000001E-3</v>
      </c>
      <c r="O27">
        <v>8.8679880000000003E-3</v>
      </c>
      <c r="P27">
        <v>5.2873809999999999E-3</v>
      </c>
      <c r="Q27">
        <v>2.461006E-3</v>
      </c>
      <c r="R27">
        <v>1.201939E-3</v>
      </c>
      <c r="S27">
        <v>2.6251159999999998E-3</v>
      </c>
      <c r="T27">
        <v>4.9553009999999996E-3</v>
      </c>
      <c r="U27">
        <v>2.780856E-3</v>
      </c>
      <c r="V27">
        <v>1.0782666E-2</v>
      </c>
      <c r="W27">
        <v>9.501018E-3</v>
      </c>
      <c r="X27">
        <v>1.1227561E-2</v>
      </c>
      <c r="Y27">
        <v>8.335304E-3</v>
      </c>
      <c r="Z27">
        <v>2.6268336E-2</v>
      </c>
      <c r="AA27">
        <v>0.21983080799999999</v>
      </c>
      <c r="AB27">
        <v>3.8634656000000003E-2</v>
      </c>
      <c r="AC27">
        <v>1.5465267E-2</v>
      </c>
      <c r="AD27">
        <v>1.6024367000000001E-2</v>
      </c>
      <c r="AE27">
        <v>7.3771560000000002E-3</v>
      </c>
      <c r="AF27">
        <v>1.3052151E-2</v>
      </c>
      <c r="AG27">
        <v>0.105657168</v>
      </c>
      <c r="AH27">
        <v>5.3374950000000003E-3</v>
      </c>
      <c r="AI27">
        <v>6.4303219999999996E-3</v>
      </c>
      <c r="AJ27">
        <v>3.8985371999999997E-2</v>
      </c>
      <c r="AK27">
        <v>4.7818169999999998E-3</v>
      </c>
      <c r="AL27">
        <v>4.6356310000000003E-3</v>
      </c>
      <c r="AM27">
        <v>2.1530192E-2</v>
      </c>
      <c r="AN27">
        <v>6.9591089999999998E-3</v>
      </c>
    </row>
    <row r="28" spans="1:40" x14ac:dyDescent="0.25">
      <c r="A28" t="s">
        <v>27</v>
      </c>
      <c r="B28">
        <v>6.3533222E-2</v>
      </c>
      <c r="C28">
        <v>6.4748201000000005E-2</v>
      </c>
      <c r="D28">
        <v>2.8301887000000001E-2</v>
      </c>
      <c r="E28">
        <v>1.8923977000000002E-2</v>
      </c>
      <c r="F28">
        <v>4.9292699000000002E-2</v>
      </c>
      <c r="G28">
        <v>3.6444979000000002E-2</v>
      </c>
      <c r="H28">
        <v>2.5860075E-2</v>
      </c>
      <c r="I28">
        <v>5.4887969000000002E-2</v>
      </c>
      <c r="J28">
        <v>4.5089600000000001E-2</v>
      </c>
      <c r="K28">
        <v>1.4109172E-2</v>
      </c>
      <c r="L28">
        <v>7.7106281999999998E-2</v>
      </c>
      <c r="M28">
        <v>3.0275153999999999E-2</v>
      </c>
      <c r="N28">
        <v>5.6235959000000002E-2</v>
      </c>
      <c r="O28">
        <v>4.5040326999999998E-2</v>
      </c>
      <c r="P28">
        <v>8.1656956000000003E-2</v>
      </c>
      <c r="Q28">
        <v>4.6746223000000003E-2</v>
      </c>
      <c r="R28">
        <v>5.1812605999999997E-2</v>
      </c>
      <c r="S28">
        <v>6.6857308000000004E-2</v>
      </c>
      <c r="T28">
        <v>7.9623715999999997E-2</v>
      </c>
      <c r="U28">
        <v>0.118650435</v>
      </c>
      <c r="V28">
        <v>4.2098370000000003E-2</v>
      </c>
      <c r="W28">
        <v>4.5399365999999997E-2</v>
      </c>
      <c r="X28">
        <v>4.4632144999999998E-2</v>
      </c>
      <c r="Y28">
        <v>7.4846870000000003E-3</v>
      </c>
      <c r="Z28">
        <v>9.7904359999999996E-3</v>
      </c>
      <c r="AA28">
        <v>2.7410662999999998E-2</v>
      </c>
      <c r="AB28">
        <v>3.6494417000000001E-2</v>
      </c>
      <c r="AC28">
        <v>1.5506906000000001E-2</v>
      </c>
      <c r="AD28">
        <v>3.3856477000000003E-2</v>
      </c>
      <c r="AE28">
        <v>1.9036183000000002E-2</v>
      </c>
      <c r="AF28">
        <v>4.6107939999999997E-3</v>
      </c>
      <c r="AG28">
        <v>1.8737020000000001E-3</v>
      </c>
      <c r="AH28">
        <v>8.1753610000000008E-3</v>
      </c>
      <c r="AI28">
        <v>1.4431523999999999E-2</v>
      </c>
      <c r="AJ28">
        <v>1.7509259999999999E-2</v>
      </c>
      <c r="AK28">
        <v>6.2319439999999997E-3</v>
      </c>
      <c r="AL28">
        <v>1.1158830999999999E-2</v>
      </c>
      <c r="AM28">
        <v>6.4098610000000002E-3</v>
      </c>
      <c r="AN28">
        <v>9.4354450000000006E-3</v>
      </c>
    </row>
    <row r="29" spans="1:40" x14ac:dyDescent="0.25">
      <c r="A29" t="s">
        <v>28</v>
      </c>
      <c r="B29">
        <v>4.8280579999999997E-3</v>
      </c>
      <c r="C29">
        <v>1.5696534000000002E-2</v>
      </c>
      <c r="D29">
        <v>3.0287984E-2</v>
      </c>
      <c r="E29">
        <v>3.1216524999999998E-2</v>
      </c>
      <c r="F29">
        <v>3.7888590999999999E-2</v>
      </c>
      <c r="G29">
        <v>1.956606E-2</v>
      </c>
      <c r="H29">
        <v>2.4724922999999999E-2</v>
      </c>
      <c r="I29">
        <v>2.7177031000000001E-2</v>
      </c>
      <c r="J29">
        <v>3.1166256E-2</v>
      </c>
      <c r="K29">
        <v>1.1896523000000001E-2</v>
      </c>
      <c r="L29">
        <v>2.2361243999999999E-2</v>
      </c>
      <c r="M29">
        <v>1.1744736E-2</v>
      </c>
      <c r="N29">
        <v>9.7990960000000002E-3</v>
      </c>
      <c r="O29">
        <v>6.1732049999999997E-2</v>
      </c>
      <c r="P29">
        <v>1.6638386000000002E-2</v>
      </c>
      <c r="Q29">
        <v>7.9190419999999994E-3</v>
      </c>
      <c r="R29">
        <v>8.5416280000000008E-3</v>
      </c>
      <c r="S29">
        <v>1.0495713E-2</v>
      </c>
      <c r="T29">
        <v>6.1003150000000003E-3</v>
      </c>
      <c r="U29">
        <v>7.0075880000000004E-3</v>
      </c>
      <c r="V29">
        <v>6.6783290000000002E-3</v>
      </c>
      <c r="W29">
        <v>1.1820086E-2</v>
      </c>
      <c r="X29">
        <v>6.5294330000000003E-3</v>
      </c>
      <c r="Y29">
        <v>2.4598419999999998E-3</v>
      </c>
      <c r="Z29">
        <v>3.1264545999999997E-2</v>
      </c>
      <c r="AA29">
        <v>9.7509569999999993E-3</v>
      </c>
      <c r="AB29">
        <v>7.5927859E-2</v>
      </c>
      <c r="AC29">
        <v>0.21751152200000001</v>
      </c>
      <c r="AD29">
        <v>1.5111919999999999E-2</v>
      </c>
      <c r="AE29">
        <v>1.2172353E-2</v>
      </c>
      <c r="AF29">
        <v>3.2863158000000003E-2</v>
      </c>
      <c r="AG29">
        <v>6.1718459999999999E-3</v>
      </c>
      <c r="AH29">
        <v>1.3625791999999999E-2</v>
      </c>
      <c r="AI29">
        <v>1.9874435999999999E-2</v>
      </c>
      <c r="AJ29">
        <v>2.3337625000000001E-2</v>
      </c>
      <c r="AK29">
        <v>1.3561135E-2</v>
      </c>
      <c r="AL29">
        <v>1.2149566000000001E-2</v>
      </c>
      <c r="AM29">
        <v>6.879675E-3</v>
      </c>
      <c r="AN29">
        <v>7.8780919999999997E-3</v>
      </c>
    </row>
    <row r="30" spans="1:40" x14ac:dyDescent="0.25">
      <c r="A30" t="s">
        <v>29</v>
      </c>
      <c r="B30">
        <v>2.41203E-4</v>
      </c>
      <c r="C30">
        <v>0</v>
      </c>
      <c r="D30">
        <v>2.9791459999999998E-3</v>
      </c>
      <c r="E30">
        <v>6.7429399999999998E-4</v>
      </c>
      <c r="F30">
        <v>1.5992350000000001E-3</v>
      </c>
      <c r="G30">
        <v>3.8040099999999999E-4</v>
      </c>
      <c r="H30">
        <v>3.8353299999999998E-4</v>
      </c>
      <c r="I30">
        <v>4.12896E-4</v>
      </c>
      <c r="J30">
        <v>2.6095600000000001E-4</v>
      </c>
      <c r="K30" s="1">
        <v>9.3208100000000005E-7</v>
      </c>
      <c r="L30">
        <v>3.4377499999999999E-4</v>
      </c>
      <c r="M30">
        <v>1.5242899999999999E-4</v>
      </c>
      <c r="N30">
        <v>5.3789300000000001E-4</v>
      </c>
      <c r="O30">
        <v>6.5300700000000004E-4</v>
      </c>
      <c r="P30">
        <v>3.5482200000000003E-4</v>
      </c>
      <c r="Q30">
        <v>1.6903999999999999E-4</v>
      </c>
      <c r="R30">
        <v>1.3314240000000001E-3</v>
      </c>
      <c r="S30">
        <v>3.6206200000000002E-4</v>
      </c>
      <c r="T30" s="1">
        <v>4.0380299999999997E-5</v>
      </c>
      <c r="U30">
        <v>5.6360299999999998E-4</v>
      </c>
      <c r="V30">
        <v>7.8373699999999995E-4</v>
      </c>
      <c r="W30">
        <v>4.9038700000000001E-4</v>
      </c>
      <c r="X30">
        <v>5.1390699999999997E-4</v>
      </c>
      <c r="Y30">
        <v>3.9580799999999999E-4</v>
      </c>
      <c r="Z30">
        <v>2.5783099999999998E-4</v>
      </c>
      <c r="AA30">
        <v>4.3209699999999999E-4</v>
      </c>
      <c r="AB30">
        <v>3.3070579999999999E-3</v>
      </c>
      <c r="AC30">
        <v>1.0758390000000001E-3</v>
      </c>
      <c r="AD30">
        <v>1.003229E-3</v>
      </c>
      <c r="AE30">
        <v>4.2493199999999999E-4</v>
      </c>
      <c r="AF30">
        <v>9.2771100000000001E-4</v>
      </c>
      <c r="AG30" s="1">
        <v>6.2445200000000003E-5</v>
      </c>
      <c r="AH30">
        <v>4.3163099999999997E-4</v>
      </c>
      <c r="AI30">
        <v>3.2049699999999999E-4</v>
      </c>
      <c r="AJ30">
        <v>3.637744E-3</v>
      </c>
      <c r="AK30">
        <v>4.43387E-4</v>
      </c>
      <c r="AL30">
        <v>6.8064010000000001E-3</v>
      </c>
      <c r="AM30">
        <v>1.1710340000000001E-3</v>
      </c>
      <c r="AN30">
        <v>3.699019E-3</v>
      </c>
    </row>
    <row r="31" spans="1:40" x14ac:dyDescent="0.25">
      <c r="A31" t="s">
        <v>30</v>
      </c>
      <c r="B31">
        <v>9.0084039999999994E-3</v>
      </c>
      <c r="C31">
        <v>1.3734467E-2</v>
      </c>
      <c r="D31">
        <v>7.9443889999999996E-3</v>
      </c>
      <c r="E31">
        <v>8.8209540000000006E-3</v>
      </c>
      <c r="F31">
        <v>8.2595700000000008E-3</v>
      </c>
      <c r="G31">
        <v>1.4012535E-2</v>
      </c>
      <c r="H31">
        <v>7.693666E-3</v>
      </c>
      <c r="I31">
        <v>8.4705240000000001E-3</v>
      </c>
      <c r="J31">
        <v>1.6619782999999999E-2</v>
      </c>
      <c r="K31">
        <v>1.0217161000000001E-2</v>
      </c>
      <c r="L31">
        <v>1.0659174E-2</v>
      </c>
      <c r="M31">
        <v>2.5977057000000001E-2</v>
      </c>
      <c r="N31">
        <v>5.3784970000000003E-3</v>
      </c>
      <c r="O31">
        <v>7.1552350000000002E-3</v>
      </c>
      <c r="P31">
        <v>1.5311281E-2</v>
      </c>
      <c r="Q31">
        <v>6.8569859999999998E-3</v>
      </c>
      <c r="R31">
        <v>5.2523099999999996E-3</v>
      </c>
      <c r="S31">
        <v>7.6700680000000004E-3</v>
      </c>
      <c r="T31">
        <v>1.2639568E-2</v>
      </c>
      <c r="U31">
        <v>9.2769640000000004E-3</v>
      </c>
      <c r="V31">
        <v>2.1908779E-2</v>
      </c>
      <c r="W31">
        <v>1.2391757E-2</v>
      </c>
      <c r="X31">
        <v>1.3608814E-2</v>
      </c>
      <c r="Y31">
        <v>1.0886929E-2</v>
      </c>
      <c r="Z31">
        <v>1.4215761E-2</v>
      </c>
      <c r="AA31">
        <v>1.0986101999999999E-2</v>
      </c>
      <c r="AB31">
        <v>2.8374567999999999E-2</v>
      </c>
      <c r="AC31">
        <v>3.3662310000000001E-2</v>
      </c>
      <c r="AD31">
        <v>2.8343217E-2</v>
      </c>
      <c r="AE31">
        <v>9.6106347999999994E-2</v>
      </c>
      <c r="AF31">
        <v>6.3323434999999997E-2</v>
      </c>
      <c r="AG31">
        <v>1.4764258000000001E-2</v>
      </c>
      <c r="AH31">
        <v>3.1203110999999999E-2</v>
      </c>
      <c r="AI31">
        <v>2.7046699E-2</v>
      </c>
      <c r="AJ31">
        <v>3.3798957999999997E-2</v>
      </c>
      <c r="AK31">
        <v>1.2949498E-2</v>
      </c>
      <c r="AL31">
        <v>1.7395704000000001E-2</v>
      </c>
      <c r="AM31">
        <v>5.4476570000000002E-2</v>
      </c>
      <c r="AN31">
        <v>2.4459779000000001E-2</v>
      </c>
    </row>
    <row r="32" spans="1:40" x14ac:dyDescent="0.25">
      <c r="A32" t="s">
        <v>31</v>
      </c>
      <c r="B32">
        <v>4.8970984000000002E-2</v>
      </c>
      <c r="C32">
        <v>2.6814912E-2</v>
      </c>
      <c r="D32">
        <v>4.4687190000000002E-2</v>
      </c>
      <c r="E32">
        <v>5.2299349000000002E-2</v>
      </c>
      <c r="F32">
        <v>2.5733908E-2</v>
      </c>
      <c r="G32">
        <v>3.4424470999999998E-2</v>
      </c>
      <c r="H32">
        <v>2.6822603E-2</v>
      </c>
      <c r="I32">
        <v>2.3745685999999998E-2</v>
      </c>
      <c r="J32">
        <v>1.3224184E-2</v>
      </c>
      <c r="K32">
        <v>4.0587922999999998E-2</v>
      </c>
      <c r="L32">
        <v>3.2601052999999998E-2</v>
      </c>
      <c r="M32">
        <v>3.6967583999999998E-2</v>
      </c>
      <c r="N32">
        <v>2.7959494000000001E-2</v>
      </c>
      <c r="O32">
        <v>4.4663978999999999E-2</v>
      </c>
      <c r="P32">
        <v>1.7648463E-2</v>
      </c>
      <c r="Q32">
        <v>2.1158518000000001E-2</v>
      </c>
      <c r="R32">
        <v>1.6902766E-2</v>
      </c>
      <c r="S32">
        <v>2.6408898E-2</v>
      </c>
      <c r="T32">
        <v>2.0713400999999999E-2</v>
      </c>
      <c r="U32">
        <v>3.1501715999999999E-2</v>
      </c>
      <c r="V32">
        <v>4.1196874000000001E-2</v>
      </c>
      <c r="W32">
        <v>2.6383317E-2</v>
      </c>
      <c r="X32">
        <v>2.5416237000000001E-2</v>
      </c>
      <c r="Y32">
        <v>1.6026302999999999E-2</v>
      </c>
      <c r="Z32">
        <v>3.0374449000000001E-2</v>
      </c>
      <c r="AA32">
        <v>1.7516802000000001E-2</v>
      </c>
      <c r="AB32">
        <v>2.2678347000000001E-2</v>
      </c>
      <c r="AC32">
        <v>2.2434872000000002E-2</v>
      </c>
      <c r="AD32">
        <v>1.9388075000000001E-2</v>
      </c>
      <c r="AE32">
        <v>1.5671676999999998E-2</v>
      </c>
      <c r="AF32">
        <v>6.6968437000000006E-2</v>
      </c>
      <c r="AG32">
        <v>9.2233385000000001E-2</v>
      </c>
      <c r="AH32">
        <v>2.1296589000000001E-2</v>
      </c>
      <c r="AI32">
        <v>2.7149791E-2</v>
      </c>
      <c r="AJ32">
        <v>3.2404462000000002E-2</v>
      </c>
      <c r="AK32">
        <v>1.588541E-3</v>
      </c>
      <c r="AL32">
        <v>1.6103045E-2</v>
      </c>
      <c r="AM32">
        <v>1.1003295E-2</v>
      </c>
      <c r="AN32">
        <v>1.4583405000000001E-2</v>
      </c>
    </row>
    <row r="33" spans="1:40" x14ac:dyDescent="0.25">
      <c r="A33" t="s">
        <v>32</v>
      </c>
      <c r="B33">
        <v>2.8542319999999999E-3</v>
      </c>
      <c r="C33">
        <v>0</v>
      </c>
      <c r="D33">
        <v>0</v>
      </c>
      <c r="E33">
        <v>4.3478400000000002E-4</v>
      </c>
      <c r="F33">
        <v>1.5638449999999999E-3</v>
      </c>
      <c r="G33">
        <v>8.1447370000000009E-3</v>
      </c>
      <c r="H33">
        <v>2.414617E-3</v>
      </c>
      <c r="I33">
        <v>1.4883839999999999E-3</v>
      </c>
      <c r="J33">
        <v>5.7286539999999997E-3</v>
      </c>
      <c r="K33">
        <v>1.119536E-3</v>
      </c>
      <c r="L33">
        <v>1.126677E-3</v>
      </c>
      <c r="M33">
        <v>8.4940999999999999E-4</v>
      </c>
      <c r="N33">
        <v>3.3685030000000001E-3</v>
      </c>
      <c r="O33">
        <v>2.0367720000000001E-3</v>
      </c>
      <c r="P33">
        <v>1.668449E-3</v>
      </c>
      <c r="Q33">
        <v>2.2342030000000001E-3</v>
      </c>
      <c r="R33">
        <v>1.4496120000000001E-3</v>
      </c>
      <c r="S33">
        <v>2.3913369999999999E-3</v>
      </c>
      <c r="T33">
        <v>1.3950480000000001E-3</v>
      </c>
      <c r="U33">
        <v>9.8820200000000009E-4</v>
      </c>
      <c r="V33">
        <v>2.6259970000000001E-3</v>
      </c>
      <c r="W33">
        <v>3.1662560000000001E-3</v>
      </c>
      <c r="X33">
        <v>3.4447100000000001E-3</v>
      </c>
      <c r="Y33">
        <v>2.1149580000000001E-3</v>
      </c>
      <c r="Z33">
        <v>7.1370670000000004E-3</v>
      </c>
      <c r="AA33">
        <v>6.9887289999999999E-3</v>
      </c>
      <c r="AB33">
        <v>2.8500721E-2</v>
      </c>
      <c r="AC33">
        <v>8.6793170000000006E-3</v>
      </c>
      <c r="AD33">
        <v>8.6190250000000006E-3</v>
      </c>
      <c r="AE33">
        <v>3.6739820000000001E-3</v>
      </c>
      <c r="AF33">
        <v>9.9369850000000006E-3</v>
      </c>
      <c r="AG33">
        <v>6.364682E-3</v>
      </c>
      <c r="AH33">
        <v>3.160197E-3</v>
      </c>
      <c r="AI33">
        <v>5.112742E-3</v>
      </c>
      <c r="AJ33">
        <v>2.4482685000000001E-2</v>
      </c>
      <c r="AK33">
        <v>2.2781189999999999E-3</v>
      </c>
      <c r="AL33">
        <v>4.213746E-3</v>
      </c>
      <c r="AM33">
        <v>9.7118240000000008E-3</v>
      </c>
      <c r="AN33">
        <v>5.3129900000000001E-3</v>
      </c>
    </row>
    <row r="34" spans="1:40" x14ac:dyDescent="0.25">
      <c r="A34" t="s">
        <v>33</v>
      </c>
      <c r="B34">
        <v>1.2703674999999999E-2</v>
      </c>
      <c r="C34">
        <v>1.308044E-3</v>
      </c>
      <c r="D34">
        <v>6.9513409999999998E-3</v>
      </c>
      <c r="E34">
        <v>2.2229982999999998E-2</v>
      </c>
      <c r="F34">
        <v>3.2614341999999998E-2</v>
      </c>
      <c r="G34">
        <v>4.1443058999999997E-2</v>
      </c>
      <c r="H34">
        <v>1.1666966000000001E-2</v>
      </c>
      <c r="I34">
        <v>1.1236146000000001E-2</v>
      </c>
      <c r="J34">
        <v>2.1088605E-2</v>
      </c>
      <c r="K34">
        <v>1.0255564E-2</v>
      </c>
      <c r="L34">
        <v>3.0888090999999999E-2</v>
      </c>
      <c r="M34">
        <v>3.0800536E-2</v>
      </c>
      <c r="N34">
        <v>1.3638872E-2</v>
      </c>
      <c r="O34">
        <v>1.136582E-2</v>
      </c>
      <c r="P34">
        <v>9.2590859999999997E-3</v>
      </c>
      <c r="Q34">
        <v>1.0762274E-2</v>
      </c>
      <c r="R34">
        <v>2.6058192000000001E-2</v>
      </c>
      <c r="S34">
        <v>1.0291784999999999E-2</v>
      </c>
      <c r="T34">
        <v>1.3817572E-2</v>
      </c>
      <c r="U34">
        <v>1.6004496999999999E-2</v>
      </c>
      <c r="V34">
        <v>2.2603043E-2</v>
      </c>
      <c r="W34">
        <v>1.7100131000000001E-2</v>
      </c>
      <c r="X34">
        <v>1.9179785000000001E-2</v>
      </c>
      <c r="Y34">
        <v>1.10598E-2</v>
      </c>
      <c r="Z34">
        <v>2.4344319999999999E-2</v>
      </c>
      <c r="AA34">
        <v>3.4868350999999999E-2</v>
      </c>
      <c r="AB34">
        <v>4.5314941999999997E-2</v>
      </c>
      <c r="AC34">
        <v>3.4221110999999999E-2</v>
      </c>
      <c r="AD34">
        <v>3.0841223000000001E-2</v>
      </c>
      <c r="AE34">
        <v>5.7052838000000002E-2</v>
      </c>
      <c r="AF34">
        <v>6.2847058999999997E-2</v>
      </c>
      <c r="AG34">
        <v>3.2931437000000001E-2</v>
      </c>
      <c r="AH34">
        <v>0.11214096699999999</v>
      </c>
      <c r="AI34">
        <v>7.8770062000000002E-2</v>
      </c>
      <c r="AJ34">
        <v>5.9403023999999999E-2</v>
      </c>
      <c r="AK34">
        <v>1.2532595000000001E-2</v>
      </c>
      <c r="AL34">
        <v>1.7405433000000001E-2</v>
      </c>
      <c r="AM34">
        <v>3.9616283000000002E-2</v>
      </c>
      <c r="AN34">
        <v>4.7334778000000001E-2</v>
      </c>
    </row>
    <row r="35" spans="1:40" x14ac:dyDescent="0.25">
      <c r="A35" t="s">
        <v>34</v>
      </c>
      <c r="B35">
        <v>4.7071229999999997E-3</v>
      </c>
      <c r="C35">
        <v>1.4388489000000001E-2</v>
      </c>
      <c r="D35">
        <v>5.9086395E-2</v>
      </c>
      <c r="E35">
        <v>3.3668429E-2</v>
      </c>
      <c r="F35">
        <v>1.7338315E-2</v>
      </c>
      <c r="G35">
        <v>9.7597250000000003E-3</v>
      </c>
      <c r="H35">
        <v>1.0290308E-2</v>
      </c>
      <c r="I35">
        <v>7.7851689999999998E-3</v>
      </c>
      <c r="J35">
        <v>1.9452799999999999E-2</v>
      </c>
      <c r="K35">
        <v>8.0118489999999997E-3</v>
      </c>
      <c r="L35">
        <v>1.0739277E-2</v>
      </c>
      <c r="M35">
        <v>1.1805569E-2</v>
      </c>
      <c r="N35">
        <v>9.6435099999999992E-3</v>
      </c>
      <c r="O35">
        <v>1.6757278E-2</v>
      </c>
      <c r="P35">
        <v>9.3671550000000003E-3</v>
      </c>
      <c r="Q35">
        <v>8.1858820000000002E-3</v>
      </c>
      <c r="R35">
        <v>4.9848196999999997E-2</v>
      </c>
      <c r="S35">
        <v>1.2668871999999999E-2</v>
      </c>
      <c r="T35">
        <v>1.3621596E-2</v>
      </c>
      <c r="U35">
        <v>8.094782E-3</v>
      </c>
      <c r="V35">
        <v>2.7301022000000001E-2</v>
      </c>
      <c r="W35">
        <v>1.1150013E-2</v>
      </c>
      <c r="X35">
        <v>4.4273277999999999E-2</v>
      </c>
      <c r="Y35">
        <v>1.1699888E-2</v>
      </c>
      <c r="Z35">
        <v>4.6918005999999998E-2</v>
      </c>
      <c r="AA35">
        <v>4.8252001000000003E-2</v>
      </c>
      <c r="AB35">
        <v>3.5670488E-2</v>
      </c>
      <c r="AC35">
        <v>6.4985913000000006E-2</v>
      </c>
      <c r="AD35">
        <v>3.1812804E-2</v>
      </c>
      <c r="AE35">
        <v>4.0626227000000001E-2</v>
      </c>
      <c r="AF35">
        <v>2.6713473000000001E-2</v>
      </c>
      <c r="AG35">
        <v>1.4961547E-2</v>
      </c>
      <c r="AH35">
        <v>3.6152127999999999E-2</v>
      </c>
      <c r="AI35">
        <v>0.16109815899999999</v>
      </c>
      <c r="AJ35">
        <v>2.2164033E-2</v>
      </c>
      <c r="AK35">
        <v>2.2634030999999999E-2</v>
      </c>
      <c r="AL35">
        <v>2.6732933E-2</v>
      </c>
      <c r="AM35">
        <v>8.2531086000000003E-2</v>
      </c>
      <c r="AN35">
        <v>2.4617316E-2</v>
      </c>
    </row>
    <row r="36" spans="1:40" x14ac:dyDescent="0.25">
      <c r="A36" t="s">
        <v>35</v>
      </c>
      <c r="B36">
        <v>6.0384100000000003E-4</v>
      </c>
      <c r="C36">
        <v>3.270111E-3</v>
      </c>
      <c r="D36">
        <v>0</v>
      </c>
      <c r="E36">
        <v>1.4220750000000001E-3</v>
      </c>
      <c r="F36">
        <v>1.546932E-3</v>
      </c>
      <c r="G36">
        <v>2.8496480000000002E-3</v>
      </c>
      <c r="H36">
        <v>8.1895700000000004E-4</v>
      </c>
      <c r="I36">
        <v>1.3150569999999999E-3</v>
      </c>
      <c r="J36">
        <v>5.8261700000000001E-4</v>
      </c>
      <c r="K36">
        <v>1.2073679999999999E-3</v>
      </c>
      <c r="L36">
        <v>2.3202930000000002E-3</v>
      </c>
      <c r="M36">
        <v>5.2610720000000003E-3</v>
      </c>
      <c r="N36">
        <v>1.4474480000000001E-3</v>
      </c>
      <c r="O36">
        <v>7.4984699999999999E-4</v>
      </c>
      <c r="P36">
        <v>2.0639370000000001E-3</v>
      </c>
      <c r="Q36">
        <v>1.4965930000000001E-3</v>
      </c>
      <c r="R36">
        <v>7.1233799999999997E-4</v>
      </c>
      <c r="S36">
        <v>1.0150300000000001E-3</v>
      </c>
      <c r="T36">
        <v>1.4569800000000001E-3</v>
      </c>
      <c r="U36">
        <v>1.134421E-3</v>
      </c>
      <c r="V36">
        <v>1.5184619999999999E-3</v>
      </c>
      <c r="W36">
        <v>1.858597E-3</v>
      </c>
      <c r="X36">
        <v>1.531536E-3</v>
      </c>
      <c r="Y36">
        <v>2.8895100000000002E-4</v>
      </c>
      <c r="Z36">
        <v>2.4541459999999999E-3</v>
      </c>
      <c r="AA36">
        <v>5.5099889999999999E-3</v>
      </c>
      <c r="AB36">
        <v>1.1265559999999999E-3</v>
      </c>
      <c r="AC36">
        <v>7.3529959999999997E-3</v>
      </c>
      <c r="AD36">
        <v>1.1693249999999999E-3</v>
      </c>
      <c r="AE36">
        <v>4.8045299999999999E-4</v>
      </c>
      <c r="AF36">
        <v>5.3185699999999995E-4</v>
      </c>
      <c r="AG36">
        <v>2.4267501E-2</v>
      </c>
      <c r="AH36">
        <v>7.2669229999999998E-3</v>
      </c>
      <c r="AI36">
        <v>1.5945040000000001E-3</v>
      </c>
      <c r="AJ36">
        <v>2.7506520000000001E-3</v>
      </c>
      <c r="AK36" s="1">
        <v>6.3043699999999994E-5</v>
      </c>
      <c r="AL36">
        <v>1.1246120000000001E-3</v>
      </c>
      <c r="AM36">
        <v>1.091468E-3</v>
      </c>
      <c r="AN36">
        <v>5.03504E-4</v>
      </c>
    </row>
    <row r="37" spans="1:40" x14ac:dyDescent="0.25">
      <c r="A37" t="s">
        <v>36</v>
      </c>
      <c r="B37">
        <v>4.0200400000000002E-4</v>
      </c>
      <c r="C37">
        <v>0</v>
      </c>
      <c r="D37">
        <v>0</v>
      </c>
      <c r="E37">
        <v>1.5927399999999999E-4</v>
      </c>
      <c r="F37">
        <v>9.7736299999999997E-4</v>
      </c>
      <c r="G37">
        <v>1.3394329999999999E-3</v>
      </c>
      <c r="H37">
        <v>4.0729600000000003E-4</v>
      </c>
      <c r="I37">
        <v>6.7085300000000001E-4</v>
      </c>
      <c r="J37">
        <v>6.0658000000000001E-4</v>
      </c>
      <c r="K37">
        <v>8.3763499999999999E-4</v>
      </c>
      <c r="L37">
        <v>1.9941910000000002E-3</v>
      </c>
      <c r="M37">
        <v>2.5313039999999998E-3</v>
      </c>
      <c r="N37">
        <v>7.7828999999999995E-4</v>
      </c>
      <c r="O37">
        <v>9.4466199999999998E-4</v>
      </c>
      <c r="P37">
        <v>6.25247E-4</v>
      </c>
      <c r="Q37">
        <v>9.6018700000000004E-4</v>
      </c>
      <c r="R37">
        <v>1.2971199999999999E-3</v>
      </c>
      <c r="S37">
        <v>1.017296E-3</v>
      </c>
      <c r="T37">
        <v>1.372311E-3</v>
      </c>
      <c r="U37">
        <v>9.2365899999999996E-4</v>
      </c>
      <c r="V37">
        <v>1.2545799999999999E-3</v>
      </c>
      <c r="W37">
        <v>1.1790360000000001E-3</v>
      </c>
      <c r="X37">
        <v>1.081668E-3</v>
      </c>
      <c r="Y37">
        <v>7.9493800000000002E-4</v>
      </c>
      <c r="Z37">
        <v>2.8073019999999998E-3</v>
      </c>
      <c r="AA37">
        <v>9.5252900000000003E-4</v>
      </c>
      <c r="AB37">
        <v>1.302206E-3</v>
      </c>
      <c r="AC37">
        <v>3.9152359999999999E-3</v>
      </c>
      <c r="AD37">
        <v>2.1967010000000001E-3</v>
      </c>
      <c r="AE37">
        <v>3.843038E-3</v>
      </c>
      <c r="AF37">
        <v>5.2101430000000004E-3</v>
      </c>
      <c r="AG37">
        <v>1.4022030000000001E-3</v>
      </c>
      <c r="AH37">
        <v>8.9230209999999997E-3</v>
      </c>
      <c r="AI37">
        <v>2.6492070000000002E-3</v>
      </c>
      <c r="AJ37">
        <v>4.2405261999999999E-2</v>
      </c>
      <c r="AK37">
        <v>6.5867089000000004E-2</v>
      </c>
      <c r="AL37">
        <v>9.2776960000000002E-3</v>
      </c>
      <c r="AM37">
        <v>2.244972E-3</v>
      </c>
      <c r="AN37">
        <v>3.9529430000000004E-3</v>
      </c>
    </row>
    <row r="38" spans="1:40" x14ac:dyDescent="0.25">
      <c r="A38" t="s">
        <v>37</v>
      </c>
      <c r="B38">
        <v>0</v>
      </c>
      <c r="C38">
        <v>0</v>
      </c>
      <c r="D38">
        <v>9.9304899999999997E-4</v>
      </c>
      <c r="E38">
        <v>3.0978199999999998E-4</v>
      </c>
      <c r="F38">
        <v>3.1703900000000003E-4</v>
      </c>
      <c r="G38">
        <v>2.59936E-4</v>
      </c>
      <c r="H38">
        <v>2.6037100000000002E-4</v>
      </c>
      <c r="I38">
        <v>4.9632099999999998E-4</v>
      </c>
      <c r="J38">
        <v>4.3227370000000001E-3</v>
      </c>
      <c r="K38">
        <v>3.057E-4</v>
      </c>
      <c r="L38">
        <v>4.0369199999999998E-4</v>
      </c>
      <c r="M38">
        <v>4.0089599999999998E-4</v>
      </c>
      <c r="N38">
        <v>2.5774100000000002E-4</v>
      </c>
      <c r="O38" s="1">
        <v>5.9977199999999999E-5</v>
      </c>
      <c r="P38">
        <v>3.1153600000000001E-4</v>
      </c>
      <c r="Q38">
        <v>2.1460399999999999E-4</v>
      </c>
      <c r="R38">
        <v>6.0111300000000002E-4</v>
      </c>
      <c r="S38">
        <v>1.4484200000000001E-4</v>
      </c>
      <c r="T38">
        <v>1.5852999999999999E-4</v>
      </c>
      <c r="U38" s="1">
        <v>9.7657000000000004E-5</v>
      </c>
      <c r="V38">
        <v>1.7820499999999999E-4</v>
      </c>
      <c r="W38">
        <v>4.70514E-4</v>
      </c>
      <c r="X38">
        <v>1.18261E-4</v>
      </c>
      <c r="Y38">
        <v>2.1617000000000001E-4</v>
      </c>
      <c r="Z38">
        <v>4.6961099999999999E-4</v>
      </c>
      <c r="AA38">
        <v>1.5632100000000001E-4</v>
      </c>
      <c r="AB38">
        <v>3.5290000000000001E-4</v>
      </c>
      <c r="AC38">
        <v>1.60691E-4</v>
      </c>
      <c r="AD38">
        <v>7.4200399999999999E-4</v>
      </c>
      <c r="AE38">
        <v>2.5535829999999999E-3</v>
      </c>
      <c r="AF38">
        <v>1.133874E-3</v>
      </c>
      <c r="AG38">
        <v>1.35523E-4</v>
      </c>
      <c r="AH38">
        <v>1.8611688000000001E-2</v>
      </c>
      <c r="AI38">
        <v>3.4911600000000001E-4</v>
      </c>
      <c r="AJ38">
        <v>1.609372E-3</v>
      </c>
      <c r="AK38">
        <v>1.374037E-3</v>
      </c>
      <c r="AL38">
        <v>7.3745867000000007E-2</v>
      </c>
      <c r="AM38">
        <v>2.4820279999999998E-3</v>
      </c>
      <c r="AN38">
        <v>1.959644E-3</v>
      </c>
    </row>
    <row r="39" spans="1:40" x14ac:dyDescent="0.25">
      <c r="A39" t="s">
        <v>38</v>
      </c>
      <c r="B39" s="1">
        <v>8.1068200000000004E-5</v>
      </c>
      <c r="C39">
        <v>2.6160889999999998E-3</v>
      </c>
      <c r="D39">
        <v>0</v>
      </c>
      <c r="E39">
        <v>1.2524890000000001E-3</v>
      </c>
      <c r="F39">
        <v>2.7686300000000002E-4</v>
      </c>
      <c r="G39">
        <v>1.18737E-4</v>
      </c>
      <c r="H39" s="1">
        <v>3.0532299999999999E-5</v>
      </c>
      <c r="I39">
        <v>2.6823299999999999E-4</v>
      </c>
      <c r="J39">
        <v>1.028335E-3</v>
      </c>
      <c r="K39" s="1">
        <v>3.1069399999999999E-7</v>
      </c>
      <c r="L39" s="1">
        <v>5.76252E-6</v>
      </c>
      <c r="M39" s="1">
        <v>4.6672799999999998E-5</v>
      </c>
      <c r="N39" s="1">
        <v>1.1225399999999999E-5</v>
      </c>
      <c r="O39">
        <v>6.3774899999999995E-4</v>
      </c>
      <c r="P39">
        <v>1.04405E-4</v>
      </c>
      <c r="Q39">
        <v>1.09196E-4</v>
      </c>
      <c r="R39" s="1">
        <v>1.98371E-5</v>
      </c>
      <c r="S39" s="1">
        <v>3.4860399999999999E-7</v>
      </c>
      <c r="T39" s="1">
        <v>5.3913399999999998E-6</v>
      </c>
      <c r="U39" s="1">
        <v>1.8926199999999999E-7</v>
      </c>
      <c r="V39">
        <v>8.0154200000000003E-4</v>
      </c>
      <c r="W39">
        <v>2.1084200000000001E-4</v>
      </c>
      <c r="X39" s="1">
        <v>6.3230400000000004E-5</v>
      </c>
      <c r="Y39" s="1">
        <v>6.2870800000000001E-5</v>
      </c>
      <c r="Z39">
        <v>4.1827100000000001E-4</v>
      </c>
      <c r="AA39">
        <v>1.39779E-4</v>
      </c>
      <c r="AB39" s="1">
        <v>7.3187200000000003E-5</v>
      </c>
      <c r="AC39" s="1">
        <v>9.1898799999999995E-5</v>
      </c>
      <c r="AD39">
        <v>1.103805E-3</v>
      </c>
      <c r="AE39">
        <v>3.9778039999999997E-3</v>
      </c>
      <c r="AF39">
        <v>5.59666E-4</v>
      </c>
      <c r="AG39" s="1">
        <v>4.4376899999999999E-5</v>
      </c>
      <c r="AH39">
        <v>5.6922400000000001E-4</v>
      </c>
      <c r="AI39">
        <v>1.239226E-3</v>
      </c>
      <c r="AJ39">
        <v>3.3811639999999999E-3</v>
      </c>
      <c r="AK39">
        <v>7.5472500000000004E-4</v>
      </c>
      <c r="AL39">
        <v>1.1742479999999999E-3</v>
      </c>
      <c r="AM39">
        <v>2.5796761000000001E-2</v>
      </c>
      <c r="AN39">
        <v>2.7774337999999999E-2</v>
      </c>
    </row>
    <row r="40" spans="1:40" x14ac:dyDescent="0.25">
      <c r="A40" t="s">
        <v>39</v>
      </c>
      <c r="B40" s="1">
        <v>4.42045E-5</v>
      </c>
      <c r="C40">
        <v>1.5696534000000002E-2</v>
      </c>
      <c r="D40">
        <v>1.1916583999999999E-2</v>
      </c>
      <c r="E40">
        <v>4.2810199999999997E-4</v>
      </c>
      <c r="F40">
        <v>4.23869E-4</v>
      </c>
      <c r="G40">
        <v>4.0219700000000003E-4</v>
      </c>
      <c r="H40">
        <v>1.4212900000000001E-4</v>
      </c>
      <c r="I40">
        <v>3.2893100000000003E-4</v>
      </c>
      <c r="J40">
        <v>1.3400409999999999E-3</v>
      </c>
      <c r="K40">
        <v>7.7870499999999998E-4</v>
      </c>
      <c r="L40">
        <v>7.7083399999999997E-4</v>
      </c>
      <c r="M40">
        <v>9.4260399999999999E-4</v>
      </c>
      <c r="N40">
        <v>3.43238E-4</v>
      </c>
      <c r="O40">
        <v>4.4014999999999999E-4</v>
      </c>
      <c r="P40">
        <v>4.4041499999999999E-4</v>
      </c>
      <c r="Q40">
        <v>4.8553499999999999E-4</v>
      </c>
      <c r="R40">
        <v>1.428772E-3</v>
      </c>
      <c r="S40">
        <v>2.9186400000000002E-4</v>
      </c>
      <c r="T40">
        <v>5.4622600000000002E-4</v>
      </c>
      <c r="U40">
        <v>2.8701300000000003E-4</v>
      </c>
      <c r="V40">
        <v>8.3396900000000005E-4</v>
      </c>
      <c r="W40">
        <v>7.8293099999999995E-4</v>
      </c>
      <c r="X40">
        <v>9.1991600000000001E-4</v>
      </c>
      <c r="Y40">
        <v>4.41576E-4</v>
      </c>
      <c r="Z40">
        <v>2.4435709999999999E-3</v>
      </c>
      <c r="AA40">
        <v>2.91556E-4</v>
      </c>
      <c r="AB40">
        <v>9.5259000000000001E-4</v>
      </c>
      <c r="AC40">
        <v>3.7026649999999999E-3</v>
      </c>
      <c r="AD40">
        <v>4.6642339999999997E-3</v>
      </c>
      <c r="AE40">
        <v>1.6170632000000001E-2</v>
      </c>
      <c r="AF40">
        <v>2.0416129999999998E-3</v>
      </c>
      <c r="AG40">
        <v>5.0043699999999995E-4</v>
      </c>
      <c r="AH40">
        <v>3.501765E-3</v>
      </c>
      <c r="AI40">
        <v>6.4747889999999999E-3</v>
      </c>
      <c r="AJ40">
        <v>1.2101213E-2</v>
      </c>
      <c r="AK40">
        <v>3.494006E-3</v>
      </c>
      <c r="AL40">
        <v>1.0331768999999999E-2</v>
      </c>
      <c r="AM40">
        <v>3.8991550999999999E-2</v>
      </c>
      <c r="AN40">
        <v>3.9039276999999997E-2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382B-017E-48A1-933E-60A135D1C3B7}">
  <dimension ref="B1:AV41"/>
  <sheetViews>
    <sheetView workbookViewId="0">
      <selection activeCell="E2" sqref="E2:F7"/>
    </sheetView>
  </sheetViews>
  <sheetFormatPr defaultRowHeight="14.25" x14ac:dyDescent="0.2"/>
  <cols>
    <col min="1" max="5" width="9.140625" style="2"/>
    <col min="6" max="6" width="32.28515625" style="2" bestFit="1" customWidth="1"/>
    <col min="7" max="7" width="8.28515625" style="2" customWidth="1"/>
    <col min="8" max="16384" width="9.140625" style="2"/>
  </cols>
  <sheetData>
    <row r="1" spans="2:48" ht="15" x14ac:dyDescent="0.25">
      <c r="H1" s="3"/>
      <c r="I1" s="3"/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</row>
    <row r="2" spans="2:48" ht="15" x14ac:dyDescent="0.25">
      <c r="B2" s="4" t="s">
        <v>40</v>
      </c>
      <c r="C2" s="4" t="s">
        <v>41</v>
      </c>
      <c r="E2" s="4" t="s">
        <v>41</v>
      </c>
      <c r="F2" s="4" t="s">
        <v>49</v>
      </c>
      <c r="H2" s="3"/>
      <c r="I2" s="3"/>
      <c r="J2" s="4" t="str">
        <f>INDEX($C$3:$C$41,MATCH(J1,$B$3:$B$41,0))</f>
        <v>A</v>
      </c>
      <c r="K2" s="4" t="str">
        <f t="shared" ref="K2:AV2" si="0">INDEX($C$3:$C$41,MATCH(K1,$B$3:$B$41,0))</f>
        <v>A</v>
      </c>
      <c r="L2" s="4" t="str">
        <f t="shared" si="0"/>
        <v>A</v>
      </c>
      <c r="M2" s="4" t="str">
        <f t="shared" si="0"/>
        <v>A</v>
      </c>
      <c r="N2" s="4" t="str">
        <f t="shared" si="0"/>
        <v>B</v>
      </c>
      <c r="O2" s="4" t="str">
        <f t="shared" si="0"/>
        <v>C</v>
      </c>
      <c r="P2" s="4" t="str">
        <f t="shared" si="0"/>
        <v>C</v>
      </c>
      <c r="Q2" s="4" t="str">
        <f t="shared" si="0"/>
        <v>C</v>
      </c>
      <c r="R2" s="4" t="str">
        <f t="shared" si="0"/>
        <v>C</v>
      </c>
      <c r="S2" s="4" t="str">
        <f t="shared" si="0"/>
        <v>C</v>
      </c>
      <c r="T2" s="4" t="str">
        <f t="shared" si="0"/>
        <v>C</v>
      </c>
      <c r="U2" s="4" t="str">
        <f t="shared" si="0"/>
        <v>C</v>
      </c>
      <c r="V2" s="4" t="str">
        <f t="shared" si="0"/>
        <v>C</v>
      </c>
      <c r="W2" s="4" t="str">
        <f t="shared" si="0"/>
        <v>C</v>
      </c>
      <c r="X2" s="4" t="str">
        <f t="shared" si="0"/>
        <v>C</v>
      </c>
      <c r="Y2" s="4" t="str">
        <f t="shared" si="0"/>
        <v>C</v>
      </c>
      <c r="Z2" s="4" t="str">
        <f t="shared" si="0"/>
        <v>C</v>
      </c>
      <c r="AA2" s="4" t="str">
        <f t="shared" si="0"/>
        <v>C</v>
      </c>
      <c r="AB2" s="4" t="str">
        <f t="shared" si="0"/>
        <v>C</v>
      </c>
      <c r="AC2" s="4" t="str">
        <f t="shared" si="0"/>
        <v>D</v>
      </c>
      <c r="AD2" s="4" t="str">
        <f t="shared" si="0"/>
        <v>C</v>
      </c>
      <c r="AE2" s="4" t="str">
        <f t="shared" si="0"/>
        <v>C</v>
      </c>
      <c r="AF2" s="4" t="str">
        <f t="shared" si="0"/>
        <v>A</v>
      </c>
      <c r="AG2" s="4" t="str">
        <f t="shared" si="0"/>
        <v>E</v>
      </c>
      <c r="AH2" s="4" t="str">
        <f t="shared" si="0"/>
        <v>E</v>
      </c>
      <c r="AI2" s="4" t="str">
        <f t="shared" si="0"/>
        <v>E</v>
      </c>
      <c r="AJ2" s="4" t="str">
        <f t="shared" si="0"/>
        <v>E</v>
      </c>
      <c r="AK2" s="4" t="str">
        <f t="shared" si="0"/>
        <v>E</v>
      </c>
      <c r="AL2" s="4" t="str">
        <f t="shared" si="0"/>
        <v>E</v>
      </c>
      <c r="AM2" s="4" t="str">
        <f t="shared" si="0"/>
        <v>E</v>
      </c>
      <c r="AN2" s="4" t="str">
        <f t="shared" si="0"/>
        <v>E</v>
      </c>
      <c r="AO2" s="4" t="str">
        <f t="shared" si="0"/>
        <v>E</v>
      </c>
      <c r="AP2" s="4" t="str">
        <f t="shared" si="0"/>
        <v>E</v>
      </c>
      <c r="AQ2" s="4" t="str">
        <f t="shared" si="0"/>
        <v>E</v>
      </c>
      <c r="AR2" s="4" t="str">
        <f t="shared" si="0"/>
        <v>E</v>
      </c>
      <c r="AS2" s="4" t="str">
        <f t="shared" si="0"/>
        <v>E</v>
      </c>
      <c r="AT2" s="4" t="str">
        <f t="shared" si="0"/>
        <v>E</v>
      </c>
      <c r="AU2" s="4" t="str">
        <f t="shared" si="0"/>
        <v>E</v>
      </c>
      <c r="AV2" s="4" t="str">
        <f t="shared" si="0"/>
        <v>E</v>
      </c>
    </row>
    <row r="3" spans="2:48" ht="15" x14ac:dyDescent="0.25">
      <c r="B3" s="3" t="s">
        <v>1</v>
      </c>
      <c r="C3" s="3" t="s">
        <v>42</v>
      </c>
      <c r="E3" s="4" t="s">
        <v>42</v>
      </c>
      <c r="F3" s="3" t="s">
        <v>47</v>
      </c>
      <c r="H3" s="4" t="s">
        <v>1</v>
      </c>
      <c r="I3" s="4" t="str">
        <f>INDEX($C$3:$C$41,MATCH(H3,$B$3:$B$41,0))</f>
        <v>A</v>
      </c>
      <c r="J3" s="3">
        <f>Coef_Large!B2</f>
        <v>9.3669542999999994E-2</v>
      </c>
      <c r="K3" s="3">
        <f>Coef_Large!C2</f>
        <v>9.8103340000000004E-3</v>
      </c>
      <c r="L3" s="3">
        <f>Coef_Large!D2</f>
        <v>0</v>
      </c>
      <c r="M3" s="3">
        <f>Coef_Large!E2</f>
        <v>6.5639799999999996E-6</v>
      </c>
      <c r="N3" s="3">
        <f>Coef_Large!F2</f>
        <v>0.103738988</v>
      </c>
      <c r="O3" s="3">
        <f>Coef_Large!G2</f>
        <v>1.2303469999999999E-3</v>
      </c>
      <c r="P3" s="3">
        <f>Coef_Large!H2</f>
        <v>7.7588299999999997E-5</v>
      </c>
      <c r="Q3" s="3">
        <f>Coef_Large!I2</f>
        <v>4.9464499999999999E-6</v>
      </c>
      <c r="R3" s="3">
        <f>Coef_Large!J2</f>
        <v>1.9999399999999999E-6</v>
      </c>
      <c r="S3" s="3">
        <f>Coef_Large!K2</f>
        <v>1.73988E-5</v>
      </c>
      <c r="T3" s="3">
        <f>Coef_Large!L2</f>
        <v>1.3118750000000001E-3</v>
      </c>
      <c r="U3" s="3">
        <f>Coef_Large!M2</f>
        <v>2.45583E-3</v>
      </c>
      <c r="V3" s="3">
        <f>Coef_Large!N2</f>
        <v>3.18432E-4</v>
      </c>
      <c r="W3" s="3">
        <f>Coef_Large!O2</f>
        <v>6.3813300000000004E-7</v>
      </c>
      <c r="X3" s="3">
        <f>Coef_Large!P2</f>
        <v>2.4161699999999999E-7</v>
      </c>
      <c r="Y3" s="3">
        <f>Coef_Large!Q2</f>
        <v>2.6992700000000001E-7</v>
      </c>
      <c r="Z3" s="3">
        <f>Coef_Large!R2</f>
        <v>0</v>
      </c>
      <c r="AA3" s="3">
        <f>Coef_Large!S2</f>
        <v>0</v>
      </c>
      <c r="AB3" s="3">
        <f>Coef_Large!T2</f>
        <v>1.72277E-7</v>
      </c>
      <c r="AC3" s="3">
        <f>Coef_Large!U2</f>
        <v>0</v>
      </c>
      <c r="AD3" s="3">
        <f>Coef_Large!V2</f>
        <v>4.7847300000000005E-7</v>
      </c>
      <c r="AE3" s="3">
        <f>Coef_Large!W2</f>
        <v>6.0757500000000002E-6</v>
      </c>
      <c r="AF3" s="3">
        <f>Coef_Large!X2</f>
        <v>1.4423099999999999E-5</v>
      </c>
      <c r="AG3" s="3">
        <f>Coef_Large!Y2</f>
        <v>7.0013900000000004E-5</v>
      </c>
      <c r="AH3" s="3">
        <f>Coef_Large!Z2</f>
        <v>0</v>
      </c>
      <c r="AI3" s="3">
        <f>Coef_Large!AA2</f>
        <v>4.5778799999999999E-4</v>
      </c>
      <c r="AJ3" s="3">
        <f>Coef_Large!AB2</f>
        <v>8.9708799999999999E-4</v>
      </c>
      <c r="AK3" s="3">
        <f>Coef_Large!AC2</f>
        <v>6.59759E-5</v>
      </c>
      <c r="AL3" s="3">
        <f>Coef_Large!AD2</f>
        <v>7.3632350000000001E-3</v>
      </c>
      <c r="AM3" s="3">
        <f>Coef_Large!AE2</f>
        <v>8.5062999999999995E-5</v>
      </c>
      <c r="AN3" s="3">
        <f>Coef_Large!AF2</f>
        <v>8.9232300000000004E-9</v>
      </c>
      <c r="AO3" s="3">
        <f>Coef_Large!AG2</f>
        <v>6.0643899999999997E-5</v>
      </c>
      <c r="AP3" s="3">
        <f>Coef_Large!AH2</f>
        <v>8.0200399999999999E-5</v>
      </c>
      <c r="AQ3" s="3">
        <f>Coef_Large!AI2</f>
        <v>2.14522E-4</v>
      </c>
      <c r="AR3" s="3">
        <f>Coef_Large!AJ2</f>
        <v>0</v>
      </c>
      <c r="AS3" s="3">
        <f>Coef_Large!AK2</f>
        <v>3.8983699999999997E-4</v>
      </c>
      <c r="AT3" s="3">
        <f>Coef_Large!AL2</f>
        <v>4.2229600000000001E-4</v>
      </c>
      <c r="AU3" s="3">
        <f>Coef_Large!AM2</f>
        <v>1.2608000000000001E-4</v>
      </c>
      <c r="AV3" s="3">
        <f>Coef_Large!AN2</f>
        <v>9.6566799999999998E-5</v>
      </c>
    </row>
    <row r="4" spans="2:48" ht="15" x14ac:dyDescent="0.25">
      <c r="B4" s="3" t="s">
        <v>2</v>
      </c>
      <c r="C4" s="3" t="s">
        <v>42</v>
      </c>
      <c r="E4" s="4" t="s">
        <v>4</v>
      </c>
      <c r="F4" s="3" t="s">
        <v>44</v>
      </c>
      <c r="H4" s="4" t="s">
        <v>2</v>
      </c>
      <c r="I4" s="4" t="str">
        <f t="shared" ref="I4:I41" si="1">INDEX($C$3:$C$41,MATCH(H4,$B$3:$B$41,0))</f>
        <v>A</v>
      </c>
      <c r="J4" s="3">
        <f>Coef_Large!B3</f>
        <v>6.7234600000000002E-5</v>
      </c>
      <c r="K4" s="3">
        <f>Coef_Large!C3</f>
        <v>0.26357096099999999</v>
      </c>
      <c r="L4" s="3">
        <f>Coef_Large!D3</f>
        <v>0</v>
      </c>
      <c r="M4" s="3">
        <f>Coef_Large!E3</f>
        <v>9.3004000000000003E-4</v>
      </c>
      <c r="N4" s="3">
        <f>Coef_Large!F3</f>
        <v>1.40591E-6</v>
      </c>
      <c r="O4" s="3">
        <f>Coef_Large!G3</f>
        <v>1.9267200000000001E-5</v>
      </c>
      <c r="P4" s="3">
        <f>Coef_Large!H3</f>
        <v>2.9613573000000001E-2</v>
      </c>
      <c r="Q4" s="3">
        <f>Coef_Large!I3</f>
        <v>4.8143400000000005E-7</v>
      </c>
      <c r="R4" s="3">
        <f>Coef_Large!J3</f>
        <v>2.0660899999999999E-7</v>
      </c>
      <c r="S4" s="3">
        <f>Coef_Large!K3</f>
        <v>0</v>
      </c>
      <c r="T4" s="3">
        <f>Coef_Large!L3</f>
        <v>1.6293699999999999E-4</v>
      </c>
      <c r="U4" s="3">
        <f>Coef_Large!M3</f>
        <v>8.80286E-7</v>
      </c>
      <c r="V4" s="3">
        <f>Coef_Large!N3</f>
        <v>1.59105E-6</v>
      </c>
      <c r="W4" s="3">
        <f>Coef_Large!O3</f>
        <v>2.6564500000000002E-6</v>
      </c>
      <c r="X4" s="3">
        <f>Coef_Large!P3</f>
        <v>1.8120599999999999E-6</v>
      </c>
      <c r="Y4" s="3">
        <f>Coef_Large!Q3</f>
        <v>1.8328399999999999E-8</v>
      </c>
      <c r="Z4" s="3">
        <f>Coef_Large!R3</f>
        <v>4.5369599999999997E-6</v>
      </c>
      <c r="AA4" s="3">
        <f>Coef_Large!S3</f>
        <v>0</v>
      </c>
      <c r="AB4" s="3">
        <f>Coef_Large!T3</f>
        <v>1.16727E-7</v>
      </c>
      <c r="AC4" s="3">
        <f>Coef_Large!U3</f>
        <v>1.39993E-7</v>
      </c>
      <c r="AD4" s="3">
        <f>Coef_Large!V3</f>
        <v>3.9926200000000002E-6</v>
      </c>
      <c r="AE4" s="3">
        <f>Coef_Large!W3</f>
        <v>4.34721E-4</v>
      </c>
      <c r="AF4" s="3">
        <f>Coef_Large!X3</f>
        <v>2.2643000000000001E-6</v>
      </c>
      <c r="AG4" s="3">
        <f>Coef_Large!Y3</f>
        <v>0</v>
      </c>
      <c r="AH4" s="3">
        <f>Coef_Large!Z3</f>
        <v>0</v>
      </c>
      <c r="AI4" s="3">
        <f>Coef_Large!AA3</f>
        <v>8.5913099999999996E-4</v>
      </c>
      <c r="AJ4" s="3">
        <f>Coef_Large!AB3</f>
        <v>5.0973000000000001E-5</v>
      </c>
      <c r="AK4" s="3">
        <f>Coef_Large!AC3</f>
        <v>2.07446E-6</v>
      </c>
      <c r="AL4" s="3">
        <f>Coef_Large!AD3</f>
        <v>7.00951E-4</v>
      </c>
      <c r="AM4" s="3">
        <f>Coef_Large!AE3</f>
        <v>1.7274799999999999E-5</v>
      </c>
      <c r="AN4" s="3">
        <f>Coef_Large!AF3</f>
        <v>0</v>
      </c>
      <c r="AO4" s="3">
        <f>Coef_Large!AG3</f>
        <v>2.12291E-7</v>
      </c>
      <c r="AP4" s="3">
        <f>Coef_Large!AH3</f>
        <v>2.0397600000000001E-6</v>
      </c>
      <c r="AQ4" s="3">
        <f>Coef_Large!AI3</f>
        <v>2.79012E-5</v>
      </c>
      <c r="AR4" s="3">
        <f>Coef_Large!AJ3</f>
        <v>0</v>
      </c>
      <c r="AS4" s="3">
        <f>Coef_Large!AK3</f>
        <v>0</v>
      </c>
      <c r="AT4" s="3">
        <f>Coef_Large!AL3</f>
        <v>0</v>
      </c>
      <c r="AU4" s="3">
        <f>Coef_Large!AM3</f>
        <v>4.12552E-4</v>
      </c>
      <c r="AV4" s="3">
        <f>Coef_Large!AN3</f>
        <v>0</v>
      </c>
    </row>
    <row r="5" spans="2:48" ht="15" x14ac:dyDescent="0.25">
      <c r="B5" s="3" t="s">
        <v>3</v>
      </c>
      <c r="C5" s="3" t="s">
        <v>42</v>
      </c>
      <c r="E5" s="4" t="s">
        <v>43</v>
      </c>
      <c r="F5" s="3" t="s">
        <v>45</v>
      </c>
      <c r="H5" s="4" t="s">
        <v>3</v>
      </c>
      <c r="I5" s="4" t="str">
        <f t="shared" si="1"/>
        <v>A</v>
      </c>
      <c r="J5" s="3">
        <f>Coef_Large!B4</f>
        <v>0</v>
      </c>
      <c r="K5" s="3">
        <f>Coef_Large!C4</f>
        <v>0</v>
      </c>
      <c r="L5" s="3">
        <f>Coef_Large!D4</f>
        <v>2.0357498000000002E-2</v>
      </c>
      <c r="M5" s="3">
        <f>Coef_Large!E4</f>
        <v>0</v>
      </c>
      <c r="N5" s="3">
        <f>Coef_Large!F4</f>
        <v>5.1786289999999997E-3</v>
      </c>
      <c r="O5" s="3">
        <f>Coef_Large!G4</f>
        <v>0</v>
      </c>
      <c r="P5" s="3">
        <f>Coef_Large!H4</f>
        <v>0</v>
      </c>
      <c r="Q5" s="3">
        <f>Coef_Large!I4</f>
        <v>0</v>
      </c>
      <c r="R5" s="3">
        <f>Coef_Large!J4</f>
        <v>0</v>
      </c>
      <c r="S5" s="3">
        <f>Coef_Large!K4</f>
        <v>0</v>
      </c>
      <c r="T5" s="3">
        <f>Coef_Large!L4</f>
        <v>0</v>
      </c>
      <c r="U5" s="3">
        <f>Coef_Large!M4</f>
        <v>0</v>
      </c>
      <c r="V5" s="3">
        <f>Coef_Large!N4</f>
        <v>0</v>
      </c>
      <c r="W5" s="3">
        <f>Coef_Large!O4</f>
        <v>0</v>
      </c>
      <c r="X5" s="3">
        <f>Coef_Large!P4</f>
        <v>0</v>
      </c>
      <c r="Y5" s="3">
        <f>Coef_Large!Q4</f>
        <v>0</v>
      </c>
      <c r="Z5" s="3">
        <f>Coef_Large!R4</f>
        <v>0</v>
      </c>
      <c r="AA5" s="3">
        <f>Coef_Large!S4</f>
        <v>0</v>
      </c>
      <c r="AB5" s="3">
        <f>Coef_Large!T4</f>
        <v>0</v>
      </c>
      <c r="AC5" s="3">
        <f>Coef_Large!U4</f>
        <v>0</v>
      </c>
      <c r="AD5" s="3">
        <f>Coef_Large!V4</f>
        <v>0</v>
      </c>
      <c r="AE5" s="3">
        <f>Coef_Large!W4</f>
        <v>0</v>
      </c>
      <c r="AF5" s="3">
        <f>Coef_Large!X4</f>
        <v>0</v>
      </c>
      <c r="AG5" s="3">
        <f>Coef_Large!Y4</f>
        <v>0</v>
      </c>
      <c r="AH5" s="3">
        <f>Coef_Large!Z4</f>
        <v>0</v>
      </c>
      <c r="AI5" s="3">
        <f>Coef_Large!AA4</f>
        <v>2.1152000000000001E-6</v>
      </c>
      <c r="AJ5" s="3">
        <f>Coef_Large!AB4</f>
        <v>1.13716E-5</v>
      </c>
      <c r="AK5" s="3">
        <f>Coef_Large!AC4</f>
        <v>3.5263999999999998E-4</v>
      </c>
      <c r="AL5" s="3">
        <f>Coef_Large!AD4</f>
        <v>1.728746E-3</v>
      </c>
      <c r="AM5" s="3">
        <f>Coef_Large!AE4</f>
        <v>3.8954199999999998E-7</v>
      </c>
      <c r="AN5" s="3">
        <f>Coef_Large!AF4</f>
        <v>0</v>
      </c>
      <c r="AO5" s="3">
        <f>Coef_Large!AG4</f>
        <v>2.0103800000000001E-6</v>
      </c>
      <c r="AP5" s="3">
        <f>Coef_Large!AH4</f>
        <v>7.3264800000000004E-6</v>
      </c>
      <c r="AQ5" s="3">
        <f>Coef_Large!AI4</f>
        <v>4.42741E-6</v>
      </c>
      <c r="AR5" s="3">
        <f>Coef_Large!AJ4</f>
        <v>0</v>
      </c>
      <c r="AS5" s="3">
        <f>Coef_Large!AK4</f>
        <v>0</v>
      </c>
      <c r="AT5" s="3">
        <f>Coef_Large!AL4</f>
        <v>0</v>
      </c>
      <c r="AU5" s="3">
        <f>Coef_Large!AM4</f>
        <v>8.2407900000000003E-7</v>
      </c>
      <c r="AV5" s="3">
        <f>Coef_Large!AN4</f>
        <v>0</v>
      </c>
    </row>
    <row r="6" spans="2:48" ht="15" x14ac:dyDescent="0.25">
      <c r="B6" s="3" t="s">
        <v>4</v>
      </c>
      <c r="C6" s="3" t="s">
        <v>42</v>
      </c>
      <c r="E6" s="4" t="s">
        <v>24</v>
      </c>
      <c r="F6" s="3" t="s">
        <v>46</v>
      </c>
      <c r="H6" s="4" t="s">
        <v>4</v>
      </c>
      <c r="I6" s="4" t="str">
        <f t="shared" si="1"/>
        <v>A</v>
      </c>
      <c r="J6" s="3">
        <f>Coef_Large!B5</f>
        <v>0</v>
      </c>
      <c r="K6" s="3">
        <f>Coef_Large!C5</f>
        <v>0</v>
      </c>
      <c r="L6" s="3">
        <f>Coef_Large!D5</f>
        <v>0</v>
      </c>
      <c r="M6" s="3">
        <f>Coef_Large!E5</f>
        <v>9.2642344000000001E-2</v>
      </c>
      <c r="N6" s="3">
        <f>Coef_Large!F5</f>
        <v>1.72633E-4</v>
      </c>
      <c r="O6" s="3">
        <f>Coef_Large!G5</f>
        <v>1.5630400000000001E-4</v>
      </c>
      <c r="P6" s="3">
        <f>Coef_Large!H5</f>
        <v>3.1208899999999999E-4</v>
      </c>
      <c r="Q6" s="3">
        <f>Coef_Large!I5</f>
        <v>8.5323500000000004E-4</v>
      </c>
      <c r="R6" s="3">
        <f>Coef_Large!J5</f>
        <v>4.3996799999999999E-5</v>
      </c>
      <c r="S6" s="3">
        <f>Coef_Large!K5</f>
        <v>3.5614739999999998E-3</v>
      </c>
      <c r="T6" s="3">
        <f>Coef_Large!L5</f>
        <v>1.3308657E-2</v>
      </c>
      <c r="U6" s="3">
        <f>Coef_Large!M5</f>
        <v>7.3203600000000004E-4</v>
      </c>
      <c r="V6" s="3">
        <f>Coef_Large!N5</f>
        <v>5.0565400000000002E-4</v>
      </c>
      <c r="W6" s="3">
        <f>Coef_Large!O5</f>
        <v>4.5049578E-2</v>
      </c>
      <c r="X6" s="3">
        <f>Coef_Large!P5</f>
        <v>5.9798299999999996E-4</v>
      </c>
      <c r="Y6" s="3">
        <f>Coef_Large!Q5</f>
        <v>5.3975300000000002E-4</v>
      </c>
      <c r="Z6" s="3">
        <f>Coef_Large!R5</f>
        <v>1.0428029999999999E-3</v>
      </c>
      <c r="AA6" s="3">
        <f>Coef_Large!S5</f>
        <v>0</v>
      </c>
      <c r="AB6" s="3">
        <f>Coef_Large!T5</f>
        <v>2.4191800000000001E-4</v>
      </c>
      <c r="AC6" s="3">
        <f>Coef_Large!U5</f>
        <v>1.30645E-6</v>
      </c>
      <c r="AD6" s="3">
        <f>Coef_Large!V5</f>
        <v>1.58828E-5</v>
      </c>
      <c r="AE6" s="3">
        <f>Coef_Large!W5</f>
        <v>9.6336979999999996E-3</v>
      </c>
      <c r="AF6" s="3">
        <f>Coef_Large!X5</f>
        <v>2.4499800000000001E-4</v>
      </c>
      <c r="AG6" s="3">
        <f>Coef_Large!Y5</f>
        <v>9.5328324000000006E-2</v>
      </c>
      <c r="AH6" s="3">
        <f>Coef_Large!Z5</f>
        <v>1.2397100000000001E-4</v>
      </c>
      <c r="AI6" s="3">
        <f>Coef_Large!AA5</f>
        <v>9.4179969999999991E-3</v>
      </c>
      <c r="AJ6" s="3">
        <f>Coef_Large!AB5</f>
        <v>5.7474299999999996E-4</v>
      </c>
      <c r="AK6" s="3">
        <f>Coef_Large!AC5</f>
        <v>5.7390700000000002E-4</v>
      </c>
      <c r="AL6" s="3">
        <f>Coef_Large!AD5</f>
        <v>7.1493299999999995E-4</v>
      </c>
      <c r="AM6" s="3">
        <f>Coef_Large!AE5</f>
        <v>1.7749399999999999E-4</v>
      </c>
      <c r="AN6" s="3">
        <f>Coef_Large!AF5</f>
        <v>1.53418E-7</v>
      </c>
      <c r="AO6" s="3">
        <f>Coef_Large!AG5</f>
        <v>1.6577100000000001E-5</v>
      </c>
      <c r="AP6" s="3">
        <f>Coef_Large!AH5</f>
        <v>5.6461800000000002E-4</v>
      </c>
      <c r="AQ6" s="3">
        <f>Coef_Large!AI5</f>
        <v>6.5031099999999999E-4</v>
      </c>
      <c r="AR6" s="3">
        <f>Coef_Large!AJ5</f>
        <v>1.06085E-5</v>
      </c>
      <c r="AS6" s="3">
        <f>Coef_Large!AK5</f>
        <v>1.04091E-5</v>
      </c>
      <c r="AT6" s="3">
        <f>Coef_Large!AL5</f>
        <v>0</v>
      </c>
      <c r="AU6" s="3">
        <f>Coef_Large!AM5</f>
        <v>1.8364499999999999E-4</v>
      </c>
      <c r="AV6" s="3">
        <f>Coef_Large!AN5</f>
        <v>2.0004500000000001E-4</v>
      </c>
    </row>
    <row r="7" spans="2:48" ht="15" x14ac:dyDescent="0.25">
      <c r="B7" s="3" t="s">
        <v>5</v>
      </c>
      <c r="C7" s="3" t="s">
        <v>4</v>
      </c>
      <c r="E7" s="4" t="s">
        <v>25</v>
      </c>
      <c r="F7" s="3" t="s">
        <v>48</v>
      </c>
      <c r="H7" s="4" t="s">
        <v>5</v>
      </c>
      <c r="I7" s="4" t="str">
        <f t="shared" si="1"/>
        <v>B</v>
      </c>
      <c r="J7" s="3">
        <f>Coef_Large!B6</f>
        <v>9.8008856000000005E-2</v>
      </c>
      <c r="K7" s="3">
        <f>Coef_Large!C6</f>
        <v>6.5402199999999998E-4</v>
      </c>
      <c r="L7" s="3">
        <f>Coef_Large!D6</f>
        <v>5.3624628000000001E-2</v>
      </c>
      <c r="M7" s="3">
        <f>Coef_Large!E6</f>
        <v>1.5427939999999999E-3</v>
      </c>
      <c r="N7" s="3">
        <f>Coef_Large!F6</f>
        <v>0.164532394</v>
      </c>
      <c r="O7" s="3">
        <f>Coef_Large!G6</f>
        <v>1.9155887999999999E-2</v>
      </c>
      <c r="P7" s="3">
        <f>Coef_Large!H6</f>
        <v>1.367467E-3</v>
      </c>
      <c r="Q7" s="3">
        <f>Coef_Large!I6</f>
        <v>6.2583719999999999E-3</v>
      </c>
      <c r="R7" s="3">
        <f>Coef_Large!J6</f>
        <v>1.798832E-3</v>
      </c>
      <c r="S7" s="3">
        <f>Coef_Large!K6</f>
        <v>1.0393259999999999E-3</v>
      </c>
      <c r="T7" s="3">
        <f>Coef_Large!L6</f>
        <v>7.6617120000000002E-3</v>
      </c>
      <c r="U7" s="3">
        <f>Coef_Large!M6</f>
        <v>1.8311849999999999E-3</v>
      </c>
      <c r="V7" s="3">
        <f>Coef_Large!N6</f>
        <v>1.2292679999999999E-3</v>
      </c>
      <c r="W7" s="3">
        <f>Coef_Large!O6</f>
        <v>6.1699989999999998E-3</v>
      </c>
      <c r="X7" s="3">
        <f>Coef_Large!P6</f>
        <v>8.9378579999999999E-3</v>
      </c>
      <c r="Y7" s="3">
        <f>Coef_Large!Q6</f>
        <v>7.5262400000000002E-4</v>
      </c>
      <c r="Z7" s="3">
        <f>Coef_Large!R6</f>
        <v>3.2509819999999999E-3</v>
      </c>
      <c r="AA7" s="3">
        <f>Coef_Large!S6</f>
        <v>7.9650200000000004E-4</v>
      </c>
      <c r="AB7" s="3">
        <f>Coef_Large!T6</f>
        <v>1.5837729999999999E-3</v>
      </c>
      <c r="AC7" s="3">
        <f>Coef_Large!U6</f>
        <v>1.0726690000000001E-3</v>
      </c>
      <c r="AD7" s="3">
        <f>Coef_Large!V6</f>
        <v>6.6434999999999997E-4</v>
      </c>
      <c r="AE7" s="3">
        <f>Coef_Large!W6</f>
        <v>1.2321140000000001E-3</v>
      </c>
      <c r="AF7" s="3">
        <f>Coef_Large!X6</f>
        <v>8.5303500000000003E-4</v>
      </c>
      <c r="AG7" s="3">
        <f>Coef_Large!Y6</f>
        <v>7.0770800000000003E-4</v>
      </c>
      <c r="AH7" s="3">
        <f>Coef_Large!Z6</f>
        <v>6.9577199999999999E-4</v>
      </c>
      <c r="AI7" s="3">
        <f>Coef_Large!AA6</f>
        <v>9.5357000000000005E-4</v>
      </c>
      <c r="AJ7" s="3">
        <f>Coef_Large!AB6</f>
        <v>1.627551E-2</v>
      </c>
      <c r="AK7" s="3">
        <f>Coef_Large!AC6</f>
        <v>3.4668949999999998E-3</v>
      </c>
      <c r="AL7" s="3">
        <f>Coef_Large!AD6</f>
        <v>0.102710628</v>
      </c>
      <c r="AM7" s="3">
        <f>Coef_Large!AE6</f>
        <v>3.5356459999999999E-3</v>
      </c>
      <c r="AN7" s="3">
        <f>Coef_Large!AF6</f>
        <v>1.0138549999999999E-3</v>
      </c>
      <c r="AO7" s="3">
        <f>Coef_Large!AG6</f>
        <v>2.12136E-4</v>
      </c>
      <c r="AP7" s="3">
        <f>Coef_Large!AH6</f>
        <v>3.0339260000000002E-3</v>
      </c>
      <c r="AQ7" s="3">
        <f>Coef_Large!AI6</f>
        <v>5.3013009999999996E-3</v>
      </c>
      <c r="AR7" s="3">
        <f>Coef_Large!AJ6</f>
        <v>8.9309000000000003E-4</v>
      </c>
      <c r="AS7" s="3">
        <f>Coef_Large!AK6</f>
        <v>6.110501E-3</v>
      </c>
      <c r="AT7" s="3">
        <f>Coef_Large!AL6</f>
        <v>1.5768325E-2</v>
      </c>
      <c r="AU7" s="3">
        <f>Coef_Large!AM6</f>
        <v>1.1401127E-2</v>
      </c>
      <c r="AV7" s="3">
        <f>Coef_Large!AN6</f>
        <v>6.5672889999999996E-3</v>
      </c>
    </row>
    <row r="8" spans="2:48" ht="15" x14ac:dyDescent="0.25">
      <c r="B8" s="3" t="s">
        <v>6</v>
      </c>
      <c r="C8" s="3" t="s">
        <v>43</v>
      </c>
      <c r="H8" s="4" t="s">
        <v>6</v>
      </c>
      <c r="I8" s="4" t="str">
        <f t="shared" si="1"/>
        <v>C</v>
      </c>
      <c r="J8" s="3">
        <f>Coef_Large!B7</f>
        <v>3.055234E-3</v>
      </c>
      <c r="K8" s="3">
        <f>Coef_Large!C7</f>
        <v>0</v>
      </c>
      <c r="L8" s="3">
        <f>Coef_Large!D7</f>
        <v>7.4478649999999997E-3</v>
      </c>
      <c r="M8" s="3">
        <f>Coef_Large!E7</f>
        <v>7.8138000000000003E-5</v>
      </c>
      <c r="N8" s="3">
        <f>Coef_Large!F7</f>
        <v>9.6259599999999996E-6</v>
      </c>
      <c r="O8" s="3">
        <f>Coef_Large!G7</f>
        <v>5.3360657999999998E-2</v>
      </c>
      <c r="P8" s="3">
        <f>Coef_Large!H7</f>
        <v>1.8950400000000001E-4</v>
      </c>
      <c r="Q8" s="3">
        <f>Coef_Large!I7</f>
        <v>8.0285900000000007E-6</v>
      </c>
      <c r="R8" s="3">
        <f>Coef_Large!J7</f>
        <v>4.8802399999999999E-5</v>
      </c>
      <c r="S8" s="3">
        <f>Coef_Large!K7</f>
        <v>0</v>
      </c>
      <c r="T8" s="3">
        <f>Coef_Large!L7</f>
        <v>1.21169E-4</v>
      </c>
      <c r="U8" s="3">
        <f>Coef_Large!M7</f>
        <v>1.9585800000000001E-5</v>
      </c>
      <c r="V8" s="3">
        <f>Coef_Large!N7</f>
        <v>1.44587E-4</v>
      </c>
      <c r="W8" s="3">
        <f>Coef_Large!O7</f>
        <v>3.52617E-4</v>
      </c>
      <c r="X8" s="3">
        <f>Coef_Large!P7</f>
        <v>1.8214299999999999E-5</v>
      </c>
      <c r="Y8" s="3">
        <f>Coef_Large!Q7</f>
        <v>1.3566000000000001E-4</v>
      </c>
      <c r="Z8" s="3">
        <f>Coef_Large!R7</f>
        <v>1.3109999999999999E-4</v>
      </c>
      <c r="AA8" s="3">
        <f>Coef_Large!S7</f>
        <v>8.7150999999999997E-8</v>
      </c>
      <c r="AB8" s="3">
        <f>Coef_Large!T7</f>
        <v>1.1061300000000001E-4</v>
      </c>
      <c r="AC8" s="3">
        <f>Coef_Large!U7</f>
        <v>4.1294629999999999E-3</v>
      </c>
      <c r="AD8" s="3">
        <f>Coef_Large!V7</f>
        <v>8.50313E-5</v>
      </c>
      <c r="AE8" s="3">
        <f>Coef_Large!W7</f>
        <v>1.0767313000000001E-2</v>
      </c>
      <c r="AF8" s="3">
        <f>Coef_Large!X7</f>
        <v>1.5212E-4</v>
      </c>
      <c r="AG8" s="3">
        <f>Coef_Large!Y7</f>
        <v>1.06259E-7</v>
      </c>
      <c r="AH8" s="3">
        <f>Coef_Large!Z7</f>
        <v>2.6429300000000001E-5</v>
      </c>
      <c r="AI8" s="3">
        <f>Coef_Large!AA7</f>
        <v>7.6300000000000001E-4</v>
      </c>
      <c r="AJ8" s="3">
        <f>Coef_Large!AB7</f>
        <v>1.4238580000000001E-3</v>
      </c>
      <c r="AK8" s="3">
        <f>Coef_Large!AC7</f>
        <v>1.3021800000000001E-4</v>
      </c>
      <c r="AL8" s="3">
        <f>Coef_Large!AD7</f>
        <v>8.3738699999999998E-4</v>
      </c>
      <c r="AM8" s="3">
        <f>Coef_Large!AE7</f>
        <v>1.72552E-4</v>
      </c>
      <c r="AN8" s="3">
        <f>Coef_Large!AF7</f>
        <v>3.5432999999999998E-5</v>
      </c>
      <c r="AO8" s="3">
        <f>Coef_Large!AG7</f>
        <v>7.9588900000000006E-5</v>
      </c>
      <c r="AP8" s="3">
        <f>Coef_Large!AH7</f>
        <v>4.0670099999999998E-4</v>
      </c>
      <c r="AQ8" s="3">
        <f>Coef_Large!AI7</f>
        <v>4.1648E-4</v>
      </c>
      <c r="AR8" s="3">
        <f>Coef_Large!AJ7</f>
        <v>6.8157899999999997E-4</v>
      </c>
      <c r="AS8" s="3">
        <f>Coef_Large!AK7</f>
        <v>5.1480299999999998E-4</v>
      </c>
      <c r="AT8" s="3">
        <f>Coef_Large!AL7</f>
        <v>7.77777E-4</v>
      </c>
      <c r="AU8" s="3">
        <f>Coef_Large!AM7</f>
        <v>6.1609700000000002E-4</v>
      </c>
      <c r="AV8" s="3">
        <f>Coef_Large!AN7</f>
        <v>1.6763999999999999E-4</v>
      </c>
    </row>
    <row r="9" spans="2:48" ht="15" x14ac:dyDescent="0.25">
      <c r="B9" s="3" t="s">
        <v>7</v>
      </c>
      <c r="C9" s="3" t="s">
        <v>43</v>
      </c>
      <c r="H9" s="4" t="s">
        <v>7</v>
      </c>
      <c r="I9" s="4" t="str">
        <f t="shared" si="1"/>
        <v>C</v>
      </c>
      <c r="J9" s="3">
        <f>Coef_Large!B8</f>
        <v>6.8340800000000004E-4</v>
      </c>
      <c r="K9" s="3">
        <f>Coef_Large!C8</f>
        <v>0</v>
      </c>
      <c r="L9" s="3">
        <f>Coef_Large!D8</f>
        <v>0</v>
      </c>
      <c r="M9" s="3">
        <f>Coef_Large!E8</f>
        <v>3.4988850000000002E-3</v>
      </c>
      <c r="N9" s="3">
        <f>Coef_Large!F8</f>
        <v>4.9554500000000001E-4</v>
      </c>
      <c r="O9" s="3">
        <f>Coef_Large!G8</f>
        <v>1.80994E-4</v>
      </c>
      <c r="P9" s="3">
        <f>Coef_Large!H8</f>
        <v>0.16365180600000001</v>
      </c>
      <c r="Q9" s="3">
        <f>Coef_Large!I8</f>
        <v>3.7940999999999999E-3</v>
      </c>
      <c r="R9" s="3">
        <f>Coef_Large!J8</f>
        <v>1.5421599999999999E-4</v>
      </c>
      <c r="S9" s="3">
        <f>Coef_Large!K8</f>
        <v>6.3286499999999998E-5</v>
      </c>
      <c r="T9" s="3">
        <f>Coef_Large!L8</f>
        <v>5.8211500000000002E-4</v>
      </c>
      <c r="U9" s="3">
        <f>Coef_Large!M8</f>
        <v>1.33332E-4</v>
      </c>
      <c r="V9" s="3">
        <f>Coef_Large!N8</f>
        <v>4.8310099999999999E-4</v>
      </c>
      <c r="W9" s="3">
        <f>Coef_Large!O8</f>
        <v>2.2197749999999998E-3</v>
      </c>
      <c r="X9" s="3">
        <f>Coef_Large!P8</f>
        <v>3.03059E-4</v>
      </c>
      <c r="Y9" s="3">
        <f>Coef_Large!Q8</f>
        <v>1.7615210000000001E-3</v>
      </c>
      <c r="Z9" s="3">
        <f>Coef_Large!R8</f>
        <v>9.1621200000000002E-4</v>
      </c>
      <c r="AA9" s="3">
        <f>Coef_Large!S8</f>
        <v>1.374913E-3</v>
      </c>
      <c r="AB9" s="3">
        <f>Coef_Large!T8</f>
        <v>8.4918899999999998E-4</v>
      </c>
      <c r="AC9" s="3">
        <f>Coef_Large!U8</f>
        <v>2.7890240000000002E-3</v>
      </c>
      <c r="AD9" s="3">
        <f>Coef_Large!V8</f>
        <v>5.9244279999999998E-3</v>
      </c>
      <c r="AE9" s="3">
        <f>Coef_Large!W8</f>
        <v>3.2297253999999997E-2</v>
      </c>
      <c r="AF9" s="3">
        <f>Coef_Large!X8</f>
        <v>3.3689039999999998E-3</v>
      </c>
      <c r="AG9" s="3">
        <f>Coef_Large!Y8</f>
        <v>3.8896600000000003E-5</v>
      </c>
      <c r="AH9" s="3">
        <f>Coef_Large!Z8</f>
        <v>8.9191100000000001E-5</v>
      </c>
      <c r="AI9" s="3">
        <f>Coef_Large!AA8</f>
        <v>1.1742496999999999E-2</v>
      </c>
      <c r="AJ9" s="3">
        <f>Coef_Large!AB8</f>
        <v>3.05583E-4</v>
      </c>
      <c r="AK9" s="3">
        <f>Coef_Large!AC8</f>
        <v>1.41836E-4</v>
      </c>
      <c r="AL9" s="3">
        <f>Coef_Large!AD8</f>
        <v>6.4466199999999995E-4</v>
      </c>
      <c r="AM9" s="3">
        <f>Coef_Large!AE8</f>
        <v>2.0501199999999999E-4</v>
      </c>
      <c r="AN9" s="3">
        <f>Coef_Large!AF8</f>
        <v>7.8860400000000001E-5</v>
      </c>
      <c r="AO9" s="3">
        <f>Coef_Large!AG8</f>
        <v>1.1336399999999999E-4</v>
      </c>
      <c r="AP9" s="3">
        <f>Coef_Large!AH8</f>
        <v>1.24776E-4</v>
      </c>
      <c r="AQ9" s="3">
        <f>Coef_Large!AI8</f>
        <v>1.46611E-4</v>
      </c>
      <c r="AR9" s="3">
        <f>Coef_Large!AJ8</f>
        <v>3.1825500000000002E-5</v>
      </c>
      <c r="AS9" s="3">
        <f>Coef_Large!AK8</f>
        <v>8.1222100000000002E-4</v>
      </c>
      <c r="AT9" s="3">
        <f>Coef_Large!AL8</f>
        <v>2.9651800000000001E-4</v>
      </c>
      <c r="AU9" s="3">
        <f>Coef_Large!AM8</f>
        <v>3.6707100000000001E-4</v>
      </c>
      <c r="AV9" s="3">
        <f>Coef_Large!AN8</f>
        <v>1.08934E-4</v>
      </c>
    </row>
    <row r="10" spans="2:48" ht="15" x14ac:dyDescent="0.25">
      <c r="B10" s="3" t="s">
        <v>8</v>
      </c>
      <c r="C10" s="3" t="s">
        <v>43</v>
      </c>
      <c r="H10" s="4" t="s">
        <v>8</v>
      </c>
      <c r="I10" s="4" t="str">
        <f t="shared" si="1"/>
        <v>C</v>
      </c>
      <c r="J10" s="3">
        <f>Coef_Large!B9</f>
        <v>1.3065479E-2</v>
      </c>
      <c r="K10" s="3">
        <f>Coef_Large!C9</f>
        <v>1.308044E-3</v>
      </c>
      <c r="L10" s="3">
        <f>Coef_Large!D9</f>
        <v>2.4826219999999999E-3</v>
      </c>
      <c r="M10" s="3">
        <f>Coef_Large!E9</f>
        <v>3.7220800000000001E-4</v>
      </c>
      <c r="N10" s="3">
        <f>Coef_Large!F9</f>
        <v>2.5555471999999999E-2</v>
      </c>
      <c r="O10" s="3">
        <f>Coef_Large!G9</f>
        <v>7.30234E-3</v>
      </c>
      <c r="P10" s="3">
        <f>Coef_Large!H9</f>
        <v>8.5039729999999997E-3</v>
      </c>
      <c r="Q10" s="3">
        <f>Coef_Large!I9</f>
        <v>1.9549791E-2</v>
      </c>
      <c r="R10" s="3">
        <f>Coef_Large!J9</f>
        <v>0.101553307</v>
      </c>
      <c r="S10" s="3">
        <f>Coef_Large!K9</f>
        <v>6.3121300000000004E-4</v>
      </c>
      <c r="T10" s="3">
        <f>Coef_Large!L9</f>
        <v>8.712259E-3</v>
      </c>
      <c r="U10" s="3">
        <f>Coef_Large!M9</f>
        <v>5.9143340000000003E-3</v>
      </c>
      <c r="V10" s="3">
        <f>Coef_Large!N9</f>
        <v>1.3998771E-2</v>
      </c>
      <c r="W10" s="3">
        <f>Coef_Large!O9</f>
        <v>1.2109333E-2</v>
      </c>
      <c r="X10" s="3">
        <f>Coef_Large!P9</f>
        <v>1.026035E-3</v>
      </c>
      <c r="Y10" s="3">
        <f>Coef_Large!Q9</f>
        <v>2.7156599999999999E-3</v>
      </c>
      <c r="Z10" s="3">
        <f>Coef_Large!R9</f>
        <v>2.746812E-3</v>
      </c>
      <c r="AA10" s="3">
        <f>Coef_Large!S9</f>
        <v>7.3025570000000003E-3</v>
      </c>
      <c r="AB10" s="3">
        <f>Coef_Large!T9</f>
        <v>1.5089680000000001E-3</v>
      </c>
      <c r="AC10" s="3">
        <f>Coef_Large!U9</f>
        <v>7.9093800000000004E-4</v>
      </c>
      <c r="AD10" s="3">
        <f>Coef_Large!V9</f>
        <v>6.2208700000000001E-4</v>
      </c>
      <c r="AE10" s="3">
        <f>Coef_Large!W9</f>
        <v>1.2085904999999999E-2</v>
      </c>
      <c r="AF10" s="3">
        <f>Coef_Large!X9</f>
        <v>1.2491609999999999E-3</v>
      </c>
      <c r="AG10" s="3">
        <f>Coef_Large!Y9</f>
        <v>5.75586E-4</v>
      </c>
      <c r="AH10" s="3">
        <f>Coef_Large!Z9</f>
        <v>2.3613340000000001E-3</v>
      </c>
      <c r="AI10" s="3">
        <f>Coef_Large!AA9</f>
        <v>1.6572710000000001E-3</v>
      </c>
      <c r="AJ10" s="3">
        <f>Coef_Large!AB9</f>
        <v>1.99781E-3</v>
      </c>
      <c r="AK10" s="3">
        <f>Coef_Large!AC9</f>
        <v>4.1532299999999999E-4</v>
      </c>
      <c r="AL10" s="3">
        <f>Coef_Large!AD9</f>
        <v>1.735213E-3</v>
      </c>
      <c r="AM10" s="3">
        <f>Coef_Large!AE9</f>
        <v>4.2538519999999998E-3</v>
      </c>
      <c r="AN10" s="3">
        <f>Coef_Large!AF9</f>
        <v>1.3426569999999999E-3</v>
      </c>
      <c r="AO10" s="3">
        <f>Coef_Large!AG9</f>
        <v>8.9732099999999997E-4</v>
      </c>
      <c r="AP10" s="3">
        <f>Coef_Large!AH9</f>
        <v>2.3127410000000001E-3</v>
      </c>
      <c r="AQ10" s="3">
        <f>Coef_Large!AI9</f>
        <v>2.6392690000000001E-3</v>
      </c>
      <c r="AR10" s="3">
        <f>Coef_Large!AJ9</f>
        <v>5.6688219999999996E-3</v>
      </c>
      <c r="AS10" s="3">
        <f>Coef_Large!AK9</f>
        <v>2.4145540000000002E-3</v>
      </c>
      <c r="AT10" s="3">
        <f>Coef_Large!AL9</f>
        <v>2.5274630000000002E-3</v>
      </c>
      <c r="AU10" s="3">
        <f>Coef_Large!AM9</f>
        <v>1.716389E-3</v>
      </c>
      <c r="AV10" s="3">
        <f>Coef_Large!AN9</f>
        <v>9.7522099999999997E-4</v>
      </c>
    </row>
    <row r="11" spans="2:48" ht="15" x14ac:dyDescent="0.25">
      <c r="B11" s="3" t="s">
        <v>9</v>
      </c>
      <c r="C11" s="3" t="s">
        <v>43</v>
      </c>
      <c r="H11" s="4" t="s">
        <v>9</v>
      </c>
      <c r="I11" s="4" t="str">
        <f t="shared" si="1"/>
        <v>C</v>
      </c>
      <c r="J11" s="3">
        <f>Coef_Large!B10</f>
        <v>4.43039E-4</v>
      </c>
      <c r="K11" s="3">
        <f>Coef_Large!C10</f>
        <v>3.270111E-3</v>
      </c>
      <c r="L11" s="3">
        <f>Coef_Large!D10</f>
        <v>0</v>
      </c>
      <c r="M11" s="3">
        <f>Coef_Large!E10</f>
        <v>3.9671999999999998E-4</v>
      </c>
      <c r="N11" s="3">
        <f>Coef_Large!F10</f>
        <v>4.63256E-4</v>
      </c>
      <c r="O11" s="3">
        <f>Coef_Large!G10</f>
        <v>6.5430100000000004E-4</v>
      </c>
      <c r="P11" s="3">
        <f>Coef_Large!H10</f>
        <v>3.13522E-4</v>
      </c>
      <c r="Q11" s="3">
        <f>Coef_Large!I10</f>
        <v>7.0458969999999998E-3</v>
      </c>
      <c r="R11" s="3">
        <f>Coef_Large!J10</f>
        <v>7.8665875999999996E-2</v>
      </c>
      <c r="S11" s="3">
        <f>Coef_Large!K10</f>
        <v>3.6562699999999999E-4</v>
      </c>
      <c r="T11" s="3">
        <f>Coef_Large!L10</f>
        <v>5.3759000000000001E-4</v>
      </c>
      <c r="U11" s="3">
        <f>Coef_Large!M10</f>
        <v>1.281728E-3</v>
      </c>
      <c r="V11" s="3">
        <f>Coef_Large!N10</f>
        <v>9.0980599999999998E-4</v>
      </c>
      <c r="W11" s="3">
        <f>Coef_Large!O10</f>
        <v>4.7230500000000001E-4</v>
      </c>
      <c r="X11" s="3">
        <f>Coef_Large!P10</f>
        <v>3.4960999999999998E-4</v>
      </c>
      <c r="Y11" s="3">
        <f>Coef_Large!Q10</f>
        <v>1.3877599999999999E-4</v>
      </c>
      <c r="Z11" s="3">
        <f>Coef_Large!R10</f>
        <v>1.38193E-4</v>
      </c>
      <c r="AA11" s="3">
        <f>Coef_Large!S10</f>
        <v>5.0734100000000002E-4</v>
      </c>
      <c r="AB11" s="3">
        <f>Coef_Large!T10</f>
        <v>6.3367399999999998E-4</v>
      </c>
      <c r="AC11" s="3">
        <f>Coef_Large!U10</f>
        <v>2.6582899999999998E-4</v>
      </c>
      <c r="AD11" s="3">
        <f>Coef_Large!V10</f>
        <v>4.91853E-4</v>
      </c>
      <c r="AE11" s="3">
        <f>Coef_Large!W10</f>
        <v>3.783631E-3</v>
      </c>
      <c r="AF11" s="3">
        <f>Coef_Large!X10</f>
        <v>2.7118699999999999E-4</v>
      </c>
      <c r="AG11" s="3">
        <f>Coef_Large!Y10</f>
        <v>1.8644399999999999E-4</v>
      </c>
      <c r="AH11" s="3">
        <f>Coef_Large!Z10</f>
        <v>6.8637699999999995E-4</v>
      </c>
      <c r="AI11" s="3">
        <f>Coef_Large!AA10</f>
        <v>2.8210600000000001E-4</v>
      </c>
      <c r="AJ11" s="3">
        <f>Coef_Large!AB10</f>
        <v>2.4489770000000002E-3</v>
      </c>
      <c r="AK11" s="3">
        <f>Coef_Large!AC10</f>
        <v>6.7244199999999998E-4</v>
      </c>
      <c r="AL11" s="3">
        <f>Coef_Large!AD10</f>
        <v>3.9882999999999997E-4</v>
      </c>
      <c r="AM11" s="3">
        <f>Coef_Large!AE10</f>
        <v>1.0580137999999999E-2</v>
      </c>
      <c r="AN11" s="3">
        <f>Coef_Large!AF10</f>
        <v>5.4958910000000001E-3</v>
      </c>
      <c r="AO11" s="3">
        <f>Coef_Large!AG10</f>
        <v>1.291288E-3</v>
      </c>
      <c r="AP11" s="3">
        <f>Coef_Large!AH10</f>
        <v>2.2159520000000002E-3</v>
      </c>
      <c r="AQ11" s="3">
        <f>Coef_Large!AI10</f>
        <v>2.6903700000000001E-3</v>
      </c>
      <c r="AR11" s="3">
        <f>Coef_Large!AJ10</f>
        <v>6.3632280000000003E-3</v>
      </c>
      <c r="AS11" s="3">
        <f>Coef_Large!AK10</f>
        <v>5.0938449999999996E-3</v>
      </c>
      <c r="AT11" s="3">
        <f>Coef_Large!AL10</f>
        <v>3.0224840000000002E-3</v>
      </c>
      <c r="AU11" s="3">
        <f>Coef_Large!AM10</f>
        <v>1.3473239999999999E-2</v>
      </c>
      <c r="AV11" s="3">
        <f>Coef_Large!AN10</f>
        <v>8.3440299999999995E-4</v>
      </c>
    </row>
    <row r="12" spans="2:48" ht="15" x14ac:dyDescent="0.25">
      <c r="B12" s="3" t="s">
        <v>10</v>
      </c>
      <c r="C12" s="3" t="s">
        <v>43</v>
      </c>
      <c r="H12" s="4" t="s">
        <v>10</v>
      </c>
      <c r="I12" s="4" t="str">
        <f t="shared" si="1"/>
        <v>C</v>
      </c>
      <c r="J12" s="3">
        <f>Coef_Large!B11</f>
        <v>9.3712090000000001E-3</v>
      </c>
      <c r="K12" s="3">
        <f>Coef_Large!C11</f>
        <v>1.76586E-2</v>
      </c>
      <c r="L12" s="3">
        <f>Coef_Large!D11</f>
        <v>6.4051638999999994E-2</v>
      </c>
      <c r="M12" s="3">
        <f>Coef_Large!E11</f>
        <v>1.8979071E-2</v>
      </c>
      <c r="N12" s="3">
        <f>Coef_Large!F11</f>
        <v>4.3692649999999998E-3</v>
      </c>
      <c r="O12" s="3">
        <f>Coef_Large!G11</f>
        <v>3.1657259999999998E-3</v>
      </c>
      <c r="P12" s="3">
        <f>Coef_Large!H11</f>
        <v>6.277955E-3</v>
      </c>
      <c r="Q12" s="3">
        <f>Coef_Large!I11</f>
        <v>3.7969900000000001E-3</v>
      </c>
      <c r="R12" s="3">
        <f>Coef_Large!J11</f>
        <v>1.643245E-3</v>
      </c>
      <c r="S12" s="3">
        <f>Coef_Large!K11</f>
        <v>1.5634407999999999E-2</v>
      </c>
      <c r="T12" s="3">
        <f>Coef_Large!L11</f>
        <v>7.8676300000000005E-3</v>
      </c>
      <c r="U12" s="3">
        <f>Coef_Large!M11</f>
        <v>7.4834599999999999E-4</v>
      </c>
      <c r="V12" s="3">
        <f>Coef_Large!N11</f>
        <v>3.6117099999999997E-4</v>
      </c>
      <c r="W12" s="3">
        <f>Coef_Large!O11</f>
        <v>8.4745830000000008E-3</v>
      </c>
      <c r="X12" s="3">
        <f>Coef_Large!P11</f>
        <v>1.2461744E-2</v>
      </c>
      <c r="Y12" s="3">
        <f>Coef_Large!Q11</f>
        <v>2.2559279999999999E-3</v>
      </c>
      <c r="Z12" s="3">
        <f>Coef_Large!R11</f>
        <v>1.8532469999999999E-3</v>
      </c>
      <c r="AA12" s="3">
        <f>Coef_Large!S11</f>
        <v>2.4631919999999999E-3</v>
      </c>
      <c r="AB12" s="3">
        <f>Coef_Large!T11</f>
        <v>3.9504930000000002E-3</v>
      </c>
      <c r="AC12" s="3">
        <f>Coef_Large!U11</f>
        <v>7.3407799999999999E-4</v>
      </c>
      <c r="AD12" s="3">
        <f>Coef_Large!V11</f>
        <v>1.781246E-3</v>
      </c>
      <c r="AE12" s="3">
        <f>Coef_Large!W11</f>
        <v>4.3751270000000004E-3</v>
      </c>
      <c r="AF12" s="3">
        <f>Coef_Large!X11</f>
        <v>2.8498780000000001E-3</v>
      </c>
      <c r="AG12" s="3">
        <f>Coef_Large!Y11</f>
        <v>3.2718170000000002E-3</v>
      </c>
      <c r="AH12" s="3">
        <f>Coef_Large!Z11</f>
        <v>4.9046990000000002E-3</v>
      </c>
      <c r="AI12" s="3">
        <f>Coef_Large!AA11</f>
        <v>2.0901259999999999E-3</v>
      </c>
      <c r="AJ12" s="3">
        <f>Coef_Large!AB11</f>
        <v>4.7665219999999996E-3</v>
      </c>
      <c r="AK12" s="3">
        <f>Coef_Large!AC11</f>
        <v>6.942826E-3</v>
      </c>
      <c r="AL12" s="3">
        <f>Coef_Large!AD11</f>
        <v>6.0170500000000003E-3</v>
      </c>
      <c r="AM12" s="3">
        <f>Coef_Large!AE11</f>
        <v>2.049698E-3</v>
      </c>
      <c r="AN12" s="3">
        <f>Coef_Large!AF11</f>
        <v>6.0274799999999996E-4</v>
      </c>
      <c r="AO12" s="3">
        <f>Coef_Large!AG11</f>
        <v>2.2943400000000001E-4</v>
      </c>
      <c r="AP12" s="3">
        <f>Coef_Large!AH11</f>
        <v>1.9827339999999999E-3</v>
      </c>
      <c r="AQ12" s="3">
        <f>Coef_Large!AI11</f>
        <v>2.0921949999999998E-3</v>
      </c>
      <c r="AR12" s="3">
        <f>Coef_Large!AJ11</f>
        <v>4.4198960000000004E-3</v>
      </c>
      <c r="AS12" s="3">
        <f>Coef_Large!AK11</f>
        <v>1.230543E-3</v>
      </c>
      <c r="AT12" s="3">
        <f>Coef_Large!AL11</f>
        <v>1.8300580000000001E-3</v>
      </c>
      <c r="AU12" s="3">
        <f>Coef_Large!AM11</f>
        <v>1.6551339999999999E-3</v>
      </c>
      <c r="AV12" s="3">
        <f>Coef_Large!AN11</f>
        <v>2.0777320000000001E-3</v>
      </c>
    </row>
    <row r="13" spans="2:48" ht="15" x14ac:dyDescent="0.25">
      <c r="B13" s="3" t="s">
        <v>11</v>
      </c>
      <c r="C13" s="3" t="s">
        <v>43</v>
      </c>
      <c r="H13" s="4" t="s">
        <v>11</v>
      </c>
      <c r="I13" s="4" t="str">
        <f t="shared" si="1"/>
        <v>C</v>
      </c>
      <c r="J13" s="3">
        <f>Coef_Large!B12</f>
        <v>1.9498885000000001E-2</v>
      </c>
      <c r="K13" s="3">
        <f>Coef_Large!C12</f>
        <v>6.540222E-3</v>
      </c>
      <c r="L13" s="3">
        <f>Coef_Large!D12</f>
        <v>4.9652400000000003E-4</v>
      </c>
      <c r="M13" s="3">
        <f>Coef_Large!E12</f>
        <v>1.845174E-3</v>
      </c>
      <c r="N13" s="3">
        <f>Coef_Large!F12</f>
        <v>1.2508E-3</v>
      </c>
      <c r="O13" s="3">
        <f>Coef_Large!G12</f>
        <v>5.661152E-3</v>
      </c>
      <c r="P13" s="3">
        <f>Coef_Large!H12</f>
        <v>1.0012142999999999E-2</v>
      </c>
      <c r="Q13" s="3">
        <f>Coef_Large!I12</f>
        <v>2.5023362E-2</v>
      </c>
      <c r="R13" s="3">
        <f>Coef_Large!J12</f>
        <v>1.9430248000000001E-2</v>
      </c>
      <c r="S13" s="3">
        <f>Coef_Large!K12</f>
        <v>7.4187539999999996E-3</v>
      </c>
      <c r="T13" s="3">
        <f>Coef_Large!L12</f>
        <v>5.509344E-2</v>
      </c>
      <c r="U13" s="3">
        <f>Coef_Large!M12</f>
        <v>3.1635220000000002E-3</v>
      </c>
      <c r="V13" s="3">
        <f>Coef_Large!N12</f>
        <v>5.0340893999999997E-2</v>
      </c>
      <c r="W13" s="3">
        <f>Coef_Large!O12</f>
        <v>2.0035384E-2</v>
      </c>
      <c r="X13" s="3">
        <f>Coef_Large!P12</f>
        <v>3.9742850000000001E-3</v>
      </c>
      <c r="Y13" s="3">
        <f>Coef_Large!Q12</f>
        <v>5.55135E-3</v>
      </c>
      <c r="Z13" s="3">
        <f>Coef_Large!R12</f>
        <v>2.1938679999999999E-3</v>
      </c>
      <c r="AA13" s="3">
        <f>Coef_Large!S12</f>
        <v>2.2272173999999999E-2</v>
      </c>
      <c r="AB13" s="3">
        <f>Coef_Large!T12</f>
        <v>3.5650930000000001E-3</v>
      </c>
      <c r="AC13" s="3">
        <f>Coef_Large!U12</f>
        <v>1.5904265000000001E-2</v>
      </c>
      <c r="AD13" s="3">
        <f>Coef_Large!V12</f>
        <v>6.7015089999999996E-3</v>
      </c>
      <c r="AE13" s="3">
        <f>Coef_Large!W12</f>
        <v>1.0094142E-2</v>
      </c>
      <c r="AF13" s="3">
        <f>Coef_Large!X12</f>
        <v>7.7357720000000001E-3</v>
      </c>
      <c r="AG13" s="3">
        <f>Coef_Large!Y12</f>
        <v>2.2786599999999999E-4</v>
      </c>
      <c r="AH13" s="3">
        <f>Coef_Large!Z12</f>
        <v>9.3539199999999999E-3</v>
      </c>
      <c r="AI13" s="3">
        <f>Coef_Large!AA12</f>
        <v>3.3530779999999998E-3</v>
      </c>
      <c r="AJ13" s="3">
        <f>Coef_Large!AB12</f>
        <v>1.8330460000000001E-3</v>
      </c>
      <c r="AK13" s="3">
        <f>Coef_Large!AC12</f>
        <v>6.2971100000000003E-4</v>
      </c>
      <c r="AL13" s="3">
        <f>Coef_Large!AD12</f>
        <v>3.1661139999999998E-3</v>
      </c>
      <c r="AM13" s="3">
        <f>Coef_Large!AE12</f>
        <v>2.271735E-3</v>
      </c>
      <c r="AN13" s="3">
        <f>Coef_Large!AF12</f>
        <v>2.4146500000000001E-4</v>
      </c>
      <c r="AO13" s="3">
        <f>Coef_Large!AG12</f>
        <v>2.0949099999999999E-4</v>
      </c>
      <c r="AP13" s="3">
        <f>Coef_Large!AH12</f>
        <v>1.6975169999999999E-3</v>
      </c>
      <c r="AQ13" s="3">
        <f>Coef_Large!AI12</f>
        <v>6.8555550000000002E-3</v>
      </c>
      <c r="AR13" s="3">
        <f>Coef_Large!AJ12</f>
        <v>2.028616E-3</v>
      </c>
      <c r="AS13" s="3">
        <f>Coef_Large!AK12</f>
        <v>2.9495160000000001E-3</v>
      </c>
      <c r="AT13" s="3">
        <f>Coef_Large!AL12</f>
        <v>4.2600479999999998E-3</v>
      </c>
      <c r="AU13" s="3">
        <f>Coef_Large!AM12</f>
        <v>2.5338750000000001E-3</v>
      </c>
      <c r="AV13" s="3">
        <f>Coef_Large!AN12</f>
        <v>2.925085E-3</v>
      </c>
    </row>
    <row r="14" spans="2:48" ht="15" x14ac:dyDescent="0.25">
      <c r="B14" s="3" t="s">
        <v>12</v>
      </c>
      <c r="C14" s="3" t="s">
        <v>43</v>
      </c>
      <c r="H14" s="4" t="s">
        <v>12</v>
      </c>
      <c r="I14" s="4" t="str">
        <f t="shared" si="1"/>
        <v>C</v>
      </c>
      <c r="J14" s="3">
        <f>Coef_Large!B13</f>
        <v>2.41203E-4</v>
      </c>
      <c r="K14" s="3">
        <f>Coef_Large!C13</f>
        <v>0</v>
      </c>
      <c r="L14" s="3">
        <f>Coef_Large!D13</f>
        <v>0</v>
      </c>
      <c r="M14" s="3">
        <f>Coef_Large!E13</f>
        <v>5.7370600000000003E-8</v>
      </c>
      <c r="N14" s="3">
        <f>Coef_Large!F13</f>
        <v>1.4438400000000001E-4</v>
      </c>
      <c r="O14" s="3">
        <f>Coef_Large!G13</f>
        <v>2.0540999999999999E-5</v>
      </c>
      <c r="P14" s="3">
        <f>Coef_Large!H13</f>
        <v>7.3839700000000004E-6</v>
      </c>
      <c r="Q14" s="3">
        <f>Coef_Large!I13</f>
        <v>2.0195899999999998E-6</v>
      </c>
      <c r="R14" s="3">
        <f>Coef_Large!J13</f>
        <v>1.11798E-6</v>
      </c>
      <c r="S14" s="3">
        <f>Coef_Large!K13</f>
        <v>7.7362700000000004E-5</v>
      </c>
      <c r="T14" s="3">
        <f>Coef_Large!L13</f>
        <v>1.39164E-4</v>
      </c>
      <c r="U14" s="3">
        <f>Coef_Large!M13</f>
        <v>1.0786812E-2</v>
      </c>
      <c r="V14" s="3">
        <f>Coef_Large!N13</f>
        <v>1.81607E-5</v>
      </c>
      <c r="W14" s="3">
        <f>Coef_Large!O13</f>
        <v>0</v>
      </c>
      <c r="X14" s="3">
        <f>Coef_Large!P13</f>
        <v>3.8801300000000002E-7</v>
      </c>
      <c r="Y14" s="3">
        <f>Coef_Large!Q13</f>
        <v>1.9616600000000001E-7</v>
      </c>
      <c r="Z14" s="3">
        <f>Coef_Large!R13</f>
        <v>1.9576500000000001E-7</v>
      </c>
      <c r="AA14" s="3">
        <f>Coef_Large!S13</f>
        <v>0</v>
      </c>
      <c r="AB14" s="3">
        <f>Coef_Large!T13</f>
        <v>4.1643700000000001E-7</v>
      </c>
      <c r="AC14" s="3">
        <f>Coef_Large!U13</f>
        <v>0</v>
      </c>
      <c r="AD14" s="3">
        <f>Coef_Large!V13</f>
        <v>1.36671E-17</v>
      </c>
      <c r="AE14" s="3">
        <f>Coef_Large!W13</f>
        <v>1.9611600000000001E-7</v>
      </c>
      <c r="AF14" s="3">
        <f>Coef_Large!X13</f>
        <v>7.7471200000000005E-6</v>
      </c>
      <c r="AG14" s="3">
        <f>Coef_Large!Y13</f>
        <v>0</v>
      </c>
      <c r="AH14" s="3">
        <f>Coef_Large!Z13</f>
        <v>0</v>
      </c>
      <c r="AI14" s="3">
        <f>Coef_Large!AA13</f>
        <v>1.0840600000000001E-6</v>
      </c>
      <c r="AJ14" s="3">
        <f>Coef_Large!AB13</f>
        <v>3.6624800000000002E-5</v>
      </c>
      <c r="AK14" s="3">
        <f>Coef_Large!AC13</f>
        <v>9.7400799999999992E-7</v>
      </c>
      <c r="AL14" s="3">
        <f>Coef_Large!AD13</f>
        <v>3.1872200000000003E-5</v>
      </c>
      <c r="AM14" s="3">
        <f>Coef_Large!AE13</f>
        <v>4.8865200000000003E-6</v>
      </c>
      <c r="AN14" s="3">
        <f>Coef_Large!AF13</f>
        <v>1.4081E-8</v>
      </c>
      <c r="AO14" s="3">
        <f>Coef_Large!AG13</f>
        <v>5.8963599999999997E-7</v>
      </c>
      <c r="AP14" s="3">
        <f>Coef_Large!AH13</f>
        <v>1.17354E-4</v>
      </c>
      <c r="AQ14" s="3">
        <f>Coef_Large!AI13</f>
        <v>1.90845E-5</v>
      </c>
      <c r="AR14" s="3">
        <f>Coef_Large!AJ13</f>
        <v>3.1250000000000001E-4</v>
      </c>
      <c r="AS14" s="3">
        <f>Coef_Large!AK13</f>
        <v>2.74607E-5</v>
      </c>
      <c r="AT14" s="3">
        <f>Coef_Large!AL13</f>
        <v>3.0690900000000001E-5</v>
      </c>
      <c r="AU14" s="3">
        <f>Coef_Large!AM13</f>
        <v>1.1364100000000001E-6</v>
      </c>
      <c r="AV14" s="3">
        <f>Coef_Large!AN13</f>
        <v>1.43122E-4</v>
      </c>
    </row>
    <row r="15" spans="2:48" ht="15" x14ac:dyDescent="0.25">
      <c r="B15" s="3" t="s">
        <v>13</v>
      </c>
      <c r="C15" s="3" t="s">
        <v>43</v>
      </c>
      <c r="H15" s="4" t="s">
        <v>13</v>
      </c>
      <c r="I15" s="4" t="str">
        <f t="shared" si="1"/>
        <v>C</v>
      </c>
      <c r="J15" s="3">
        <f>Coef_Large!B14</f>
        <v>6.0302339999999998E-3</v>
      </c>
      <c r="K15" s="3">
        <f>Coef_Large!C14</f>
        <v>6.5402199999999998E-4</v>
      </c>
      <c r="L15" s="3">
        <f>Coef_Large!D14</f>
        <v>2.7805362E-2</v>
      </c>
      <c r="M15" s="3">
        <f>Coef_Large!E14</f>
        <v>1.147213E-3</v>
      </c>
      <c r="N15" s="3">
        <f>Coef_Large!F14</f>
        <v>1.9282009999999999E-2</v>
      </c>
      <c r="O15" s="3">
        <f>Coef_Large!G14</f>
        <v>1.824411E-3</v>
      </c>
      <c r="P15" s="3">
        <f>Coef_Large!H14</f>
        <v>9.1944290000000005E-3</v>
      </c>
      <c r="Q15" s="3">
        <f>Coef_Large!I14</f>
        <v>4.2632299999999999E-4</v>
      </c>
      <c r="R15" s="3">
        <f>Coef_Large!J14</f>
        <v>5.5579200000000005E-4</v>
      </c>
      <c r="S15" s="3">
        <f>Coef_Large!K14</f>
        <v>6.2138699999999995E-7</v>
      </c>
      <c r="T15" s="3">
        <f>Coef_Large!L14</f>
        <v>8.8572879999999996E-3</v>
      </c>
      <c r="U15" s="3">
        <f>Coef_Large!M14</f>
        <v>4.5162199999999999E-4</v>
      </c>
      <c r="V15" s="3">
        <f>Coef_Large!N14</f>
        <v>1.2511802000000001E-2</v>
      </c>
      <c r="W15" s="3">
        <f>Coef_Large!O14</f>
        <v>3.4738759999999999E-3</v>
      </c>
      <c r="X15" s="3">
        <f>Coef_Large!P14</f>
        <v>5.0930099999999998E-4</v>
      </c>
      <c r="Y15" s="3">
        <f>Coef_Large!Q14</f>
        <v>3.6946790000000002E-3</v>
      </c>
      <c r="Z15" s="3">
        <f>Coef_Large!R14</f>
        <v>6.1502550000000003E-3</v>
      </c>
      <c r="AA15" s="3">
        <f>Coef_Large!S14</f>
        <v>5.4259679999999998E-3</v>
      </c>
      <c r="AB15" s="3">
        <f>Coef_Large!T14</f>
        <v>1.0005211999999999E-2</v>
      </c>
      <c r="AC15" s="3">
        <f>Coef_Large!U14</f>
        <v>2.4462714E-2</v>
      </c>
      <c r="AD15" s="3">
        <f>Coef_Large!V14</f>
        <v>1.2888428E-2</v>
      </c>
      <c r="AE15" s="3">
        <f>Coef_Large!W14</f>
        <v>1.6450152999999999E-2</v>
      </c>
      <c r="AF15" s="3">
        <f>Coef_Large!X14</f>
        <v>1.6383267999999999E-2</v>
      </c>
      <c r="AG15" s="3">
        <f>Coef_Large!Y14</f>
        <v>2.7722899999999998E-4</v>
      </c>
      <c r="AH15" s="3">
        <f>Coef_Large!Z14</f>
        <v>1.8305750000000001E-3</v>
      </c>
      <c r="AI15" s="3">
        <f>Coef_Large!AA14</f>
        <v>1.8727541E-2</v>
      </c>
      <c r="AJ15" s="3">
        <f>Coef_Large!AB14</f>
        <v>4.3967939999999999E-3</v>
      </c>
      <c r="AK15" s="3">
        <f>Coef_Large!AC14</f>
        <v>2.5222510000000001E-3</v>
      </c>
      <c r="AL15" s="3">
        <f>Coef_Large!AD14</f>
        <v>7.3838799999999998E-4</v>
      </c>
      <c r="AM15" s="3">
        <f>Coef_Large!AE14</f>
        <v>3.5742080000000002E-3</v>
      </c>
      <c r="AN15" s="3">
        <f>Coef_Large!AF14</f>
        <v>3.3716900000000001E-4</v>
      </c>
      <c r="AO15" s="3">
        <f>Coef_Large!AG14</f>
        <v>1.68102E-4</v>
      </c>
      <c r="AP15" s="3">
        <f>Coef_Large!AH14</f>
        <v>9.783979999999999E-4</v>
      </c>
      <c r="AQ15" s="3">
        <f>Coef_Large!AI14</f>
        <v>1.436859E-3</v>
      </c>
      <c r="AR15" s="3">
        <f>Coef_Large!AJ14</f>
        <v>9.7861699999999999E-4</v>
      </c>
      <c r="AS15" s="3">
        <f>Coef_Large!AK14</f>
        <v>9.7457299999999995E-4</v>
      </c>
      <c r="AT15" s="3">
        <f>Coef_Large!AL14</f>
        <v>1.2771080000000001E-3</v>
      </c>
      <c r="AU15" s="3">
        <f>Coef_Large!AM14</f>
        <v>4.4798199999999998E-4</v>
      </c>
      <c r="AV15" s="3">
        <f>Coef_Large!AN14</f>
        <v>1.260862E-3</v>
      </c>
    </row>
    <row r="16" spans="2:48" ht="15" x14ac:dyDescent="0.25">
      <c r="B16" s="3" t="s">
        <v>14</v>
      </c>
      <c r="C16" s="3" t="s">
        <v>43</v>
      </c>
      <c r="H16" s="4" t="s">
        <v>14</v>
      </c>
      <c r="I16" s="4" t="str">
        <f t="shared" si="1"/>
        <v>C</v>
      </c>
      <c r="J16" s="3">
        <f>Coef_Large!B15</f>
        <v>4.6230510000000004E-3</v>
      </c>
      <c r="K16" s="3">
        <f>Coef_Large!C15</f>
        <v>0</v>
      </c>
      <c r="L16" s="3">
        <f>Coef_Large!D15</f>
        <v>0</v>
      </c>
      <c r="M16" s="3">
        <f>Coef_Large!E15</f>
        <v>7.3897090000000004E-3</v>
      </c>
      <c r="N16" s="3">
        <f>Coef_Large!F15</f>
        <v>4.6216499999999997E-3</v>
      </c>
      <c r="O16" s="3">
        <f>Coef_Large!G15</f>
        <v>9.1032099999999999E-5</v>
      </c>
      <c r="P16" s="3">
        <f>Coef_Large!H15</f>
        <v>4.5254789999999998E-3</v>
      </c>
      <c r="Q16" s="3">
        <f>Coef_Large!I15</f>
        <v>1.1198E-4</v>
      </c>
      <c r="R16" s="3">
        <f>Coef_Large!J15</f>
        <v>1.3692500000000001E-4</v>
      </c>
      <c r="S16" s="3">
        <f>Coef_Large!K15</f>
        <v>9.2816400000000001E-5</v>
      </c>
      <c r="T16" s="3">
        <f>Coef_Large!L15</f>
        <v>1.403987E-3</v>
      </c>
      <c r="U16" s="3">
        <f>Coef_Large!M15</f>
        <v>1.73332E-4</v>
      </c>
      <c r="V16" s="3">
        <f>Coef_Large!N15</f>
        <v>2.4509940000000002E-3</v>
      </c>
      <c r="W16" s="3">
        <f>Coef_Large!O15</f>
        <v>4.2176009E-2</v>
      </c>
      <c r="X16" s="3">
        <f>Coef_Large!P15</f>
        <v>8.4326000000000002E-3</v>
      </c>
      <c r="Y16" s="3">
        <f>Coef_Large!Q15</f>
        <v>1.241874E-3</v>
      </c>
      <c r="Z16" s="3">
        <f>Coef_Large!R15</f>
        <v>5.0334919999999997E-3</v>
      </c>
      <c r="AA16" s="3">
        <f>Coef_Large!S15</f>
        <v>3.0362000000000002E-3</v>
      </c>
      <c r="AB16" s="3">
        <f>Coef_Large!T15</f>
        <v>1.20254E-4</v>
      </c>
      <c r="AC16" s="3">
        <f>Coef_Large!U15</f>
        <v>1.14502E-4</v>
      </c>
      <c r="AD16" s="3">
        <f>Coef_Large!V15</f>
        <v>6.89162E-4</v>
      </c>
      <c r="AE16" s="3">
        <f>Coef_Large!W15</f>
        <v>8.1115500000000004E-4</v>
      </c>
      <c r="AF16" s="3">
        <f>Coef_Large!X15</f>
        <v>1.5425689999999999E-3</v>
      </c>
      <c r="AG16" s="3">
        <f>Coef_Large!Y15</f>
        <v>5.4506699999999998E-5</v>
      </c>
      <c r="AH16" s="3">
        <f>Coef_Large!Z15</f>
        <v>3.4251120000000001E-3</v>
      </c>
      <c r="AI16" s="3">
        <f>Coef_Large!AA15</f>
        <v>3.6264704000000002E-2</v>
      </c>
      <c r="AJ16" s="3">
        <f>Coef_Large!AB15</f>
        <v>1.6140429999999999E-3</v>
      </c>
      <c r="AK16" s="3">
        <f>Coef_Large!AC15</f>
        <v>1.080665E-3</v>
      </c>
      <c r="AL16" s="3">
        <f>Coef_Large!AD15</f>
        <v>4.3486499999999999E-4</v>
      </c>
      <c r="AM16" s="3">
        <f>Coef_Large!AE15</f>
        <v>4.0214599999999998E-4</v>
      </c>
      <c r="AN16" s="3">
        <f>Coef_Large!AF15</f>
        <v>6.1215800000000005E-7</v>
      </c>
      <c r="AO16" s="3">
        <f>Coef_Large!AG15</f>
        <v>3.3533900000000001E-5</v>
      </c>
      <c r="AP16" s="3">
        <f>Coef_Large!AH15</f>
        <v>1.6780699999999999E-4</v>
      </c>
      <c r="AQ16" s="3">
        <f>Coef_Large!AI15</f>
        <v>3.1168999999999999E-4</v>
      </c>
      <c r="AR16" s="3">
        <f>Coef_Large!AJ15</f>
        <v>1.3470369999999999E-3</v>
      </c>
      <c r="AS16" s="3">
        <f>Coef_Large!AK15</f>
        <v>1.4422630000000001E-3</v>
      </c>
      <c r="AT16" s="3">
        <f>Coef_Large!AL15</f>
        <v>3.11253E-4</v>
      </c>
      <c r="AU16" s="3">
        <f>Coef_Large!AM15</f>
        <v>2.4520929999999998E-3</v>
      </c>
      <c r="AV16" s="3">
        <f>Coef_Large!AN15</f>
        <v>3.6074000000000002E-4</v>
      </c>
    </row>
    <row r="17" spans="2:48" ht="15" x14ac:dyDescent="0.25">
      <c r="B17" s="3" t="s">
        <v>15</v>
      </c>
      <c r="C17" s="3" t="s">
        <v>43</v>
      </c>
      <c r="H17" s="4" t="s">
        <v>15</v>
      </c>
      <c r="I17" s="4" t="str">
        <f t="shared" si="1"/>
        <v>C</v>
      </c>
      <c r="J17" s="3">
        <f>Coef_Large!B16</f>
        <v>1.6080200000000001E-4</v>
      </c>
      <c r="K17" s="3">
        <f>Coef_Large!C16</f>
        <v>0</v>
      </c>
      <c r="L17" s="3">
        <f>Coef_Large!D16</f>
        <v>0</v>
      </c>
      <c r="M17" s="3">
        <f>Coef_Large!E16</f>
        <v>1.008529E-3</v>
      </c>
      <c r="N17" s="3">
        <f>Coef_Large!F16</f>
        <v>7.5934799999999997E-5</v>
      </c>
      <c r="O17" s="3">
        <f>Coef_Large!G16</f>
        <v>6.1064300000000001E-4</v>
      </c>
      <c r="P17" s="3">
        <f>Coef_Large!H16</f>
        <v>8.6805200000000002E-4</v>
      </c>
      <c r="Q17" s="3">
        <f>Coef_Large!I16</f>
        <v>1.3022899999999999E-4</v>
      </c>
      <c r="R17" s="3">
        <f>Coef_Large!J16</f>
        <v>1.9856600000000001E-4</v>
      </c>
      <c r="S17" s="3">
        <f>Coef_Large!K16</f>
        <v>6.1600299999999995E-4</v>
      </c>
      <c r="T17" s="3">
        <f>Coef_Large!L16</f>
        <v>3.8190799999999998E-4</v>
      </c>
      <c r="U17" s="3">
        <f>Coef_Large!M16</f>
        <v>3.1416899999999999E-4</v>
      </c>
      <c r="V17" s="3">
        <f>Coef_Large!N16</f>
        <v>1.0915580000000001E-3</v>
      </c>
      <c r="W17" s="3">
        <f>Coef_Large!O16</f>
        <v>8.1194800000000005E-4</v>
      </c>
      <c r="X17" s="3">
        <f>Coef_Large!P16</f>
        <v>5.0091488000000003E-2</v>
      </c>
      <c r="Y17" s="3">
        <f>Coef_Large!Q16</f>
        <v>2.9384094999999999E-2</v>
      </c>
      <c r="Z17" s="3">
        <f>Coef_Large!R16</f>
        <v>5.0747839999999997E-3</v>
      </c>
      <c r="AA17" s="3">
        <f>Coef_Large!S16</f>
        <v>1.1066019E-2</v>
      </c>
      <c r="AB17" s="3">
        <f>Coef_Large!T16</f>
        <v>2.9052007000000001E-2</v>
      </c>
      <c r="AC17" s="3">
        <f>Coef_Large!U16</f>
        <v>1.5931329000000001E-2</v>
      </c>
      <c r="AD17" s="3">
        <f>Coef_Large!V16</f>
        <v>5.724771E-3</v>
      </c>
      <c r="AE17" s="3">
        <f>Coef_Large!W16</f>
        <v>1.3357257000000001E-2</v>
      </c>
      <c r="AF17" s="3">
        <f>Coef_Large!X16</f>
        <v>1.6093478000000001E-2</v>
      </c>
      <c r="AG17" s="3">
        <f>Coef_Large!Y16</f>
        <v>2.95691E-4</v>
      </c>
      <c r="AH17" s="3">
        <f>Coef_Large!Z16</f>
        <v>3.5602000000000002E-4</v>
      </c>
      <c r="AI17" s="3">
        <f>Coef_Large!AA16</f>
        <v>4.8579E-4</v>
      </c>
      <c r="AJ17" s="3">
        <f>Coef_Large!AB16</f>
        <v>5.4506400000000005E-4</v>
      </c>
      <c r="AK17" s="3">
        <f>Coef_Large!AC16</f>
        <v>1.86598E-4</v>
      </c>
      <c r="AL17" s="3">
        <f>Coef_Large!AD16</f>
        <v>2.8385699999999999E-4</v>
      </c>
      <c r="AM17" s="3">
        <f>Coef_Large!AE16</f>
        <v>1.0230699999999999E-4</v>
      </c>
      <c r="AN17" s="3">
        <f>Coef_Large!AF16</f>
        <v>3.8390899999999999E-5</v>
      </c>
      <c r="AO17" s="3">
        <f>Coef_Large!AG16</f>
        <v>1.5542399999999999E-5</v>
      </c>
      <c r="AP17" s="3">
        <f>Coef_Large!AH16</f>
        <v>2.7414099999999999E-4</v>
      </c>
      <c r="AQ17" s="3">
        <f>Coef_Large!AI16</f>
        <v>1.9304500000000001E-4</v>
      </c>
      <c r="AR17" s="3">
        <f>Coef_Large!AJ16</f>
        <v>0</v>
      </c>
      <c r="AS17" s="3">
        <f>Coef_Large!AK16</f>
        <v>2.0391199999999999E-5</v>
      </c>
      <c r="AT17" s="3">
        <f>Coef_Large!AL16</f>
        <v>0</v>
      </c>
      <c r="AU17" s="3">
        <f>Coef_Large!AM16</f>
        <v>1.6762700000000001E-5</v>
      </c>
      <c r="AV17" s="3">
        <f>Coef_Large!AN16</f>
        <v>7.1972900000000003E-5</v>
      </c>
    </row>
    <row r="18" spans="2:48" ht="15" x14ac:dyDescent="0.25">
      <c r="B18" s="3" t="s">
        <v>16</v>
      </c>
      <c r="C18" s="3" t="s">
        <v>43</v>
      </c>
      <c r="H18" s="4" t="s">
        <v>16</v>
      </c>
      <c r="I18" s="4" t="str">
        <f t="shared" si="1"/>
        <v>C</v>
      </c>
      <c r="J18" s="3">
        <f>Coef_Large!B17</f>
        <v>6.995378E-3</v>
      </c>
      <c r="K18" s="3">
        <f>Coef_Large!C17</f>
        <v>1.9620670000000001E-3</v>
      </c>
      <c r="L18" s="3">
        <f>Coef_Large!D17</f>
        <v>3.4756700000000001E-3</v>
      </c>
      <c r="M18" s="3">
        <f>Coef_Large!E17</f>
        <v>1.8744065000000001E-2</v>
      </c>
      <c r="N18" s="3">
        <f>Coef_Large!F17</f>
        <v>1.6717652999999999E-2</v>
      </c>
      <c r="O18" s="3">
        <f>Coef_Large!G17</f>
        <v>5.2093549999999997E-3</v>
      </c>
      <c r="P18" s="3">
        <f>Coef_Large!H17</f>
        <v>1.5361563E-2</v>
      </c>
      <c r="Q18" s="3">
        <f>Coef_Large!I17</f>
        <v>8.9733300000000005E-4</v>
      </c>
      <c r="R18" s="3">
        <f>Coef_Large!J17</f>
        <v>5.9767020000000004E-3</v>
      </c>
      <c r="S18" s="3">
        <f>Coef_Large!K17</f>
        <v>8.8234990000000003E-3</v>
      </c>
      <c r="T18" s="3">
        <f>Coef_Large!L17</f>
        <v>8.2745920000000008E-3</v>
      </c>
      <c r="U18" s="3">
        <f>Coef_Large!M17</f>
        <v>3.5387040000000002E-3</v>
      </c>
      <c r="V18" s="3">
        <f>Coef_Large!N17</f>
        <v>1.5436825E-2</v>
      </c>
      <c r="W18" s="3">
        <f>Coef_Large!O17</f>
        <v>1.3460753000000001E-2</v>
      </c>
      <c r="X18" s="3">
        <f>Coef_Large!P17</f>
        <v>1.4289766000000001E-2</v>
      </c>
      <c r="Y18" s="3">
        <f>Coef_Large!Q17</f>
        <v>9.9582643999999998E-2</v>
      </c>
      <c r="Z18" s="3">
        <f>Coef_Large!R17</f>
        <v>2.3159862E-2</v>
      </c>
      <c r="AA18" s="3">
        <f>Coef_Large!S17</f>
        <v>4.616899E-2</v>
      </c>
      <c r="AB18" s="3">
        <f>Coef_Large!T17</f>
        <v>8.2929032999999999E-2</v>
      </c>
      <c r="AC18" s="3">
        <f>Coef_Large!U17</f>
        <v>4.2177273000000001E-2</v>
      </c>
      <c r="AD18" s="3">
        <f>Coef_Large!V17</f>
        <v>5.0875690000000001E-2</v>
      </c>
      <c r="AE18" s="3">
        <f>Coef_Large!W17</f>
        <v>2.1827685999999999E-2</v>
      </c>
      <c r="AF18" s="3">
        <f>Coef_Large!X17</f>
        <v>5.7302036000000001E-2</v>
      </c>
      <c r="AG18" s="3">
        <f>Coef_Large!Y17</f>
        <v>3.8617500000000002E-3</v>
      </c>
      <c r="AH18" s="3">
        <f>Coef_Large!Z17</f>
        <v>1.96211E-3</v>
      </c>
      <c r="AI18" s="3">
        <f>Coef_Large!AA17</f>
        <v>1.7563804999999998E-2</v>
      </c>
      <c r="AJ18" s="3">
        <f>Coef_Large!AB17</f>
        <v>2.797108E-3</v>
      </c>
      <c r="AK18" s="3">
        <f>Coef_Large!AC17</f>
        <v>1.187483E-3</v>
      </c>
      <c r="AL18" s="3">
        <f>Coef_Large!AD17</f>
        <v>8.4687E-4</v>
      </c>
      <c r="AM18" s="3">
        <f>Coef_Large!AE17</f>
        <v>3.95991E-4</v>
      </c>
      <c r="AN18" s="3">
        <f>Coef_Large!AF17</f>
        <v>2.6116600000000001E-4</v>
      </c>
      <c r="AO18" s="3">
        <f>Coef_Large!AG17</f>
        <v>1.79051E-4</v>
      </c>
      <c r="AP18" s="3">
        <f>Coef_Large!AH17</f>
        <v>1.7619339999999999E-3</v>
      </c>
      <c r="AQ18" s="3">
        <f>Coef_Large!AI17</f>
        <v>2.9262199999999998E-4</v>
      </c>
      <c r="AR18" s="3">
        <f>Coef_Large!AJ17</f>
        <v>1.6760251E-2</v>
      </c>
      <c r="AS18" s="3">
        <f>Coef_Large!AK17</f>
        <v>8.4467699999999995E-4</v>
      </c>
      <c r="AT18" s="3">
        <f>Coef_Large!AL17</f>
        <v>1.2888559999999999E-3</v>
      </c>
      <c r="AU18" s="3">
        <f>Coef_Large!AM17</f>
        <v>2.87273E-4</v>
      </c>
      <c r="AV18" s="3">
        <f>Coef_Large!AN17</f>
        <v>9.3543800000000002E-4</v>
      </c>
    </row>
    <row r="19" spans="2:48" ht="15" x14ac:dyDescent="0.25">
      <c r="B19" s="3" t="s">
        <v>17</v>
      </c>
      <c r="C19" s="3" t="s">
        <v>43</v>
      </c>
      <c r="H19" s="4" t="s">
        <v>17</v>
      </c>
      <c r="I19" s="4" t="str">
        <f t="shared" si="1"/>
        <v>C</v>
      </c>
      <c r="J19" s="3">
        <f>Coef_Large!B18</f>
        <v>2.4203699999999999E-4</v>
      </c>
      <c r="K19" s="3">
        <f>Coef_Large!C18</f>
        <v>3.270111E-3</v>
      </c>
      <c r="L19" s="3">
        <f>Coef_Large!D18</f>
        <v>1.986097E-3</v>
      </c>
      <c r="M19" s="3">
        <f>Coef_Large!E18</f>
        <v>1.847317E-3</v>
      </c>
      <c r="N19" s="3">
        <f>Coef_Large!F18</f>
        <v>2.63331E-4</v>
      </c>
      <c r="O19" s="3">
        <f>Coef_Large!G18</f>
        <v>4.6473199999999998E-4</v>
      </c>
      <c r="P19" s="3">
        <f>Coef_Large!H18</f>
        <v>7.0652599999999996E-4</v>
      </c>
      <c r="Q19" s="3">
        <f>Coef_Large!I18</f>
        <v>5.0487299999999998E-4</v>
      </c>
      <c r="R19" s="3">
        <f>Coef_Large!J18</f>
        <v>1.7309199999999999E-6</v>
      </c>
      <c r="S19" s="3">
        <f>Coef_Large!K18</f>
        <v>7.5222700000000001E-5</v>
      </c>
      <c r="T19" s="3">
        <f>Coef_Large!L18</f>
        <v>1.5624230000000001E-3</v>
      </c>
      <c r="U19" s="3">
        <f>Coef_Large!M18</f>
        <v>6.4292199999999998E-4</v>
      </c>
      <c r="V19" s="3">
        <f>Coef_Large!N18</f>
        <v>1.7589099999999999E-4</v>
      </c>
      <c r="W19" s="3">
        <f>Coef_Large!O18</f>
        <v>3.9106399999999999E-4</v>
      </c>
      <c r="X19" s="3">
        <f>Coef_Large!P18</f>
        <v>2.4895669999999998E-3</v>
      </c>
      <c r="Y19" s="3">
        <f>Coef_Large!Q18</f>
        <v>5.8109260000000001E-3</v>
      </c>
      <c r="Z19" s="3">
        <f>Coef_Large!R18</f>
        <v>5.4357316000000003E-2</v>
      </c>
      <c r="AA19" s="3">
        <f>Coef_Large!S18</f>
        <v>8.1695199999999996E-3</v>
      </c>
      <c r="AB19" s="3">
        <f>Coef_Large!T18</f>
        <v>9.0669600000000002E-4</v>
      </c>
      <c r="AC19" s="3">
        <f>Coef_Large!U18</f>
        <v>4.7439699999999999E-4</v>
      </c>
      <c r="AD19" s="3">
        <f>Coef_Large!V18</f>
        <v>2.5791809999999998E-3</v>
      </c>
      <c r="AE19" s="3">
        <f>Coef_Large!W18</f>
        <v>6.638573E-3</v>
      </c>
      <c r="AF19" s="3">
        <f>Coef_Large!X18</f>
        <v>7.8342949999999998E-3</v>
      </c>
      <c r="AG19" s="3">
        <f>Coef_Large!Y18</f>
        <v>5.2980499999999995E-4</v>
      </c>
      <c r="AH19" s="3">
        <f>Coef_Large!Z18</f>
        <v>7.8342899999999998E-4</v>
      </c>
      <c r="AI19" s="3">
        <f>Coef_Large!AA18</f>
        <v>3.5085999999999998E-4</v>
      </c>
      <c r="AJ19" s="3">
        <f>Coef_Large!AB18</f>
        <v>3.1924999999999998E-4</v>
      </c>
      <c r="AK19" s="3">
        <f>Coef_Large!AC18</f>
        <v>1.72471E-4</v>
      </c>
      <c r="AL19" s="3">
        <f>Coef_Large!AD18</f>
        <v>3.36056E-4</v>
      </c>
      <c r="AM19" s="3">
        <f>Coef_Large!AE18</f>
        <v>3.7405540000000001E-3</v>
      </c>
      <c r="AN19" s="3">
        <f>Coef_Large!AF18</f>
        <v>1.1767700000000001E-4</v>
      </c>
      <c r="AO19" s="3">
        <f>Coef_Large!AG18</f>
        <v>9.8417600000000004E-5</v>
      </c>
      <c r="AP19" s="3">
        <f>Coef_Large!AH18</f>
        <v>1.130046E-3</v>
      </c>
      <c r="AQ19" s="3">
        <f>Coef_Large!AI18</f>
        <v>2.6941500000000001E-4</v>
      </c>
      <c r="AR19" s="3">
        <f>Coef_Large!AJ18</f>
        <v>1.6305159999999999E-2</v>
      </c>
      <c r="AS19" s="3">
        <f>Coef_Large!AK18</f>
        <v>1.0736750000000001E-3</v>
      </c>
      <c r="AT19" s="3">
        <f>Coef_Large!AL18</f>
        <v>2.6697819999999999E-3</v>
      </c>
      <c r="AU19" s="3">
        <f>Coef_Large!AM18</f>
        <v>9.73502E-4</v>
      </c>
      <c r="AV19" s="3">
        <f>Coef_Large!AN18</f>
        <v>2.8673000000000001E-4</v>
      </c>
    </row>
    <row r="20" spans="2:48" ht="15" x14ac:dyDescent="0.25">
      <c r="B20" s="3" t="s">
        <v>18</v>
      </c>
      <c r="C20" s="3" t="s">
        <v>43</v>
      </c>
      <c r="H20" s="4" t="s">
        <v>18</v>
      </c>
      <c r="I20" s="4" t="str">
        <f t="shared" si="1"/>
        <v>C</v>
      </c>
      <c r="J20" s="3">
        <f>Coef_Large!B19</f>
        <v>2.2110250000000001E-3</v>
      </c>
      <c r="K20" s="3">
        <f>Coef_Large!C19</f>
        <v>0</v>
      </c>
      <c r="L20" s="3">
        <f>Coef_Large!D19</f>
        <v>4.9652400000000003E-4</v>
      </c>
      <c r="M20" s="3">
        <f>Coef_Large!E19</f>
        <v>1.142763E-3</v>
      </c>
      <c r="N20" s="3">
        <f>Coef_Large!F19</f>
        <v>9.1658799999999997E-5</v>
      </c>
      <c r="O20" s="3">
        <f>Coef_Large!G19</f>
        <v>4.0138199999999999E-4</v>
      </c>
      <c r="P20" s="3">
        <f>Coef_Large!H19</f>
        <v>3.43975E-4</v>
      </c>
      <c r="Q20" s="3">
        <f>Coef_Large!I19</f>
        <v>1.8916400000000001E-5</v>
      </c>
      <c r="R20" s="3">
        <f>Coef_Large!J19</f>
        <v>1.6422E-5</v>
      </c>
      <c r="S20" s="3">
        <f>Coef_Large!K19</f>
        <v>0</v>
      </c>
      <c r="T20" s="3">
        <f>Coef_Large!L19</f>
        <v>1.85959E-4</v>
      </c>
      <c r="U20" s="3">
        <f>Coef_Large!M19</f>
        <v>1.6632600000000001E-4</v>
      </c>
      <c r="V20" s="3">
        <f>Coef_Large!N19</f>
        <v>2.76545E-4</v>
      </c>
      <c r="W20" s="3">
        <f>Coef_Large!O19</f>
        <v>1.44229E-4</v>
      </c>
      <c r="X20" s="3">
        <f>Coef_Large!P19</f>
        <v>3.1202600000000002E-4</v>
      </c>
      <c r="Y20" s="3">
        <f>Coef_Large!Q19</f>
        <v>2.253906E-3</v>
      </c>
      <c r="Z20" s="3">
        <f>Coef_Large!R19</f>
        <v>6.7682990000000002E-3</v>
      </c>
      <c r="AA20" s="3">
        <f>Coef_Large!S19</f>
        <v>1.3301445E-2</v>
      </c>
      <c r="AB20" s="3">
        <f>Coef_Large!T19</f>
        <v>7.1361300000000001E-3</v>
      </c>
      <c r="AC20" s="3">
        <f>Coef_Large!U19</f>
        <v>1.31481E-4</v>
      </c>
      <c r="AD20" s="3">
        <f>Coef_Large!V19</f>
        <v>5.7341029999999999E-3</v>
      </c>
      <c r="AE20" s="3">
        <f>Coef_Large!W19</f>
        <v>8.4229360000000007E-3</v>
      </c>
      <c r="AF20" s="3">
        <f>Coef_Large!X19</f>
        <v>1.0596125E-2</v>
      </c>
      <c r="AG20" s="3">
        <f>Coef_Large!Y19</f>
        <v>1.0413911E-2</v>
      </c>
      <c r="AH20" s="3">
        <f>Coef_Large!Z19</f>
        <v>5.1128600000000001E-4</v>
      </c>
      <c r="AI20" s="3">
        <f>Coef_Large!AA19</f>
        <v>7.7989269999999998E-3</v>
      </c>
      <c r="AJ20" s="3">
        <f>Coef_Large!AB19</f>
        <v>5.6998300000000003E-4</v>
      </c>
      <c r="AK20" s="3">
        <f>Coef_Large!AC19</f>
        <v>1.247068E-3</v>
      </c>
      <c r="AL20" s="3">
        <f>Coef_Large!AD19</f>
        <v>1.81571E-4</v>
      </c>
      <c r="AM20" s="3">
        <f>Coef_Large!AE19</f>
        <v>1.8692120000000001E-3</v>
      </c>
      <c r="AN20" s="3">
        <f>Coef_Large!AF19</f>
        <v>1.6682700000000001E-4</v>
      </c>
      <c r="AO20" s="3">
        <f>Coef_Large!AG19</f>
        <v>2.6259999999999999E-4</v>
      </c>
      <c r="AP20" s="3">
        <f>Coef_Large!AH19</f>
        <v>2.4586399999999999E-4</v>
      </c>
      <c r="AQ20" s="3">
        <f>Coef_Large!AI19</f>
        <v>1.6076510000000001E-3</v>
      </c>
      <c r="AR20" s="3">
        <f>Coef_Large!AJ19</f>
        <v>3.6238429999999999E-3</v>
      </c>
      <c r="AS20" s="3">
        <f>Coef_Large!AK19</f>
        <v>6.6134400000000002E-4</v>
      </c>
      <c r="AT20" s="3">
        <f>Coef_Large!AL19</f>
        <v>6.29434E-4</v>
      </c>
      <c r="AU20" s="3">
        <f>Coef_Large!AM19</f>
        <v>1.5701999999999999E-3</v>
      </c>
      <c r="AV20" s="3">
        <f>Coef_Large!AN19</f>
        <v>4.7304529999999999E-3</v>
      </c>
    </row>
    <row r="21" spans="2:48" ht="15" x14ac:dyDescent="0.25">
      <c r="B21" s="3" t="s">
        <v>19</v>
      </c>
      <c r="C21" s="3" t="s">
        <v>43</v>
      </c>
      <c r="H21" s="4" t="s">
        <v>19</v>
      </c>
      <c r="I21" s="4" t="str">
        <f t="shared" si="1"/>
        <v>C</v>
      </c>
      <c r="J21" s="3">
        <f>Coef_Large!B20</f>
        <v>1.2867480000000001E-3</v>
      </c>
      <c r="K21" s="3">
        <f>Coef_Large!C20</f>
        <v>1.308044E-3</v>
      </c>
      <c r="L21" s="3">
        <f>Coef_Large!D20</f>
        <v>1.4895729999999999E-3</v>
      </c>
      <c r="M21" s="3">
        <f>Coef_Large!E20</f>
        <v>1.1916734E-2</v>
      </c>
      <c r="N21" s="3">
        <f>Coef_Large!F20</f>
        <v>3.7167530000000002E-3</v>
      </c>
      <c r="O21" s="3">
        <f>Coef_Large!G20</f>
        <v>2.0140409999999998E-3</v>
      </c>
      <c r="P21" s="3">
        <f>Coef_Large!H20</f>
        <v>4.8518659999999998E-3</v>
      </c>
      <c r="Q21" s="3">
        <f>Coef_Large!I20</f>
        <v>8.8123170000000001E-3</v>
      </c>
      <c r="R21" s="3">
        <f>Coef_Large!J20</f>
        <v>1.1540115E-2</v>
      </c>
      <c r="S21" s="3">
        <f>Coef_Large!K20</f>
        <v>4.87998E-5</v>
      </c>
      <c r="T21" s="3">
        <f>Coef_Large!L20</f>
        <v>1.880465E-3</v>
      </c>
      <c r="U21" s="3">
        <f>Coef_Large!M20</f>
        <v>7.0550099999999998E-4</v>
      </c>
      <c r="V21" s="3">
        <f>Coef_Large!N20</f>
        <v>3.35199E-4</v>
      </c>
      <c r="W21" s="3">
        <f>Coef_Large!O20</f>
        <v>6.353521E-3</v>
      </c>
      <c r="X21" s="3">
        <f>Coef_Large!P20</f>
        <v>1.5189372E-2</v>
      </c>
      <c r="Y21" s="3">
        <f>Coef_Large!Q20</f>
        <v>2.357685E-3</v>
      </c>
      <c r="Z21" s="3">
        <f>Coef_Large!R20</f>
        <v>1.1174408E-2</v>
      </c>
      <c r="AA21" s="3">
        <f>Coef_Large!S20</f>
        <v>1.5108794E-2</v>
      </c>
      <c r="AB21" s="3">
        <f>Coef_Large!T20</f>
        <v>1.3943666E-2</v>
      </c>
      <c r="AC21" s="3">
        <f>Coef_Large!U20</f>
        <v>2.9787299999999999E-4</v>
      </c>
      <c r="AD21" s="3">
        <f>Coef_Large!V20</f>
        <v>1.2343826E-2</v>
      </c>
      <c r="AE21" s="3">
        <f>Coef_Large!W20</f>
        <v>4.1703820000000003E-3</v>
      </c>
      <c r="AF21" s="3">
        <f>Coef_Large!X20</f>
        <v>1.7494214000000001E-2</v>
      </c>
      <c r="AG21" s="3">
        <f>Coef_Large!Y20</f>
        <v>2.2576739999999999E-3</v>
      </c>
      <c r="AH21" s="3">
        <f>Coef_Large!Z20</f>
        <v>4.4664040000000002E-3</v>
      </c>
      <c r="AI21" s="3">
        <f>Coef_Large!AA20</f>
        <v>4.1561549999999999E-3</v>
      </c>
      <c r="AJ21" s="3">
        <f>Coef_Large!AB20</f>
        <v>2.998803E-3</v>
      </c>
      <c r="AK21" s="3">
        <f>Coef_Large!AC20</f>
        <v>3.8656299999999998E-4</v>
      </c>
      <c r="AL21" s="3">
        <f>Coef_Large!AD20</f>
        <v>2.7776199999999997E-4</v>
      </c>
      <c r="AM21" s="3">
        <f>Coef_Large!AE20</f>
        <v>6.3641399999999997E-4</v>
      </c>
      <c r="AN21" s="3">
        <f>Coef_Large!AF20</f>
        <v>6.9048799999999995E-5</v>
      </c>
      <c r="AO21" s="3">
        <f>Coef_Large!AG20</f>
        <v>7.7917800000000005E-4</v>
      </c>
      <c r="AP21" s="3">
        <f>Coef_Large!AH20</f>
        <v>2.80687E-4</v>
      </c>
      <c r="AQ21" s="3">
        <f>Coef_Large!AI20</f>
        <v>7.6174599999999999E-4</v>
      </c>
      <c r="AR21" s="3">
        <f>Coef_Large!AJ20</f>
        <v>8.6545899999999995E-4</v>
      </c>
      <c r="AS21" s="3">
        <f>Coef_Large!AK20</f>
        <v>2.7557300000000001E-5</v>
      </c>
      <c r="AT21" s="3">
        <f>Coef_Large!AL20</f>
        <v>2.1803799999999999E-4</v>
      </c>
      <c r="AU21" s="3">
        <f>Coef_Large!AM20</f>
        <v>6.9050899999999996E-4</v>
      </c>
      <c r="AV21" s="3">
        <f>Coef_Large!AN20</f>
        <v>3.8857600000000001E-4</v>
      </c>
    </row>
    <row r="22" spans="2:48" ht="15" x14ac:dyDescent="0.25">
      <c r="B22" s="3" t="s">
        <v>20</v>
      </c>
      <c r="C22" s="3" t="s">
        <v>24</v>
      </c>
      <c r="H22" s="4" t="s">
        <v>20</v>
      </c>
      <c r="I22" s="4" t="str">
        <f t="shared" si="1"/>
        <v>D</v>
      </c>
      <c r="J22" s="3">
        <f>Coef_Large!B21</f>
        <v>1.4895850000000001E-3</v>
      </c>
      <c r="K22" s="3">
        <f>Coef_Large!C21</f>
        <v>8.5022889999999997E-3</v>
      </c>
      <c r="L22" s="3">
        <f>Coef_Large!D21</f>
        <v>0</v>
      </c>
      <c r="M22" s="3">
        <f>Coef_Large!E21</f>
        <v>3.1432859999999999E-3</v>
      </c>
      <c r="N22" s="3">
        <f>Coef_Large!F21</f>
        <v>1.4124529999999999E-3</v>
      </c>
      <c r="O22" s="3">
        <f>Coef_Large!G21</f>
        <v>9.6350299999999999E-4</v>
      </c>
      <c r="P22" s="3">
        <f>Coef_Large!H21</f>
        <v>2.7254570000000001E-3</v>
      </c>
      <c r="Q22" s="3">
        <f>Coef_Large!I21</f>
        <v>1.216665E-3</v>
      </c>
      <c r="R22" s="3">
        <f>Coef_Large!J21</f>
        <v>7.4872399999999998E-4</v>
      </c>
      <c r="S22" s="3">
        <f>Coef_Large!K21</f>
        <v>9.3503600000000004E-5</v>
      </c>
      <c r="T22" s="3">
        <f>Coef_Large!L21</f>
        <v>1.1008210000000001E-3</v>
      </c>
      <c r="U22" s="3">
        <f>Coef_Large!M21</f>
        <v>2.3973199999999999E-4</v>
      </c>
      <c r="V22" s="3">
        <f>Coef_Large!N21</f>
        <v>4.2521600000000002E-4</v>
      </c>
      <c r="W22" s="3">
        <f>Coef_Large!O21</f>
        <v>2.525996E-3</v>
      </c>
      <c r="X22" s="3">
        <f>Coef_Large!P21</f>
        <v>4.3520959999999997E-3</v>
      </c>
      <c r="Y22" s="3">
        <f>Coef_Large!Q21</f>
        <v>1.596103E-3</v>
      </c>
      <c r="Z22" s="3">
        <f>Coef_Large!R21</f>
        <v>3.9212029999999998E-3</v>
      </c>
      <c r="AA22" s="3">
        <f>Coef_Large!S21</f>
        <v>6.2169800000000004E-3</v>
      </c>
      <c r="AB22" s="3">
        <f>Coef_Large!T21</f>
        <v>2.7932399999999998E-3</v>
      </c>
      <c r="AC22" s="3">
        <f>Coef_Large!U21</f>
        <v>3.1059091E-2</v>
      </c>
      <c r="AD22" s="3">
        <f>Coef_Large!V21</f>
        <v>8.7783399999999997E-4</v>
      </c>
      <c r="AE22" s="3">
        <f>Coef_Large!W21</f>
        <v>4.4932410000000002E-3</v>
      </c>
      <c r="AF22" s="3">
        <f>Coef_Large!X21</f>
        <v>3.1838029999999998E-3</v>
      </c>
      <c r="AG22" s="3">
        <f>Coef_Large!Y21</f>
        <v>3.7302199999999998E-4</v>
      </c>
      <c r="AH22" s="3">
        <f>Coef_Large!Z21</f>
        <v>1.470687E-3</v>
      </c>
      <c r="AI22" s="3">
        <f>Coef_Large!AA21</f>
        <v>7.2546000000000004E-4</v>
      </c>
      <c r="AJ22" s="3">
        <f>Coef_Large!AB21</f>
        <v>1.6086913000000001E-2</v>
      </c>
      <c r="AK22" s="3">
        <f>Coef_Large!AC21</f>
        <v>2.7678659999999999E-3</v>
      </c>
      <c r="AL22" s="3">
        <f>Coef_Large!AD21</f>
        <v>7.0022200000000002E-4</v>
      </c>
      <c r="AM22" s="3">
        <f>Coef_Large!AE21</f>
        <v>9.6533800000000005E-4</v>
      </c>
      <c r="AN22" s="3">
        <f>Coef_Large!AF21</f>
        <v>5.14556E-4</v>
      </c>
      <c r="AO22" s="3">
        <f>Coef_Large!AG21</f>
        <v>2.3075299999999999E-4</v>
      </c>
      <c r="AP22" s="3">
        <f>Coef_Large!AH21</f>
        <v>7.1106000000000001E-4</v>
      </c>
      <c r="AQ22" s="3">
        <f>Coef_Large!AI21</f>
        <v>1.0364709999999999E-2</v>
      </c>
      <c r="AR22" s="3">
        <f>Coef_Large!AJ21</f>
        <v>2.386427E-3</v>
      </c>
      <c r="AS22" s="3">
        <f>Coef_Large!AK21</f>
        <v>8.7771799999999999E-4</v>
      </c>
      <c r="AT22" s="3">
        <f>Coef_Large!AL21</f>
        <v>2.264889E-3</v>
      </c>
      <c r="AU22" s="3">
        <f>Coef_Large!AM21</f>
        <v>1.2635420000000001E-3</v>
      </c>
      <c r="AV22" s="3">
        <f>Coef_Large!AN21</f>
        <v>1.5709159999999999E-3</v>
      </c>
    </row>
    <row r="23" spans="2:48" ht="15" x14ac:dyDescent="0.25">
      <c r="B23" s="3" t="s">
        <v>21</v>
      </c>
      <c r="C23" s="3" t="s">
        <v>43</v>
      </c>
      <c r="H23" s="4" t="s">
        <v>21</v>
      </c>
      <c r="I23" s="4" t="str">
        <f t="shared" si="1"/>
        <v>C</v>
      </c>
      <c r="J23" s="3">
        <f>Coef_Large!B22</f>
        <v>1.2093499999999999E-4</v>
      </c>
      <c r="K23" s="3">
        <f>Coef_Large!C22</f>
        <v>1.308044E-3</v>
      </c>
      <c r="L23" s="3">
        <f>Coef_Large!D22</f>
        <v>1.0923535E-2</v>
      </c>
      <c r="M23" s="3">
        <f>Coef_Large!E22</f>
        <v>6.9807500000000004E-4</v>
      </c>
      <c r="N23" s="3">
        <f>Coef_Large!F22</f>
        <v>2.0964000000000002E-8</v>
      </c>
      <c r="O23" s="3">
        <f>Coef_Large!G22</f>
        <v>2.4858099999999998E-5</v>
      </c>
      <c r="P23" s="3">
        <f>Coef_Large!H22</f>
        <v>6.3853299999999994E-5</v>
      </c>
      <c r="Q23" s="3">
        <f>Coef_Large!I22</f>
        <v>3.3319299999999998E-8</v>
      </c>
      <c r="R23" s="3">
        <f>Coef_Large!J22</f>
        <v>3.6954199999999999E-6</v>
      </c>
      <c r="S23" s="3">
        <f>Coef_Large!K22</f>
        <v>2.9840499999999998E-6</v>
      </c>
      <c r="T23" s="3">
        <f>Coef_Large!L22</f>
        <v>1.5898800000000001E-5</v>
      </c>
      <c r="U23" s="3">
        <f>Coef_Large!M22</f>
        <v>8.6055399999999996E-7</v>
      </c>
      <c r="V23" s="3">
        <f>Coef_Large!N22</f>
        <v>5.6121600000000002E-5</v>
      </c>
      <c r="W23" s="3">
        <f>Coef_Large!O22</f>
        <v>1.0146000000000001E-5</v>
      </c>
      <c r="X23" s="3">
        <f>Coef_Large!P22</f>
        <v>6.8240199999999999E-6</v>
      </c>
      <c r="Y23" s="3">
        <f>Coef_Large!Q22</f>
        <v>9.4372399999999995E-4</v>
      </c>
      <c r="Z23" s="3">
        <f>Coef_Large!R22</f>
        <v>4.6903100000000002E-4</v>
      </c>
      <c r="AA23" s="3">
        <f>Coef_Large!S22</f>
        <v>3.48604E-6</v>
      </c>
      <c r="AB23" s="3">
        <f>Coef_Large!T22</f>
        <v>6.0370600000000001E-5</v>
      </c>
      <c r="AC23" s="3">
        <f>Coef_Large!U22</f>
        <v>2.2543199999999999E-6</v>
      </c>
      <c r="AD23" s="3">
        <f>Coef_Large!V22</f>
        <v>2.4148381999999999E-2</v>
      </c>
      <c r="AE23" s="3">
        <f>Coef_Large!W22</f>
        <v>1.3850599999999999E-4</v>
      </c>
      <c r="AF23" s="3">
        <f>Coef_Large!X22</f>
        <v>2.4429650000000001E-3</v>
      </c>
      <c r="AG23" s="3">
        <f>Coef_Large!Y22</f>
        <v>0</v>
      </c>
      <c r="AH23" s="3">
        <f>Coef_Large!Z22</f>
        <v>6.4613800000000001E-8</v>
      </c>
      <c r="AI23" s="3">
        <f>Coef_Large!AA22</f>
        <v>3.9146300000000002E-5</v>
      </c>
      <c r="AJ23" s="3">
        <f>Coef_Large!AB22</f>
        <v>9.0944000000000002E-5</v>
      </c>
      <c r="AK23" s="3">
        <f>Coef_Large!AC22</f>
        <v>7.2791299999999995E-4</v>
      </c>
      <c r="AL23" s="3">
        <f>Coef_Large!AD22</f>
        <v>5.0765700000000001E-5</v>
      </c>
      <c r="AM23" s="3">
        <f>Coef_Large!AE22</f>
        <v>1.01415E-4</v>
      </c>
      <c r="AN23" s="3">
        <f>Coef_Large!AF22</f>
        <v>4.4823000000000001E-5</v>
      </c>
      <c r="AO23" s="3">
        <f>Coef_Large!AG22</f>
        <v>5.6550799999999997E-6</v>
      </c>
      <c r="AP23" s="3">
        <f>Coef_Large!AH22</f>
        <v>1.7447099999999999E-4</v>
      </c>
      <c r="AQ23" s="3">
        <f>Coef_Large!AI22</f>
        <v>2.2798E-4</v>
      </c>
      <c r="AR23" s="3">
        <f>Coef_Large!AJ22</f>
        <v>6.7548410000000001E-3</v>
      </c>
      <c r="AS23" s="3">
        <f>Coef_Large!AK22</f>
        <v>2.70098E-5</v>
      </c>
      <c r="AT23" s="3">
        <f>Coef_Large!AL22</f>
        <v>2.19829E-4</v>
      </c>
      <c r="AU23" s="3">
        <f>Coef_Large!AM22</f>
        <v>1.14683E-4</v>
      </c>
      <c r="AV23" s="3">
        <f>Coef_Large!AN22</f>
        <v>2.8654599999999998E-5</v>
      </c>
    </row>
    <row r="24" spans="2:48" ht="15" x14ac:dyDescent="0.25">
      <c r="B24" s="3" t="s">
        <v>22</v>
      </c>
      <c r="C24" s="3" t="s">
        <v>43</v>
      </c>
      <c r="H24" s="4" t="s">
        <v>22</v>
      </c>
      <c r="I24" s="4" t="str">
        <f t="shared" si="1"/>
        <v>C</v>
      </c>
      <c r="J24" s="3">
        <f>Coef_Large!B23</f>
        <v>9.6614499999999996E-4</v>
      </c>
      <c r="K24" s="3">
        <f>Coef_Large!C23</f>
        <v>5.2321779999999997E-3</v>
      </c>
      <c r="L24" s="3">
        <f>Coef_Large!D23</f>
        <v>2.4826219999999999E-3</v>
      </c>
      <c r="M24" s="3">
        <f>Coef_Large!E23</f>
        <v>1.2612299999999999E-3</v>
      </c>
      <c r="N24" s="3">
        <f>Coef_Large!F23</f>
        <v>9.7792100000000009E-4</v>
      </c>
      <c r="O24" s="3">
        <f>Coef_Large!G23</f>
        <v>8.5938599999999996E-4</v>
      </c>
      <c r="P24" s="3">
        <f>Coef_Large!H23</f>
        <v>2.6430429999999999E-3</v>
      </c>
      <c r="Q24" s="3">
        <f>Coef_Large!I23</f>
        <v>1.798589E-3</v>
      </c>
      <c r="R24" s="3">
        <f>Coef_Large!J23</f>
        <v>1.882609E-2</v>
      </c>
      <c r="S24" s="3">
        <f>Coef_Large!K23</f>
        <v>3.9037400000000003E-4</v>
      </c>
      <c r="T24" s="3">
        <f>Coef_Large!L23</f>
        <v>1.7567780000000001E-3</v>
      </c>
      <c r="U24" s="3">
        <f>Coef_Large!M23</f>
        <v>2.3071100000000001E-4</v>
      </c>
      <c r="V24" s="3">
        <f>Coef_Large!N23</f>
        <v>6.4836500000000003E-4</v>
      </c>
      <c r="W24" s="3">
        <f>Coef_Large!O23</f>
        <v>2.032631E-3</v>
      </c>
      <c r="X24" s="3">
        <f>Coef_Large!P23</f>
        <v>4.0481300000000002E-5</v>
      </c>
      <c r="Y24" s="3">
        <f>Coef_Large!Q23</f>
        <v>5.7776799999999999E-4</v>
      </c>
      <c r="Z24" s="3">
        <f>Coef_Large!R23</f>
        <v>2.3979280000000001E-3</v>
      </c>
      <c r="AA24" s="3">
        <f>Coef_Large!S23</f>
        <v>1.087146E-3</v>
      </c>
      <c r="AB24" s="3">
        <f>Coef_Large!T23</f>
        <v>7.5765219999999996E-3</v>
      </c>
      <c r="AC24" s="3">
        <f>Coef_Large!U23</f>
        <v>3.851939E-3</v>
      </c>
      <c r="AD24" s="3">
        <f>Coef_Large!V23</f>
        <v>2.4208789999999999E-3</v>
      </c>
      <c r="AE24" s="3">
        <f>Coef_Large!W23</f>
        <v>2.4709674000000001E-2</v>
      </c>
      <c r="AF24" s="3">
        <f>Coef_Large!X23</f>
        <v>4.0304060000000003E-3</v>
      </c>
      <c r="AG24" s="3">
        <f>Coef_Large!Y23</f>
        <v>7.0476700000000002E-4</v>
      </c>
      <c r="AH24" s="3">
        <f>Coef_Large!Z23</f>
        <v>1.8326149999999999E-3</v>
      </c>
      <c r="AI24" s="3">
        <f>Coef_Large!AA23</f>
        <v>1.089259E-3</v>
      </c>
      <c r="AJ24" s="3">
        <f>Coef_Large!AB23</f>
        <v>4.91943E-4</v>
      </c>
      <c r="AK24" s="3">
        <f>Coef_Large!AC23</f>
        <v>4.0234400000000001E-4</v>
      </c>
      <c r="AL24" s="3">
        <f>Coef_Large!AD23</f>
        <v>5.9034699999999996E-4</v>
      </c>
      <c r="AM24" s="3">
        <f>Coef_Large!AE23</f>
        <v>9.4154600000000003E-4</v>
      </c>
      <c r="AN24" s="3">
        <f>Coef_Large!AF23</f>
        <v>3.9093500000000002E-4</v>
      </c>
      <c r="AO24" s="3">
        <f>Coef_Large!AG23</f>
        <v>1.2193600000000001E-4</v>
      </c>
      <c r="AP24" s="3">
        <f>Coef_Large!AH23</f>
        <v>2.4981859999999999E-3</v>
      </c>
      <c r="AQ24" s="3">
        <f>Coef_Large!AI23</f>
        <v>1.0049970000000001E-3</v>
      </c>
      <c r="AR24" s="3">
        <f>Coef_Large!AJ23</f>
        <v>3.793579E-3</v>
      </c>
      <c r="AS24" s="3">
        <f>Coef_Large!AK23</f>
        <v>1.927689E-3</v>
      </c>
      <c r="AT24" s="3">
        <f>Coef_Large!AL23</f>
        <v>1.9678640000000002E-3</v>
      </c>
      <c r="AU24" s="3">
        <f>Coef_Large!AM23</f>
        <v>1.3436819999999999E-3</v>
      </c>
      <c r="AV24" s="3">
        <f>Coef_Large!AN23</f>
        <v>2.88409E-4</v>
      </c>
    </row>
    <row r="25" spans="2:48" ht="15" x14ac:dyDescent="0.25">
      <c r="B25" s="3" t="s">
        <v>23</v>
      </c>
      <c r="C25" s="3" t="s">
        <v>42</v>
      </c>
      <c r="H25" s="4" t="s">
        <v>23</v>
      </c>
      <c r="I25" s="4" t="str">
        <f t="shared" si="1"/>
        <v>A</v>
      </c>
      <c r="J25" s="3">
        <f>Coef_Large!B24</f>
        <v>1.851056E-3</v>
      </c>
      <c r="K25" s="3">
        <f>Coef_Large!C24</f>
        <v>7.1942450000000002E-3</v>
      </c>
      <c r="L25" s="3">
        <f>Coef_Large!D24</f>
        <v>3.4756703E-2</v>
      </c>
      <c r="M25" s="3">
        <f>Coef_Large!E24</f>
        <v>2.3222784E-2</v>
      </c>
      <c r="N25" s="3">
        <f>Coef_Large!F24</f>
        <v>3.7152209999999999E-3</v>
      </c>
      <c r="O25" s="3">
        <f>Coef_Large!G24</f>
        <v>2.3267560000000001E-3</v>
      </c>
      <c r="P25" s="3">
        <f>Coef_Large!H24</f>
        <v>1.1228297E-2</v>
      </c>
      <c r="Q25" s="3">
        <f>Coef_Large!I24</f>
        <v>2.5121890000000002E-3</v>
      </c>
      <c r="R25" s="3">
        <f>Coef_Large!J24</f>
        <v>1.914219E-3</v>
      </c>
      <c r="S25" s="3">
        <f>Coef_Large!K24</f>
        <v>2.009149E-3</v>
      </c>
      <c r="T25" s="3">
        <f>Coef_Large!L24</f>
        <v>3.8040970000000002E-3</v>
      </c>
      <c r="U25" s="3">
        <f>Coef_Large!M24</f>
        <v>8.4142099999999997E-4</v>
      </c>
      <c r="V25" s="3">
        <f>Coef_Large!N24</f>
        <v>1.0313024E-2</v>
      </c>
      <c r="W25" s="3">
        <f>Coef_Large!O24</f>
        <v>6.6275379999999997E-3</v>
      </c>
      <c r="X25" s="3">
        <f>Coef_Large!P24</f>
        <v>9.4390740000000004E-3</v>
      </c>
      <c r="Y25" s="3">
        <f>Coef_Large!Q24</f>
        <v>1.1224593999999999E-2</v>
      </c>
      <c r="Z25" s="3">
        <f>Coef_Large!R24</f>
        <v>1.2900233000000001E-2</v>
      </c>
      <c r="AA25" s="3">
        <f>Coef_Large!S24</f>
        <v>3.3951553000000002E-2</v>
      </c>
      <c r="AB25" s="3">
        <f>Coef_Large!T24</f>
        <v>3.8644497999999999E-2</v>
      </c>
      <c r="AC25" s="3">
        <f>Coef_Large!U24</f>
        <v>1.9482320000000001E-2</v>
      </c>
      <c r="AD25" s="3">
        <f>Coef_Large!V24</f>
        <v>0.10679525099999999</v>
      </c>
      <c r="AE25" s="3">
        <f>Coef_Large!W24</f>
        <v>1.0542223999999999E-2</v>
      </c>
      <c r="AF25" s="3">
        <f>Coef_Large!X24</f>
        <v>0.11835005899999999</v>
      </c>
      <c r="AG25" s="3">
        <f>Coef_Large!Y24</f>
        <v>4.1212719999999996E-3</v>
      </c>
      <c r="AH25" s="3">
        <f>Coef_Large!Z24</f>
        <v>2.6044369999999998E-3</v>
      </c>
      <c r="AI25" s="3">
        <f>Coef_Large!AA24</f>
        <v>1.3297988E-2</v>
      </c>
      <c r="AJ25" s="3">
        <f>Coef_Large!AB24</f>
        <v>2.9633149999999998E-3</v>
      </c>
      <c r="AK25" s="3">
        <f>Coef_Large!AC24</f>
        <v>6.776575E-3</v>
      </c>
      <c r="AL25" s="3">
        <f>Coef_Large!AD24</f>
        <v>7.2845899999999999E-4</v>
      </c>
      <c r="AM25" s="3">
        <f>Coef_Large!AE24</f>
        <v>2.298694E-3</v>
      </c>
      <c r="AN25" s="3">
        <f>Coef_Large!AF24</f>
        <v>2.83844E-4</v>
      </c>
      <c r="AO25" s="3">
        <f>Coef_Large!AG24</f>
        <v>9.5649299999999999E-5</v>
      </c>
      <c r="AP25" s="3">
        <f>Coef_Large!AH24</f>
        <v>2.7235919999999999E-3</v>
      </c>
      <c r="AQ25" s="3">
        <f>Coef_Large!AI24</f>
        <v>1.487562E-3</v>
      </c>
      <c r="AR25" s="3">
        <f>Coef_Large!AJ24</f>
        <v>0</v>
      </c>
      <c r="AS25" s="3">
        <f>Coef_Large!AK24</f>
        <v>2.5366700000000001E-4</v>
      </c>
      <c r="AT25" s="3">
        <f>Coef_Large!AL24</f>
        <v>4.7365500000000002E-4</v>
      </c>
      <c r="AU25" s="3">
        <f>Coef_Large!AM24</f>
        <v>2.4253859999999999E-3</v>
      </c>
      <c r="AV25" s="3">
        <f>Coef_Large!AN24</f>
        <v>1.5225320000000001E-3</v>
      </c>
    </row>
    <row r="26" spans="2:48" ht="15" x14ac:dyDescent="0.25">
      <c r="B26" s="3" t="s">
        <v>24</v>
      </c>
      <c r="C26" s="3" t="s">
        <v>25</v>
      </c>
      <c r="H26" s="4" t="s">
        <v>24</v>
      </c>
      <c r="I26" s="4" t="str">
        <f t="shared" si="1"/>
        <v>E</v>
      </c>
      <c r="J26" s="3">
        <f>Coef_Large!B25</f>
        <v>1.7932736000000001E-2</v>
      </c>
      <c r="K26" s="3">
        <f>Coef_Large!C25</f>
        <v>1.3080445E-2</v>
      </c>
      <c r="L26" s="3">
        <f>Coef_Large!D25</f>
        <v>7.3982124999999996E-2</v>
      </c>
      <c r="M26" s="3">
        <f>Coef_Large!E25</f>
        <v>3.8425073999999997E-2</v>
      </c>
      <c r="N26" s="3">
        <f>Coef_Large!F25</f>
        <v>3.1136052000000001E-2</v>
      </c>
      <c r="O26" s="3">
        <f>Coef_Large!G25</f>
        <v>1.6734636000000001E-2</v>
      </c>
      <c r="P26" s="3">
        <f>Coef_Large!H25</f>
        <v>1.5812720999999998E-2</v>
      </c>
      <c r="Q26" s="3">
        <f>Coef_Large!I25</f>
        <v>8.1707189E-2</v>
      </c>
      <c r="R26" s="3">
        <f>Coef_Large!J25</f>
        <v>1.2585967999999999E-2</v>
      </c>
      <c r="S26" s="3">
        <f>Coef_Large!K25</f>
        <v>4.1859298000000003E-2</v>
      </c>
      <c r="T26" s="3">
        <f>Coef_Large!L25</f>
        <v>4.9993467999999999E-2</v>
      </c>
      <c r="U26" s="3">
        <f>Coef_Large!M25</f>
        <v>1.4402514E-2</v>
      </c>
      <c r="V26" s="3">
        <f>Coef_Large!N25</f>
        <v>3.5148561000000002E-2</v>
      </c>
      <c r="W26" s="3">
        <f>Coef_Large!O25</f>
        <v>0.11062330400000001</v>
      </c>
      <c r="X26" s="3">
        <f>Coef_Large!P25</f>
        <v>5.5996098000000001E-2</v>
      </c>
      <c r="Y26" s="3">
        <f>Coef_Large!Q25</f>
        <v>1.8548222E-2</v>
      </c>
      <c r="Z26" s="3">
        <f>Coef_Large!R25</f>
        <v>1.2842368E-2</v>
      </c>
      <c r="AA26" s="3">
        <f>Coef_Large!S25</f>
        <v>1.7588370999999998E-2</v>
      </c>
      <c r="AB26" s="3">
        <f>Coef_Large!T25</f>
        <v>2.9462135E-2</v>
      </c>
      <c r="AC26" s="3">
        <f>Coef_Large!U25</f>
        <v>1.3796467999999999E-2</v>
      </c>
      <c r="AD26" s="3">
        <f>Coef_Large!V25</f>
        <v>2.1974974000000001E-2</v>
      </c>
      <c r="AE26" s="3">
        <f>Coef_Large!W25</f>
        <v>1.2751679E-2</v>
      </c>
      <c r="AF26" s="3">
        <f>Coef_Large!X25</f>
        <v>1.9146064000000001E-2</v>
      </c>
      <c r="AG26" s="3">
        <f>Coef_Large!Y25</f>
        <v>0.400243338</v>
      </c>
      <c r="AH26" s="3">
        <f>Coef_Large!Z25</f>
        <v>1.7374915000000001E-2</v>
      </c>
      <c r="AI26" s="3">
        <f>Coef_Large!AA25</f>
        <v>5.8892950000000001E-3</v>
      </c>
      <c r="AJ26" s="3">
        <f>Coef_Large!AB25</f>
        <v>8.6287550000000001E-3</v>
      </c>
      <c r="AK26" s="3">
        <f>Coef_Large!AC25</f>
        <v>7.822397E-3</v>
      </c>
      <c r="AL26" s="3">
        <f>Coef_Large!AD25</f>
        <v>9.2797959999999999E-3</v>
      </c>
      <c r="AM26" s="3">
        <f>Coef_Large!AE25</f>
        <v>5.0264259999999996E-3</v>
      </c>
      <c r="AN26" s="3">
        <f>Coef_Large!AF25</f>
        <v>3.314039E-3</v>
      </c>
      <c r="AO26" s="3">
        <f>Coef_Large!AG25</f>
        <v>1.816011E-3</v>
      </c>
      <c r="AP26" s="3">
        <f>Coef_Large!AH25</f>
        <v>7.4074759999999996E-3</v>
      </c>
      <c r="AQ26" s="3">
        <f>Coef_Large!AI25</f>
        <v>7.3170989999999997E-3</v>
      </c>
      <c r="AR26" s="3">
        <f>Coef_Large!AJ25</f>
        <v>8.1436530000000007E-3</v>
      </c>
      <c r="AS26" s="3">
        <f>Coef_Large!AK25</f>
        <v>7.097038E-3</v>
      </c>
      <c r="AT26" s="3">
        <f>Coef_Large!AL25</f>
        <v>7.2015339999999999E-3</v>
      </c>
      <c r="AU26" s="3">
        <f>Coef_Large!AM25</f>
        <v>1.5444665999999999E-2</v>
      </c>
      <c r="AV26" s="3">
        <f>Coef_Large!AN25</f>
        <v>3.8832990000000002E-3</v>
      </c>
    </row>
    <row r="27" spans="2:48" ht="15" x14ac:dyDescent="0.25">
      <c r="B27" s="3" t="s">
        <v>25</v>
      </c>
      <c r="C27" s="3" t="s">
        <v>25</v>
      </c>
      <c r="H27" s="4" t="s">
        <v>25</v>
      </c>
      <c r="I27" s="4" t="str">
        <f t="shared" si="1"/>
        <v>E</v>
      </c>
      <c r="J27" s="3">
        <f>Coef_Large!B26</f>
        <v>3.2565699999999999E-3</v>
      </c>
      <c r="K27" s="3">
        <f>Coef_Large!C26</f>
        <v>1.308044E-3</v>
      </c>
      <c r="L27" s="3">
        <f>Coef_Large!D26</f>
        <v>1.2909633E-2</v>
      </c>
      <c r="M27" s="3">
        <f>Coef_Large!E26</f>
        <v>1.7770380000000001E-3</v>
      </c>
      <c r="N27" s="3">
        <f>Coef_Large!F26</f>
        <v>5.6285179999999999E-3</v>
      </c>
      <c r="O27" s="3">
        <f>Coef_Large!G26</f>
        <v>5.5737319999999996E-3</v>
      </c>
      <c r="P27" s="3">
        <f>Coef_Large!H26</f>
        <v>2.5476280000000001E-3</v>
      </c>
      <c r="Q27" s="3">
        <f>Coef_Large!I26</f>
        <v>4.6148320000000001E-3</v>
      </c>
      <c r="R27" s="3">
        <f>Coef_Large!J26</f>
        <v>1.5886190000000001E-3</v>
      </c>
      <c r="S27" s="3">
        <f>Coef_Large!K26</f>
        <v>1.8071389999999999E-3</v>
      </c>
      <c r="T27" s="3">
        <f>Coef_Large!L26</f>
        <v>5.715309E-3</v>
      </c>
      <c r="U27" s="3">
        <f>Coef_Large!M26</f>
        <v>1.8892030000000001E-3</v>
      </c>
      <c r="V27" s="3">
        <f>Coef_Large!N26</f>
        <v>2.0244180000000001E-3</v>
      </c>
      <c r="W27" s="3">
        <f>Coef_Large!O26</f>
        <v>4.3699899999999998E-3</v>
      </c>
      <c r="X27" s="3">
        <f>Coef_Large!P26</f>
        <v>1.0459382999999999E-2</v>
      </c>
      <c r="Y27" s="3">
        <f>Coef_Large!Q26</f>
        <v>6.2474600000000003E-4</v>
      </c>
      <c r="Z27" s="3">
        <f>Coef_Large!R26</f>
        <v>1.0777060000000001E-3</v>
      </c>
      <c r="AA27" s="3">
        <f>Coef_Large!S26</f>
        <v>1.5201909999999999E-3</v>
      </c>
      <c r="AB27" s="3">
        <f>Coef_Large!T26</f>
        <v>5.0558700000000005E-4</v>
      </c>
      <c r="AC27" s="3">
        <f>Coef_Large!U26</f>
        <v>7.6732999999999999E-4</v>
      </c>
      <c r="AD27" s="3">
        <f>Coef_Large!V26</f>
        <v>9.6372899999999997E-4</v>
      </c>
      <c r="AE27" s="3">
        <f>Coef_Large!W26</f>
        <v>2.884654E-3</v>
      </c>
      <c r="AF27" s="3">
        <f>Coef_Large!X26</f>
        <v>6.4165299999999995E-4</v>
      </c>
      <c r="AG27" s="3">
        <f>Coef_Large!Y26</f>
        <v>7.0263900000000002E-4</v>
      </c>
      <c r="AH27" s="3">
        <f>Coef_Large!Z26</f>
        <v>0.14446404700000001</v>
      </c>
      <c r="AI27" s="3">
        <f>Coef_Large!AA26</f>
        <v>9.4253000000000002E-4</v>
      </c>
      <c r="AJ27" s="3">
        <f>Coef_Large!AB26</f>
        <v>1.251432E-3</v>
      </c>
      <c r="AK27" s="3">
        <f>Coef_Large!AC26</f>
        <v>1.625865E-3</v>
      </c>
      <c r="AL27" s="3">
        <f>Coef_Large!AD26</f>
        <v>2.141666E-3</v>
      </c>
      <c r="AM27" s="3">
        <f>Coef_Large!AE26</f>
        <v>1.595637E-3</v>
      </c>
      <c r="AN27" s="3">
        <f>Coef_Large!AF26</f>
        <v>1.4453910000000001E-3</v>
      </c>
      <c r="AO27" s="3">
        <f>Coef_Large!AG26</f>
        <v>7.9181300000000004E-4</v>
      </c>
      <c r="AP27" s="3">
        <f>Coef_Large!AH26</f>
        <v>2.5056549999999999E-3</v>
      </c>
      <c r="AQ27" s="3">
        <f>Coef_Large!AI26</f>
        <v>5.1405660000000001E-3</v>
      </c>
      <c r="AR27" s="3">
        <f>Coef_Large!AJ26</f>
        <v>1.4436816999999999E-2</v>
      </c>
      <c r="AS27" s="3">
        <f>Coef_Large!AK26</f>
        <v>2.2157819999999999E-3</v>
      </c>
      <c r="AT27" s="3">
        <f>Coef_Large!AL26</f>
        <v>1.4229815999999999E-2</v>
      </c>
      <c r="AU27" s="3">
        <f>Coef_Large!AM26</f>
        <v>5.2354669999999997E-3</v>
      </c>
      <c r="AV27" s="3">
        <f>Coef_Large!AN26</f>
        <v>1.8465129999999999E-3</v>
      </c>
    </row>
    <row r="28" spans="2:48" ht="15" x14ac:dyDescent="0.25">
      <c r="B28" s="3" t="s">
        <v>26</v>
      </c>
      <c r="C28" s="3" t="s">
        <v>25</v>
      </c>
      <c r="H28" s="4" t="s">
        <v>26</v>
      </c>
      <c r="I28" s="4" t="str">
        <f t="shared" si="1"/>
        <v>E</v>
      </c>
      <c r="J28" s="3">
        <f>Coef_Large!B27</f>
        <v>2.2555120000000001E-2</v>
      </c>
      <c r="K28" s="3">
        <f>Coef_Large!C27</f>
        <v>1.0464355999999999E-2</v>
      </c>
      <c r="L28" s="3">
        <f>Coef_Large!D27</f>
        <v>2.2840118999999999E-2</v>
      </c>
      <c r="M28" s="3">
        <f>Coef_Large!E27</f>
        <v>2.0083047999999999E-2</v>
      </c>
      <c r="N28" s="3">
        <f>Coef_Large!F27</f>
        <v>3.5669479999999999E-3</v>
      </c>
      <c r="O28" s="3">
        <f>Coef_Large!G27</f>
        <v>9.0101150000000008E-3</v>
      </c>
      <c r="P28" s="3">
        <f>Coef_Large!H27</f>
        <v>6.3284090000000001E-3</v>
      </c>
      <c r="Q28" s="3">
        <f>Coef_Large!I27</f>
        <v>6.3242699999999999E-3</v>
      </c>
      <c r="R28" s="3">
        <f>Coef_Large!J27</f>
        <v>1.1263567E-2</v>
      </c>
      <c r="S28" s="3">
        <f>Coef_Large!K27</f>
        <v>1.6755678E-2</v>
      </c>
      <c r="T28" s="3">
        <f>Coef_Large!L27</f>
        <v>5.1442040000000003E-3</v>
      </c>
      <c r="U28" s="3">
        <f>Coef_Large!M27</f>
        <v>2.5454840000000002E-3</v>
      </c>
      <c r="V28" s="3">
        <f>Coef_Large!N27</f>
        <v>4.8688170000000001E-3</v>
      </c>
      <c r="W28" s="3">
        <f>Coef_Large!O27</f>
        <v>8.8679880000000003E-3</v>
      </c>
      <c r="X28" s="3">
        <f>Coef_Large!P27</f>
        <v>5.2873809999999999E-3</v>
      </c>
      <c r="Y28" s="3">
        <f>Coef_Large!Q27</f>
        <v>2.461006E-3</v>
      </c>
      <c r="Z28" s="3">
        <f>Coef_Large!R27</f>
        <v>1.201939E-3</v>
      </c>
      <c r="AA28" s="3">
        <f>Coef_Large!S27</f>
        <v>2.6251159999999998E-3</v>
      </c>
      <c r="AB28" s="3">
        <f>Coef_Large!T27</f>
        <v>4.9553009999999996E-3</v>
      </c>
      <c r="AC28" s="3">
        <f>Coef_Large!U27</f>
        <v>2.780856E-3</v>
      </c>
      <c r="AD28" s="3">
        <f>Coef_Large!V27</f>
        <v>1.0782666E-2</v>
      </c>
      <c r="AE28" s="3">
        <f>Coef_Large!W27</f>
        <v>9.501018E-3</v>
      </c>
      <c r="AF28" s="3">
        <f>Coef_Large!X27</f>
        <v>1.1227561E-2</v>
      </c>
      <c r="AG28" s="3">
        <f>Coef_Large!Y27</f>
        <v>8.335304E-3</v>
      </c>
      <c r="AH28" s="3">
        <f>Coef_Large!Z27</f>
        <v>2.6268336E-2</v>
      </c>
      <c r="AI28" s="3">
        <f>Coef_Large!AA27</f>
        <v>0.21983080799999999</v>
      </c>
      <c r="AJ28" s="3">
        <f>Coef_Large!AB27</f>
        <v>3.8634656000000003E-2</v>
      </c>
      <c r="AK28" s="3">
        <f>Coef_Large!AC27</f>
        <v>1.5465267E-2</v>
      </c>
      <c r="AL28" s="3">
        <f>Coef_Large!AD27</f>
        <v>1.6024367000000001E-2</v>
      </c>
      <c r="AM28" s="3">
        <f>Coef_Large!AE27</f>
        <v>7.3771560000000002E-3</v>
      </c>
      <c r="AN28" s="3">
        <f>Coef_Large!AF27</f>
        <v>1.3052151E-2</v>
      </c>
      <c r="AO28" s="3">
        <f>Coef_Large!AG27</f>
        <v>0.105657168</v>
      </c>
      <c r="AP28" s="3">
        <f>Coef_Large!AH27</f>
        <v>5.3374950000000003E-3</v>
      </c>
      <c r="AQ28" s="3">
        <f>Coef_Large!AI27</f>
        <v>6.4303219999999996E-3</v>
      </c>
      <c r="AR28" s="3">
        <f>Coef_Large!AJ27</f>
        <v>3.8985371999999997E-2</v>
      </c>
      <c r="AS28" s="3">
        <f>Coef_Large!AK27</f>
        <v>4.7818169999999998E-3</v>
      </c>
      <c r="AT28" s="3">
        <f>Coef_Large!AL27</f>
        <v>4.6356310000000003E-3</v>
      </c>
      <c r="AU28" s="3">
        <f>Coef_Large!AM27</f>
        <v>2.1530192E-2</v>
      </c>
      <c r="AV28" s="3">
        <f>Coef_Large!AN27</f>
        <v>6.9591089999999998E-3</v>
      </c>
    </row>
    <row r="29" spans="2:48" ht="15" x14ac:dyDescent="0.25">
      <c r="B29" s="3" t="s">
        <v>27</v>
      </c>
      <c r="C29" s="3" t="s">
        <v>25</v>
      </c>
      <c r="H29" s="4" t="s">
        <v>27</v>
      </c>
      <c r="I29" s="4" t="str">
        <f t="shared" si="1"/>
        <v>E</v>
      </c>
      <c r="J29" s="3">
        <f>Coef_Large!B28</f>
        <v>6.3533222E-2</v>
      </c>
      <c r="K29" s="3">
        <f>Coef_Large!C28</f>
        <v>6.4748201000000005E-2</v>
      </c>
      <c r="L29" s="3">
        <f>Coef_Large!D28</f>
        <v>2.8301887000000001E-2</v>
      </c>
      <c r="M29" s="3">
        <f>Coef_Large!E28</f>
        <v>1.8923977000000002E-2</v>
      </c>
      <c r="N29" s="3">
        <f>Coef_Large!F28</f>
        <v>4.9292699000000002E-2</v>
      </c>
      <c r="O29" s="3">
        <f>Coef_Large!G28</f>
        <v>3.6444979000000002E-2</v>
      </c>
      <c r="P29" s="3">
        <f>Coef_Large!H28</f>
        <v>2.5860075E-2</v>
      </c>
      <c r="Q29" s="3">
        <f>Coef_Large!I28</f>
        <v>5.4887969000000002E-2</v>
      </c>
      <c r="R29" s="3">
        <f>Coef_Large!J28</f>
        <v>4.5089600000000001E-2</v>
      </c>
      <c r="S29" s="3">
        <f>Coef_Large!K28</f>
        <v>1.4109172E-2</v>
      </c>
      <c r="T29" s="3">
        <f>Coef_Large!L28</f>
        <v>7.7106281999999998E-2</v>
      </c>
      <c r="U29" s="3">
        <f>Coef_Large!M28</f>
        <v>3.0275153999999999E-2</v>
      </c>
      <c r="V29" s="3">
        <f>Coef_Large!N28</f>
        <v>5.6235959000000002E-2</v>
      </c>
      <c r="W29" s="3">
        <f>Coef_Large!O28</f>
        <v>4.5040326999999998E-2</v>
      </c>
      <c r="X29" s="3">
        <f>Coef_Large!P28</f>
        <v>8.1656956000000003E-2</v>
      </c>
      <c r="Y29" s="3">
        <f>Coef_Large!Q28</f>
        <v>4.6746223000000003E-2</v>
      </c>
      <c r="Z29" s="3">
        <f>Coef_Large!R28</f>
        <v>5.1812605999999997E-2</v>
      </c>
      <c r="AA29" s="3">
        <f>Coef_Large!S28</f>
        <v>6.6857308000000004E-2</v>
      </c>
      <c r="AB29" s="3">
        <f>Coef_Large!T28</f>
        <v>7.9623715999999997E-2</v>
      </c>
      <c r="AC29" s="3">
        <f>Coef_Large!U28</f>
        <v>0.118650435</v>
      </c>
      <c r="AD29" s="3">
        <f>Coef_Large!V28</f>
        <v>4.2098370000000003E-2</v>
      </c>
      <c r="AE29" s="3">
        <f>Coef_Large!W28</f>
        <v>4.5399365999999997E-2</v>
      </c>
      <c r="AF29" s="3">
        <f>Coef_Large!X28</f>
        <v>4.4632144999999998E-2</v>
      </c>
      <c r="AG29" s="3">
        <f>Coef_Large!Y28</f>
        <v>7.4846870000000003E-3</v>
      </c>
      <c r="AH29" s="3">
        <f>Coef_Large!Z28</f>
        <v>9.7904359999999996E-3</v>
      </c>
      <c r="AI29" s="3">
        <f>Coef_Large!AA28</f>
        <v>2.7410662999999998E-2</v>
      </c>
      <c r="AJ29" s="3">
        <f>Coef_Large!AB28</f>
        <v>3.6494417000000001E-2</v>
      </c>
      <c r="AK29" s="3">
        <f>Coef_Large!AC28</f>
        <v>1.5506906000000001E-2</v>
      </c>
      <c r="AL29" s="3">
        <f>Coef_Large!AD28</f>
        <v>3.3856477000000003E-2</v>
      </c>
      <c r="AM29" s="3">
        <f>Coef_Large!AE28</f>
        <v>1.9036183000000002E-2</v>
      </c>
      <c r="AN29" s="3">
        <f>Coef_Large!AF28</f>
        <v>4.6107939999999997E-3</v>
      </c>
      <c r="AO29" s="3">
        <f>Coef_Large!AG28</f>
        <v>1.8737020000000001E-3</v>
      </c>
      <c r="AP29" s="3">
        <f>Coef_Large!AH28</f>
        <v>8.1753610000000008E-3</v>
      </c>
      <c r="AQ29" s="3">
        <f>Coef_Large!AI28</f>
        <v>1.4431523999999999E-2</v>
      </c>
      <c r="AR29" s="3">
        <f>Coef_Large!AJ28</f>
        <v>1.7509259999999999E-2</v>
      </c>
      <c r="AS29" s="3">
        <f>Coef_Large!AK28</f>
        <v>6.2319439999999997E-3</v>
      </c>
      <c r="AT29" s="3">
        <f>Coef_Large!AL28</f>
        <v>1.1158830999999999E-2</v>
      </c>
      <c r="AU29" s="3">
        <f>Coef_Large!AM28</f>
        <v>6.4098610000000002E-3</v>
      </c>
      <c r="AV29" s="3">
        <f>Coef_Large!AN28</f>
        <v>9.4354450000000006E-3</v>
      </c>
    </row>
    <row r="30" spans="2:48" ht="15" x14ac:dyDescent="0.25">
      <c r="B30" s="3" t="s">
        <v>28</v>
      </c>
      <c r="C30" s="3" t="s">
        <v>25</v>
      </c>
      <c r="H30" s="4" t="s">
        <v>28</v>
      </c>
      <c r="I30" s="4" t="str">
        <f t="shared" si="1"/>
        <v>E</v>
      </c>
      <c r="J30" s="3">
        <f>Coef_Large!B29</f>
        <v>4.8280579999999997E-3</v>
      </c>
      <c r="K30" s="3">
        <f>Coef_Large!C29</f>
        <v>1.5696534000000002E-2</v>
      </c>
      <c r="L30" s="3">
        <f>Coef_Large!D29</f>
        <v>3.0287984E-2</v>
      </c>
      <c r="M30" s="3">
        <f>Coef_Large!E29</f>
        <v>3.1216524999999998E-2</v>
      </c>
      <c r="N30" s="3">
        <f>Coef_Large!F29</f>
        <v>3.7888590999999999E-2</v>
      </c>
      <c r="O30" s="3">
        <f>Coef_Large!G29</f>
        <v>1.956606E-2</v>
      </c>
      <c r="P30" s="3">
        <f>Coef_Large!H29</f>
        <v>2.4724922999999999E-2</v>
      </c>
      <c r="Q30" s="3">
        <f>Coef_Large!I29</f>
        <v>2.7177031000000001E-2</v>
      </c>
      <c r="R30" s="3">
        <f>Coef_Large!J29</f>
        <v>3.1166256E-2</v>
      </c>
      <c r="S30" s="3">
        <f>Coef_Large!K29</f>
        <v>1.1896523000000001E-2</v>
      </c>
      <c r="T30" s="3">
        <f>Coef_Large!L29</f>
        <v>2.2361243999999999E-2</v>
      </c>
      <c r="U30" s="3">
        <f>Coef_Large!M29</f>
        <v>1.1744736E-2</v>
      </c>
      <c r="V30" s="3">
        <f>Coef_Large!N29</f>
        <v>9.7990960000000002E-3</v>
      </c>
      <c r="W30" s="3">
        <f>Coef_Large!O29</f>
        <v>6.1732049999999997E-2</v>
      </c>
      <c r="X30" s="3">
        <f>Coef_Large!P29</f>
        <v>1.6638386000000002E-2</v>
      </c>
      <c r="Y30" s="3">
        <f>Coef_Large!Q29</f>
        <v>7.9190419999999994E-3</v>
      </c>
      <c r="Z30" s="3">
        <f>Coef_Large!R29</f>
        <v>8.5416280000000008E-3</v>
      </c>
      <c r="AA30" s="3">
        <f>Coef_Large!S29</f>
        <v>1.0495713E-2</v>
      </c>
      <c r="AB30" s="3">
        <f>Coef_Large!T29</f>
        <v>6.1003150000000003E-3</v>
      </c>
      <c r="AC30" s="3">
        <f>Coef_Large!U29</f>
        <v>7.0075880000000004E-3</v>
      </c>
      <c r="AD30" s="3">
        <f>Coef_Large!V29</f>
        <v>6.6783290000000002E-3</v>
      </c>
      <c r="AE30" s="3">
        <f>Coef_Large!W29</f>
        <v>1.1820086E-2</v>
      </c>
      <c r="AF30" s="3">
        <f>Coef_Large!X29</f>
        <v>6.5294330000000003E-3</v>
      </c>
      <c r="AG30" s="3">
        <f>Coef_Large!Y29</f>
        <v>2.4598419999999998E-3</v>
      </c>
      <c r="AH30" s="3">
        <f>Coef_Large!Z29</f>
        <v>3.1264545999999997E-2</v>
      </c>
      <c r="AI30" s="3">
        <f>Coef_Large!AA29</f>
        <v>9.7509569999999993E-3</v>
      </c>
      <c r="AJ30" s="3">
        <f>Coef_Large!AB29</f>
        <v>7.5927859E-2</v>
      </c>
      <c r="AK30" s="3">
        <f>Coef_Large!AC29</f>
        <v>0.21751152200000001</v>
      </c>
      <c r="AL30" s="3">
        <f>Coef_Large!AD29</f>
        <v>1.5111919999999999E-2</v>
      </c>
      <c r="AM30" s="3">
        <f>Coef_Large!AE29</f>
        <v>1.2172353E-2</v>
      </c>
      <c r="AN30" s="3">
        <f>Coef_Large!AF29</f>
        <v>3.2863158000000003E-2</v>
      </c>
      <c r="AO30" s="3">
        <f>Coef_Large!AG29</f>
        <v>6.1718459999999999E-3</v>
      </c>
      <c r="AP30" s="3">
        <f>Coef_Large!AH29</f>
        <v>1.3625791999999999E-2</v>
      </c>
      <c r="AQ30" s="3">
        <f>Coef_Large!AI29</f>
        <v>1.9874435999999999E-2</v>
      </c>
      <c r="AR30" s="3">
        <f>Coef_Large!AJ29</f>
        <v>2.3337625000000001E-2</v>
      </c>
      <c r="AS30" s="3">
        <f>Coef_Large!AK29</f>
        <v>1.3561135E-2</v>
      </c>
      <c r="AT30" s="3">
        <f>Coef_Large!AL29</f>
        <v>1.2149566000000001E-2</v>
      </c>
      <c r="AU30" s="3">
        <f>Coef_Large!AM29</f>
        <v>6.879675E-3</v>
      </c>
      <c r="AV30" s="3">
        <f>Coef_Large!AN29</f>
        <v>7.8780919999999997E-3</v>
      </c>
    </row>
    <row r="31" spans="2:48" ht="15" x14ac:dyDescent="0.25">
      <c r="B31" s="3" t="s">
        <v>29</v>
      </c>
      <c r="C31" s="3" t="s">
        <v>25</v>
      </c>
      <c r="H31" s="4" t="s">
        <v>29</v>
      </c>
      <c r="I31" s="4" t="str">
        <f t="shared" si="1"/>
        <v>E</v>
      </c>
      <c r="J31" s="3">
        <f>Coef_Large!B30</f>
        <v>2.41203E-4</v>
      </c>
      <c r="K31" s="3">
        <f>Coef_Large!C30</f>
        <v>0</v>
      </c>
      <c r="L31" s="3">
        <f>Coef_Large!D30</f>
        <v>2.9791459999999998E-3</v>
      </c>
      <c r="M31" s="3">
        <f>Coef_Large!E30</f>
        <v>6.7429399999999998E-4</v>
      </c>
      <c r="N31" s="3">
        <f>Coef_Large!F30</f>
        <v>1.5992350000000001E-3</v>
      </c>
      <c r="O31" s="3">
        <f>Coef_Large!G30</f>
        <v>3.8040099999999999E-4</v>
      </c>
      <c r="P31" s="3">
        <f>Coef_Large!H30</f>
        <v>3.8353299999999998E-4</v>
      </c>
      <c r="Q31" s="3">
        <f>Coef_Large!I30</f>
        <v>4.12896E-4</v>
      </c>
      <c r="R31" s="3">
        <f>Coef_Large!J30</f>
        <v>2.6095600000000001E-4</v>
      </c>
      <c r="S31" s="3">
        <f>Coef_Large!K30</f>
        <v>9.3208100000000005E-7</v>
      </c>
      <c r="T31" s="3">
        <f>Coef_Large!L30</f>
        <v>3.4377499999999999E-4</v>
      </c>
      <c r="U31" s="3">
        <f>Coef_Large!M30</f>
        <v>1.5242899999999999E-4</v>
      </c>
      <c r="V31" s="3">
        <f>Coef_Large!N30</f>
        <v>5.3789300000000001E-4</v>
      </c>
      <c r="W31" s="3">
        <f>Coef_Large!O30</f>
        <v>6.5300700000000004E-4</v>
      </c>
      <c r="X31" s="3">
        <f>Coef_Large!P30</f>
        <v>3.5482200000000003E-4</v>
      </c>
      <c r="Y31" s="3">
        <f>Coef_Large!Q30</f>
        <v>1.6903999999999999E-4</v>
      </c>
      <c r="Z31" s="3">
        <f>Coef_Large!R30</f>
        <v>1.3314240000000001E-3</v>
      </c>
      <c r="AA31" s="3">
        <f>Coef_Large!S30</f>
        <v>3.6206200000000002E-4</v>
      </c>
      <c r="AB31" s="3">
        <f>Coef_Large!T30</f>
        <v>4.0380299999999997E-5</v>
      </c>
      <c r="AC31" s="3">
        <f>Coef_Large!U30</f>
        <v>5.6360299999999998E-4</v>
      </c>
      <c r="AD31" s="3">
        <f>Coef_Large!V30</f>
        <v>7.8373699999999995E-4</v>
      </c>
      <c r="AE31" s="3">
        <f>Coef_Large!W30</f>
        <v>4.9038700000000001E-4</v>
      </c>
      <c r="AF31" s="3">
        <f>Coef_Large!X30</f>
        <v>5.1390699999999997E-4</v>
      </c>
      <c r="AG31" s="3">
        <f>Coef_Large!Y30</f>
        <v>3.9580799999999999E-4</v>
      </c>
      <c r="AH31" s="3">
        <f>Coef_Large!Z30</f>
        <v>2.5783099999999998E-4</v>
      </c>
      <c r="AI31" s="3">
        <f>Coef_Large!AA30</f>
        <v>4.3209699999999999E-4</v>
      </c>
      <c r="AJ31" s="3">
        <f>Coef_Large!AB30</f>
        <v>3.3070579999999999E-3</v>
      </c>
      <c r="AK31" s="3">
        <f>Coef_Large!AC30</f>
        <v>1.0758390000000001E-3</v>
      </c>
      <c r="AL31" s="3">
        <f>Coef_Large!AD30</f>
        <v>1.003229E-3</v>
      </c>
      <c r="AM31" s="3">
        <f>Coef_Large!AE30</f>
        <v>4.2493199999999999E-4</v>
      </c>
      <c r="AN31" s="3">
        <f>Coef_Large!AF30</f>
        <v>9.2771100000000001E-4</v>
      </c>
      <c r="AO31" s="3">
        <f>Coef_Large!AG30</f>
        <v>6.2445200000000003E-5</v>
      </c>
      <c r="AP31" s="3">
        <f>Coef_Large!AH30</f>
        <v>4.3163099999999997E-4</v>
      </c>
      <c r="AQ31" s="3">
        <f>Coef_Large!AI30</f>
        <v>3.2049699999999999E-4</v>
      </c>
      <c r="AR31" s="3">
        <f>Coef_Large!AJ30</f>
        <v>3.637744E-3</v>
      </c>
      <c r="AS31" s="3">
        <f>Coef_Large!AK30</f>
        <v>4.43387E-4</v>
      </c>
      <c r="AT31" s="3">
        <f>Coef_Large!AL30</f>
        <v>6.8064010000000001E-3</v>
      </c>
      <c r="AU31" s="3">
        <f>Coef_Large!AM30</f>
        <v>1.1710340000000001E-3</v>
      </c>
      <c r="AV31" s="3">
        <f>Coef_Large!AN30</f>
        <v>3.699019E-3</v>
      </c>
    </row>
    <row r="32" spans="2:48" ht="15" x14ac:dyDescent="0.25">
      <c r="B32" s="3" t="s">
        <v>30</v>
      </c>
      <c r="C32" s="3" t="s">
        <v>25</v>
      </c>
      <c r="H32" s="4" t="s">
        <v>30</v>
      </c>
      <c r="I32" s="4" t="str">
        <f t="shared" si="1"/>
        <v>E</v>
      </c>
      <c r="J32" s="3">
        <f>Coef_Large!B31</f>
        <v>9.0084039999999994E-3</v>
      </c>
      <c r="K32" s="3">
        <f>Coef_Large!C31</f>
        <v>1.3734467E-2</v>
      </c>
      <c r="L32" s="3">
        <f>Coef_Large!D31</f>
        <v>7.9443889999999996E-3</v>
      </c>
      <c r="M32" s="3">
        <f>Coef_Large!E31</f>
        <v>8.8209540000000006E-3</v>
      </c>
      <c r="N32" s="3">
        <f>Coef_Large!F31</f>
        <v>8.2595700000000008E-3</v>
      </c>
      <c r="O32" s="3">
        <f>Coef_Large!G31</f>
        <v>1.4012535E-2</v>
      </c>
      <c r="P32" s="3">
        <f>Coef_Large!H31</f>
        <v>7.693666E-3</v>
      </c>
      <c r="Q32" s="3">
        <f>Coef_Large!I31</f>
        <v>8.4705240000000001E-3</v>
      </c>
      <c r="R32" s="3">
        <f>Coef_Large!J31</f>
        <v>1.6619782999999999E-2</v>
      </c>
      <c r="S32" s="3">
        <f>Coef_Large!K31</f>
        <v>1.0217161000000001E-2</v>
      </c>
      <c r="T32" s="3">
        <f>Coef_Large!L31</f>
        <v>1.0659174E-2</v>
      </c>
      <c r="U32" s="3">
        <f>Coef_Large!M31</f>
        <v>2.5977057000000001E-2</v>
      </c>
      <c r="V32" s="3">
        <f>Coef_Large!N31</f>
        <v>5.3784970000000003E-3</v>
      </c>
      <c r="W32" s="3">
        <f>Coef_Large!O31</f>
        <v>7.1552350000000002E-3</v>
      </c>
      <c r="X32" s="3">
        <f>Coef_Large!P31</f>
        <v>1.5311281E-2</v>
      </c>
      <c r="Y32" s="3">
        <f>Coef_Large!Q31</f>
        <v>6.8569859999999998E-3</v>
      </c>
      <c r="Z32" s="3">
        <f>Coef_Large!R31</f>
        <v>5.2523099999999996E-3</v>
      </c>
      <c r="AA32" s="3">
        <f>Coef_Large!S31</f>
        <v>7.6700680000000004E-3</v>
      </c>
      <c r="AB32" s="3">
        <f>Coef_Large!T31</f>
        <v>1.2639568E-2</v>
      </c>
      <c r="AC32" s="3">
        <f>Coef_Large!U31</f>
        <v>9.2769640000000004E-3</v>
      </c>
      <c r="AD32" s="3">
        <f>Coef_Large!V31</f>
        <v>2.1908779E-2</v>
      </c>
      <c r="AE32" s="3">
        <f>Coef_Large!W31</f>
        <v>1.2391757E-2</v>
      </c>
      <c r="AF32" s="3">
        <f>Coef_Large!X31</f>
        <v>1.3608814E-2</v>
      </c>
      <c r="AG32" s="3">
        <f>Coef_Large!Y31</f>
        <v>1.0886929E-2</v>
      </c>
      <c r="AH32" s="3">
        <f>Coef_Large!Z31</f>
        <v>1.4215761E-2</v>
      </c>
      <c r="AI32" s="3">
        <f>Coef_Large!AA31</f>
        <v>1.0986101999999999E-2</v>
      </c>
      <c r="AJ32" s="3">
        <f>Coef_Large!AB31</f>
        <v>2.8374567999999999E-2</v>
      </c>
      <c r="AK32" s="3">
        <f>Coef_Large!AC31</f>
        <v>3.3662310000000001E-2</v>
      </c>
      <c r="AL32" s="3">
        <f>Coef_Large!AD31</f>
        <v>2.8343217E-2</v>
      </c>
      <c r="AM32" s="3">
        <f>Coef_Large!AE31</f>
        <v>9.6106347999999994E-2</v>
      </c>
      <c r="AN32" s="3">
        <f>Coef_Large!AF31</f>
        <v>6.3323434999999997E-2</v>
      </c>
      <c r="AO32" s="3">
        <f>Coef_Large!AG31</f>
        <v>1.4764258000000001E-2</v>
      </c>
      <c r="AP32" s="3">
        <f>Coef_Large!AH31</f>
        <v>3.1203110999999999E-2</v>
      </c>
      <c r="AQ32" s="3">
        <f>Coef_Large!AI31</f>
        <v>2.7046699E-2</v>
      </c>
      <c r="AR32" s="3">
        <f>Coef_Large!AJ31</f>
        <v>3.3798957999999997E-2</v>
      </c>
      <c r="AS32" s="3">
        <f>Coef_Large!AK31</f>
        <v>1.2949498E-2</v>
      </c>
      <c r="AT32" s="3">
        <f>Coef_Large!AL31</f>
        <v>1.7395704000000001E-2</v>
      </c>
      <c r="AU32" s="3">
        <f>Coef_Large!AM31</f>
        <v>5.4476570000000002E-2</v>
      </c>
      <c r="AV32" s="3">
        <f>Coef_Large!AN31</f>
        <v>2.4459779000000001E-2</v>
      </c>
    </row>
    <row r="33" spans="2:48" ht="15" x14ac:dyDescent="0.25">
      <c r="B33" s="3" t="s">
        <v>31</v>
      </c>
      <c r="C33" s="3" t="s">
        <v>25</v>
      </c>
      <c r="H33" s="4" t="s">
        <v>31</v>
      </c>
      <c r="I33" s="4" t="str">
        <f t="shared" si="1"/>
        <v>E</v>
      </c>
      <c r="J33" s="3">
        <f>Coef_Large!B32</f>
        <v>4.8970984000000002E-2</v>
      </c>
      <c r="K33" s="3">
        <f>Coef_Large!C32</f>
        <v>2.6814912E-2</v>
      </c>
      <c r="L33" s="3">
        <f>Coef_Large!D32</f>
        <v>4.4687190000000002E-2</v>
      </c>
      <c r="M33" s="3">
        <f>Coef_Large!E32</f>
        <v>5.2299349000000002E-2</v>
      </c>
      <c r="N33" s="3">
        <f>Coef_Large!F32</f>
        <v>2.5733908E-2</v>
      </c>
      <c r="O33" s="3">
        <f>Coef_Large!G32</f>
        <v>3.4424470999999998E-2</v>
      </c>
      <c r="P33" s="3">
        <f>Coef_Large!H32</f>
        <v>2.6822603E-2</v>
      </c>
      <c r="Q33" s="3">
        <f>Coef_Large!I32</f>
        <v>2.3745685999999998E-2</v>
      </c>
      <c r="R33" s="3">
        <f>Coef_Large!J32</f>
        <v>1.3224184E-2</v>
      </c>
      <c r="S33" s="3">
        <f>Coef_Large!K32</f>
        <v>4.0587922999999998E-2</v>
      </c>
      <c r="T33" s="3">
        <f>Coef_Large!L32</f>
        <v>3.2601052999999998E-2</v>
      </c>
      <c r="U33" s="3">
        <f>Coef_Large!M32</f>
        <v>3.6967583999999998E-2</v>
      </c>
      <c r="V33" s="3">
        <f>Coef_Large!N32</f>
        <v>2.7959494000000001E-2</v>
      </c>
      <c r="W33" s="3">
        <f>Coef_Large!O32</f>
        <v>4.4663978999999999E-2</v>
      </c>
      <c r="X33" s="3">
        <f>Coef_Large!P32</f>
        <v>1.7648463E-2</v>
      </c>
      <c r="Y33" s="3">
        <f>Coef_Large!Q32</f>
        <v>2.1158518000000001E-2</v>
      </c>
      <c r="Z33" s="3">
        <f>Coef_Large!R32</f>
        <v>1.6902766E-2</v>
      </c>
      <c r="AA33" s="3">
        <f>Coef_Large!S32</f>
        <v>2.6408898E-2</v>
      </c>
      <c r="AB33" s="3">
        <f>Coef_Large!T32</f>
        <v>2.0713400999999999E-2</v>
      </c>
      <c r="AC33" s="3">
        <f>Coef_Large!U32</f>
        <v>3.1501715999999999E-2</v>
      </c>
      <c r="AD33" s="3">
        <f>Coef_Large!V32</f>
        <v>4.1196874000000001E-2</v>
      </c>
      <c r="AE33" s="3">
        <f>Coef_Large!W32</f>
        <v>2.6383317E-2</v>
      </c>
      <c r="AF33" s="3">
        <f>Coef_Large!X32</f>
        <v>2.5416237000000001E-2</v>
      </c>
      <c r="AG33" s="3">
        <f>Coef_Large!Y32</f>
        <v>1.6026302999999999E-2</v>
      </c>
      <c r="AH33" s="3">
        <f>Coef_Large!Z32</f>
        <v>3.0374449000000001E-2</v>
      </c>
      <c r="AI33" s="3">
        <f>Coef_Large!AA32</f>
        <v>1.7516802000000001E-2</v>
      </c>
      <c r="AJ33" s="3">
        <f>Coef_Large!AB32</f>
        <v>2.2678347000000001E-2</v>
      </c>
      <c r="AK33" s="3">
        <f>Coef_Large!AC32</f>
        <v>2.2434872000000002E-2</v>
      </c>
      <c r="AL33" s="3">
        <f>Coef_Large!AD32</f>
        <v>1.9388075000000001E-2</v>
      </c>
      <c r="AM33" s="3">
        <f>Coef_Large!AE32</f>
        <v>1.5671676999999998E-2</v>
      </c>
      <c r="AN33" s="3">
        <f>Coef_Large!AF32</f>
        <v>6.6968437000000006E-2</v>
      </c>
      <c r="AO33" s="3">
        <f>Coef_Large!AG32</f>
        <v>9.2233385000000001E-2</v>
      </c>
      <c r="AP33" s="3">
        <f>Coef_Large!AH32</f>
        <v>2.1296589000000001E-2</v>
      </c>
      <c r="AQ33" s="3">
        <f>Coef_Large!AI32</f>
        <v>2.7149791E-2</v>
      </c>
      <c r="AR33" s="3">
        <f>Coef_Large!AJ32</f>
        <v>3.2404462000000002E-2</v>
      </c>
      <c r="AS33" s="3">
        <f>Coef_Large!AK32</f>
        <v>1.588541E-3</v>
      </c>
      <c r="AT33" s="3">
        <f>Coef_Large!AL32</f>
        <v>1.6103045E-2</v>
      </c>
      <c r="AU33" s="3">
        <f>Coef_Large!AM32</f>
        <v>1.1003295E-2</v>
      </c>
      <c r="AV33" s="3">
        <f>Coef_Large!AN32</f>
        <v>1.4583405000000001E-2</v>
      </c>
    </row>
    <row r="34" spans="2:48" ht="15" x14ac:dyDescent="0.25">
      <c r="B34" s="3" t="s">
        <v>32</v>
      </c>
      <c r="C34" s="3" t="s">
        <v>25</v>
      </c>
      <c r="H34" s="4" t="s">
        <v>32</v>
      </c>
      <c r="I34" s="4" t="str">
        <f t="shared" si="1"/>
        <v>E</v>
      </c>
      <c r="J34" s="3">
        <f>Coef_Large!B33</f>
        <v>2.8542319999999999E-3</v>
      </c>
      <c r="K34" s="3">
        <f>Coef_Large!C33</f>
        <v>0</v>
      </c>
      <c r="L34" s="3">
        <f>Coef_Large!D33</f>
        <v>0</v>
      </c>
      <c r="M34" s="3">
        <f>Coef_Large!E33</f>
        <v>4.3478400000000002E-4</v>
      </c>
      <c r="N34" s="3">
        <f>Coef_Large!F33</f>
        <v>1.5638449999999999E-3</v>
      </c>
      <c r="O34" s="3">
        <f>Coef_Large!G33</f>
        <v>8.1447370000000009E-3</v>
      </c>
      <c r="P34" s="3">
        <f>Coef_Large!H33</f>
        <v>2.414617E-3</v>
      </c>
      <c r="Q34" s="3">
        <f>Coef_Large!I33</f>
        <v>1.4883839999999999E-3</v>
      </c>
      <c r="R34" s="3">
        <f>Coef_Large!J33</f>
        <v>5.7286539999999997E-3</v>
      </c>
      <c r="S34" s="3">
        <f>Coef_Large!K33</f>
        <v>1.119536E-3</v>
      </c>
      <c r="T34" s="3">
        <f>Coef_Large!L33</f>
        <v>1.126677E-3</v>
      </c>
      <c r="U34" s="3">
        <f>Coef_Large!M33</f>
        <v>8.4940999999999999E-4</v>
      </c>
      <c r="V34" s="3">
        <f>Coef_Large!N33</f>
        <v>3.3685030000000001E-3</v>
      </c>
      <c r="W34" s="3">
        <f>Coef_Large!O33</f>
        <v>2.0367720000000001E-3</v>
      </c>
      <c r="X34" s="3">
        <f>Coef_Large!P33</f>
        <v>1.668449E-3</v>
      </c>
      <c r="Y34" s="3">
        <f>Coef_Large!Q33</f>
        <v>2.2342030000000001E-3</v>
      </c>
      <c r="Z34" s="3">
        <f>Coef_Large!R33</f>
        <v>1.4496120000000001E-3</v>
      </c>
      <c r="AA34" s="3">
        <f>Coef_Large!S33</f>
        <v>2.3913369999999999E-3</v>
      </c>
      <c r="AB34" s="3">
        <f>Coef_Large!T33</f>
        <v>1.3950480000000001E-3</v>
      </c>
      <c r="AC34" s="3">
        <f>Coef_Large!U33</f>
        <v>9.8820200000000009E-4</v>
      </c>
      <c r="AD34" s="3">
        <f>Coef_Large!V33</f>
        <v>2.6259970000000001E-3</v>
      </c>
      <c r="AE34" s="3">
        <f>Coef_Large!W33</f>
        <v>3.1662560000000001E-3</v>
      </c>
      <c r="AF34" s="3">
        <f>Coef_Large!X33</f>
        <v>3.4447100000000001E-3</v>
      </c>
      <c r="AG34" s="3">
        <f>Coef_Large!Y33</f>
        <v>2.1149580000000001E-3</v>
      </c>
      <c r="AH34" s="3">
        <f>Coef_Large!Z33</f>
        <v>7.1370670000000004E-3</v>
      </c>
      <c r="AI34" s="3">
        <f>Coef_Large!AA33</f>
        <v>6.9887289999999999E-3</v>
      </c>
      <c r="AJ34" s="3">
        <f>Coef_Large!AB33</f>
        <v>2.8500721E-2</v>
      </c>
      <c r="AK34" s="3">
        <f>Coef_Large!AC33</f>
        <v>8.6793170000000006E-3</v>
      </c>
      <c r="AL34" s="3">
        <f>Coef_Large!AD33</f>
        <v>8.6190250000000006E-3</v>
      </c>
      <c r="AM34" s="3">
        <f>Coef_Large!AE33</f>
        <v>3.6739820000000001E-3</v>
      </c>
      <c r="AN34" s="3">
        <f>Coef_Large!AF33</f>
        <v>9.9369850000000006E-3</v>
      </c>
      <c r="AO34" s="3">
        <f>Coef_Large!AG33</f>
        <v>6.364682E-3</v>
      </c>
      <c r="AP34" s="3">
        <f>Coef_Large!AH33</f>
        <v>3.160197E-3</v>
      </c>
      <c r="AQ34" s="3">
        <f>Coef_Large!AI33</f>
        <v>5.112742E-3</v>
      </c>
      <c r="AR34" s="3">
        <f>Coef_Large!AJ33</f>
        <v>2.4482685000000001E-2</v>
      </c>
      <c r="AS34" s="3">
        <f>Coef_Large!AK33</f>
        <v>2.2781189999999999E-3</v>
      </c>
      <c r="AT34" s="3">
        <f>Coef_Large!AL33</f>
        <v>4.213746E-3</v>
      </c>
      <c r="AU34" s="3">
        <f>Coef_Large!AM33</f>
        <v>9.7118240000000008E-3</v>
      </c>
      <c r="AV34" s="3">
        <f>Coef_Large!AN33</f>
        <v>5.3129900000000001E-3</v>
      </c>
    </row>
    <row r="35" spans="2:48" ht="15" x14ac:dyDescent="0.25">
      <c r="B35" s="3" t="s">
        <v>33</v>
      </c>
      <c r="C35" s="3" t="s">
        <v>25</v>
      </c>
      <c r="H35" s="4" t="s">
        <v>33</v>
      </c>
      <c r="I35" s="4" t="str">
        <f t="shared" si="1"/>
        <v>E</v>
      </c>
      <c r="J35" s="3">
        <f>Coef_Large!B34</f>
        <v>1.2703674999999999E-2</v>
      </c>
      <c r="K35" s="3">
        <f>Coef_Large!C34</f>
        <v>1.308044E-3</v>
      </c>
      <c r="L35" s="3">
        <f>Coef_Large!D34</f>
        <v>6.9513409999999998E-3</v>
      </c>
      <c r="M35" s="3">
        <f>Coef_Large!E34</f>
        <v>2.2229982999999998E-2</v>
      </c>
      <c r="N35" s="3">
        <f>Coef_Large!F34</f>
        <v>3.2614341999999998E-2</v>
      </c>
      <c r="O35" s="3">
        <f>Coef_Large!G34</f>
        <v>4.1443058999999997E-2</v>
      </c>
      <c r="P35" s="3">
        <f>Coef_Large!H34</f>
        <v>1.1666966000000001E-2</v>
      </c>
      <c r="Q35" s="3">
        <f>Coef_Large!I34</f>
        <v>1.1236146000000001E-2</v>
      </c>
      <c r="R35" s="3">
        <f>Coef_Large!J34</f>
        <v>2.1088605E-2</v>
      </c>
      <c r="S35" s="3">
        <f>Coef_Large!K34</f>
        <v>1.0255564E-2</v>
      </c>
      <c r="T35" s="3">
        <f>Coef_Large!L34</f>
        <v>3.0888090999999999E-2</v>
      </c>
      <c r="U35" s="3">
        <f>Coef_Large!M34</f>
        <v>3.0800536E-2</v>
      </c>
      <c r="V35" s="3">
        <f>Coef_Large!N34</f>
        <v>1.3638872E-2</v>
      </c>
      <c r="W35" s="3">
        <f>Coef_Large!O34</f>
        <v>1.136582E-2</v>
      </c>
      <c r="X35" s="3">
        <f>Coef_Large!P34</f>
        <v>9.2590859999999997E-3</v>
      </c>
      <c r="Y35" s="3">
        <f>Coef_Large!Q34</f>
        <v>1.0762274E-2</v>
      </c>
      <c r="Z35" s="3">
        <f>Coef_Large!R34</f>
        <v>2.6058192000000001E-2</v>
      </c>
      <c r="AA35" s="3">
        <f>Coef_Large!S34</f>
        <v>1.0291784999999999E-2</v>
      </c>
      <c r="AB35" s="3">
        <f>Coef_Large!T34</f>
        <v>1.3817572E-2</v>
      </c>
      <c r="AC35" s="3">
        <f>Coef_Large!U34</f>
        <v>1.6004496999999999E-2</v>
      </c>
      <c r="AD35" s="3">
        <f>Coef_Large!V34</f>
        <v>2.2603043E-2</v>
      </c>
      <c r="AE35" s="3">
        <f>Coef_Large!W34</f>
        <v>1.7100131000000001E-2</v>
      </c>
      <c r="AF35" s="3">
        <f>Coef_Large!X34</f>
        <v>1.9179785000000001E-2</v>
      </c>
      <c r="AG35" s="3">
        <f>Coef_Large!Y34</f>
        <v>1.10598E-2</v>
      </c>
      <c r="AH35" s="3">
        <f>Coef_Large!Z34</f>
        <v>2.4344319999999999E-2</v>
      </c>
      <c r="AI35" s="3">
        <f>Coef_Large!AA34</f>
        <v>3.4868350999999999E-2</v>
      </c>
      <c r="AJ35" s="3">
        <f>Coef_Large!AB34</f>
        <v>4.5314941999999997E-2</v>
      </c>
      <c r="AK35" s="3">
        <f>Coef_Large!AC34</f>
        <v>3.4221110999999999E-2</v>
      </c>
      <c r="AL35" s="3">
        <f>Coef_Large!AD34</f>
        <v>3.0841223000000001E-2</v>
      </c>
      <c r="AM35" s="3">
        <f>Coef_Large!AE34</f>
        <v>5.7052838000000002E-2</v>
      </c>
      <c r="AN35" s="3">
        <f>Coef_Large!AF34</f>
        <v>6.2847058999999997E-2</v>
      </c>
      <c r="AO35" s="3">
        <f>Coef_Large!AG34</f>
        <v>3.2931437000000001E-2</v>
      </c>
      <c r="AP35" s="3">
        <f>Coef_Large!AH34</f>
        <v>0.11214096699999999</v>
      </c>
      <c r="AQ35" s="3">
        <f>Coef_Large!AI34</f>
        <v>7.8770062000000002E-2</v>
      </c>
      <c r="AR35" s="3">
        <f>Coef_Large!AJ34</f>
        <v>5.9403023999999999E-2</v>
      </c>
      <c r="AS35" s="3">
        <f>Coef_Large!AK34</f>
        <v>1.2532595000000001E-2</v>
      </c>
      <c r="AT35" s="3">
        <f>Coef_Large!AL34</f>
        <v>1.7405433000000001E-2</v>
      </c>
      <c r="AU35" s="3">
        <f>Coef_Large!AM34</f>
        <v>3.9616283000000002E-2</v>
      </c>
      <c r="AV35" s="3">
        <f>Coef_Large!AN34</f>
        <v>4.7334778000000001E-2</v>
      </c>
    </row>
    <row r="36" spans="2:48" ht="15" x14ac:dyDescent="0.25">
      <c r="B36" s="3" t="s">
        <v>34</v>
      </c>
      <c r="C36" s="3" t="s">
        <v>25</v>
      </c>
      <c r="H36" s="4" t="s">
        <v>34</v>
      </c>
      <c r="I36" s="4" t="str">
        <f t="shared" si="1"/>
        <v>E</v>
      </c>
      <c r="J36" s="3">
        <f>Coef_Large!B35</f>
        <v>4.7071229999999997E-3</v>
      </c>
      <c r="K36" s="3">
        <f>Coef_Large!C35</f>
        <v>1.4388489000000001E-2</v>
      </c>
      <c r="L36" s="3">
        <f>Coef_Large!D35</f>
        <v>5.9086395E-2</v>
      </c>
      <c r="M36" s="3">
        <f>Coef_Large!E35</f>
        <v>3.3668429E-2</v>
      </c>
      <c r="N36" s="3">
        <f>Coef_Large!F35</f>
        <v>1.7338315E-2</v>
      </c>
      <c r="O36" s="3">
        <f>Coef_Large!G35</f>
        <v>9.7597250000000003E-3</v>
      </c>
      <c r="P36" s="3">
        <f>Coef_Large!H35</f>
        <v>1.0290308E-2</v>
      </c>
      <c r="Q36" s="3">
        <f>Coef_Large!I35</f>
        <v>7.7851689999999998E-3</v>
      </c>
      <c r="R36" s="3">
        <f>Coef_Large!J35</f>
        <v>1.9452799999999999E-2</v>
      </c>
      <c r="S36" s="3">
        <f>Coef_Large!K35</f>
        <v>8.0118489999999997E-3</v>
      </c>
      <c r="T36" s="3">
        <f>Coef_Large!L35</f>
        <v>1.0739277E-2</v>
      </c>
      <c r="U36" s="3">
        <f>Coef_Large!M35</f>
        <v>1.1805569E-2</v>
      </c>
      <c r="V36" s="3">
        <f>Coef_Large!N35</f>
        <v>9.6435099999999992E-3</v>
      </c>
      <c r="W36" s="3">
        <f>Coef_Large!O35</f>
        <v>1.6757278E-2</v>
      </c>
      <c r="X36" s="3">
        <f>Coef_Large!P35</f>
        <v>9.3671550000000003E-3</v>
      </c>
      <c r="Y36" s="3">
        <f>Coef_Large!Q35</f>
        <v>8.1858820000000002E-3</v>
      </c>
      <c r="Z36" s="3">
        <f>Coef_Large!R35</f>
        <v>4.9848196999999997E-2</v>
      </c>
      <c r="AA36" s="3">
        <f>Coef_Large!S35</f>
        <v>1.2668871999999999E-2</v>
      </c>
      <c r="AB36" s="3">
        <f>Coef_Large!T35</f>
        <v>1.3621596E-2</v>
      </c>
      <c r="AC36" s="3">
        <f>Coef_Large!U35</f>
        <v>8.094782E-3</v>
      </c>
      <c r="AD36" s="3">
        <f>Coef_Large!V35</f>
        <v>2.7301022000000001E-2</v>
      </c>
      <c r="AE36" s="3">
        <f>Coef_Large!W35</f>
        <v>1.1150013E-2</v>
      </c>
      <c r="AF36" s="3">
        <f>Coef_Large!X35</f>
        <v>4.4273277999999999E-2</v>
      </c>
      <c r="AG36" s="3">
        <f>Coef_Large!Y35</f>
        <v>1.1699888E-2</v>
      </c>
      <c r="AH36" s="3">
        <f>Coef_Large!Z35</f>
        <v>4.6918005999999998E-2</v>
      </c>
      <c r="AI36" s="3">
        <f>Coef_Large!AA35</f>
        <v>4.8252001000000003E-2</v>
      </c>
      <c r="AJ36" s="3">
        <f>Coef_Large!AB35</f>
        <v>3.5670488E-2</v>
      </c>
      <c r="AK36" s="3">
        <f>Coef_Large!AC35</f>
        <v>6.4985913000000006E-2</v>
      </c>
      <c r="AL36" s="3">
        <f>Coef_Large!AD35</f>
        <v>3.1812804E-2</v>
      </c>
      <c r="AM36" s="3">
        <f>Coef_Large!AE35</f>
        <v>4.0626227000000001E-2</v>
      </c>
      <c r="AN36" s="3">
        <f>Coef_Large!AF35</f>
        <v>2.6713473000000001E-2</v>
      </c>
      <c r="AO36" s="3">
        <f>Coef_Large!AG35</f>
        <v>1.4961547E-2</v>
      </c>
      <c r="AP36" s="3">
        <f>Coef_Large!AH35</f>
        <v>3.6152127999999999E-2</v>
      </c>
      <c r="AQ36" s="3">
        <f>Coef_Large!AI35</f>
        <v>0.16109815899999999</v>
      </c>
      <c r="AR36" s="3">
        <f>Coef_Large!AJ35</f>
        <v>2.2164033E-2</v>
      </c>
      <c r="AS36" s="3">
        <f>Coef_Large!AK35</f>
        <v>2.2634030999999999E-2</v>
      </c>
      <c r="AT36" s="3">
        <f>Coef_Large!AL35</f>
        <v>2.6732933E-2</v>
      </c>
      <c r="AU36" s="3">
        <f>Coef_Large!AM35</f>
        <v>8.2531086000000003E-2</v>
      </c>
      <c r="AV36" s="3">
        <f>Coef_Large!AN35</f>
        <v>2.4617316E-2</v>
      </c>
    </row>
    <row r="37" spans="2:48" ht="15" x14ac:dyDescent="0.25">
      <c r="B37" s="3" t="s">
        <v>35</v>
      </c>
      <c r="C37" s="3" t="s">
        <v>25</v>
      </c>
      <c r="H37" s="4" t="s">
        <v>35</v>
      </c>
      <c r="I37" s="4" t="str">
        <f t="shared" si="1"/>
        <v>E</v>
      </c>
      <c r="J37" s="3">
        <f>Coef_Large!B36</f>
        <v>6.0384100000000003E-4</v>
      </c>
      <c r="K37" s="3">
        <f>Coef_Large!C36</f>
        <v>3.270111E-3</v>
      </c>
      <c r="L37" s="3">
        <f>Coef_Large!D36</f>
        <v>0</v>
      </c>
      <c r="M37" s="3">
        <f>Coef_Large!E36</f>
        <v>1.4220750000000001E-3</v>
      </c>
      <c r="N37" s="3">
        <f>Coef_Large!F36</f>
        <v>1.546932E-3</v>
      </c>
      <c r="O37" s="3">
        <f>Coef_Large!G36</f>
        <v>2.8496480000000002E-3</v>
      </c>
      <c r="P37" s="3">
        <f>Coef_Large!H36</f>
        <v>8.1895700000000004E-4</v>
      </c>
      <c r="Q37" s="3">
        <f>Coef_Large!I36</f>
        <v>1.3150569999999999E-3</v>
      </c>
      <c r="R37" s="3">
        <f>Coef_Large!J36</f>
        <v>5.8261700000000001E-4</v>
      </c>
      <c r="S37" s="3">
        <f>Coef_Large!K36</f>
        <v>1.2073679999999999E-3</v>
      </c>
      <c r="T37" s="3">
        <f>Coef_Large!L36</f>
        <v>2.3202930000000002E-3</v>
      </c>
      <c r="U37" s="3">
        <f>Coef_Large!M36</f>
        <v>5.2610720000000003E-3</v>
      </c>
      <c r="V37" s="3">
        <f>Coef_Large!N36</f>
        <v>1.4474480000000001E-3</v>
      </c>
      <c r="W37" s="3">
        <f>Coef_Large!O36</f>
        <v>7.4984699999999999E-4</v>
      </c>
      <c r="X37" s="3">
        <f>Coef_Large!P36</f>
        <v>2.0639370000000001E-3</v>
      </c>
      <c r="Y37" s="3">
        <f>Coef_Large!Q36</f>
        <v>1.4965930000000001E-3</v>
      </c>
      <c r="Z37" s="3">
        <f>Coef_Large!R36</f>
        <v>7.1233799999999997E-4</v>
      </c>
      <c r="AA37" s="3">
        <f>Coef_Large!S36</f>
        <v>1.0150300000000001E-3</v>
      </c>
      <c r="AB37" s="3">
        <f>Coef_Large!T36</f>
        <v>1.4569800000000001E-3</v>
      </c>
      <c r="AC37" s="3">
        <f>Coef_Large!U36</f>
        <v>1.134421E-3</v>
      </c>
      <c r="AD37" s="3">
        <f>Coef_Large!V36</f>
        <v>1.5184619999999999E-3</v>
      </c>
      <c r="AE37" s="3">
        <f>Coef_Large!W36</f>
        <v>1.858597E-3</v>
      </c>
      <c r="AF37" s="3">
        <f>Coef_Large!X36</f>
        <v>1.531536E-3</v>
      </c>
      <c r="AG37" s="3">
        <f>Coef_Large!Y36</f>
        <v>2.8895100000000002E-4</v>
      </c>
      <c r="AH37" s="3">
        <f>Coef_Large!Z36</f>
        <v>2.4541459999999999E-3</v>
      </c>
      <c r="AI37" s="3">
        <f>Coef_Large!AA36</f>
        <v>5.5099889999999999E-3</v>
      </c>
      <c r="AJ37" s="3">
        <f>Coef_Large!AB36</f>
        <v>1.1265559999999999E-3</v>
      </c>
      <c r="AK37" s="3">
        <f>Coef_Large!AC36</f>
        <v>7.3529959999999997E-3</v>
      </c>
      <c r="AL37" s="3">
        <f>Coef_Large!AD36</f>
        <v>1.1693249999999999E-3</v>
      </c>
      <c r="AM37" s="3">
        <f>Coef_Large!AE36</f>
        <v>4.8045299999999999E-4</v>
      </c>
      <c r="AN37" s="3">
        <f>Coef_Large!AF36</f>
        <v>5.3185699999999995E-4</v>
      </c>
      <c r="AO37" s="3">
        <f>Coef_Large!AG36</f>
        <v>2.4267501E-2</v>
      </c>
      <c r="AP37" s="3">
        <f>Coef_Large!AH36</f>
        <v>7.2669229999999998E-3</v>
      </c>
      <c r="AQ37" s="3">
        <f>Coef_Large!AI36</f>
        <v>1.5945040000000001E-3</v>
      </c>
      <c r="AR37" s="3">
        <f>Coef_Large!AJ36</f>
        <v>2.7506520000000001E-3</v>
      </c>
      <c r="AS37" s="3">
        <f>Coef_Large!AK36</f>
        <v>6.3043699999999994E-5</v>
      </c>
      <c r="AT37" s="3">
        <f>Coef_Large!AL36</f>
        <v>1.1246120000000001E-3</v>
      </c>
      <c r="AU37" s="3">
        <f>Coef_Large!AM36</f>
        <v>1.091468E-3</v>
      </c>
      <c r="AV37" s="3">
        <f>Coef_Large!AN36</f>
        <v>5.03504E-4</v>
      </c>
    </row>
    <row r="38" spans="2:48" ht="15" x14ac:dyDescent="0.25">
      <c r="B38" s="3" t="s">
        <v>36</v>
      </c>
      <c r="C38" s="3" t="s">
        <v>25</v>
      </c>
      <c r="H38" s="4" t="s">
        <v>36</v>
      </c>
      <c r="I38" s="4" t="str">
        <f t="shared" si="1"/>
        <v>E</v>
      </c>
      <c r="J38" s="3">
        <f>Coef_Large!B37</f>
        <v>4.0200400000000002E-4</v>
      </c>
      <c r="K38" s="3">
        <f>Coef_Large!C37</f>
        <v>0</v>
      </c>
      <c r="L38" s="3">
        <f>Coef_Large!D37</f>
        <v>0</v>
      </c>
      <c r="M38" s="3">
        <f>Coef_Large!E37</f>
        <v>1.5927399999999999E-4</v>
      </c>
      <c r="N38" s="3">
        <f>Coef_Large!F37</f>
        <v>9.7736299999999997E-4</v>
      </c>
      <c r="O38" s="3">
        <f>Coef_Large!G37</f>
        <v>1.3394329999999999E-3</v>
      </c>
      <c r="P38" s="3">
        <f>Coef_Large!H37</f>
        <v>4.0729600000000003E-4</v>
      </c>
      <c r="Q38" s="3">
        <f>Coef_Large!I37</f>
        <v>6.7085300000000001E-4</v>
      </c>
      <c r="R38" s="3">
        <f>Coef_Large!J37</f>
        <v>6.0658000000000001E-4</v>
      </c>
      <c r="S38" s="3">
        <f>Coef_Large!K37</f>
        <v>8.3763499999999999E-4</v>
      </c>
      <c r="T38" s="3">
        <f>Coef_Large!L37</f>
        <v>1.9941910000000002E-3</v>
      </c>
      <c r="U38" s="3">
        <f>Coef_Large!M37</f>
        <v>2.5313039999999998E-3</v>
      </c>
      <c r="V38" s="3">
        <f>Coef_Large!N37</f>
        <v>7.7828999999999995E-4</v>
      </c>
      <c r="W38" s="3">
        <f>Coef_Large!O37</f>
        <v>9.4466199999999998E-4</v>
      </c>
      <c r="X38" s="3">
        <f>Coef_Large!P37</f>
        <v>6.25247E-4</v>
      </c>
      <c r="Y38" s="3">
        <f>Coef_Large!Q37</f>
        <v>9.6018700000000004E-4</v>
      </c>
      <c r="Z38" s="3">
        <f>Coef_Large!R37</f>
        <v>1.2971199999999999E-3</v>
      </c>
      <c r="AA38" s="3">
        <f>Coef_Large!S37</f>
        <v>1.017296E-3</v>
      </c>
      <c r="AB38" s="3">
        <f>Coef_Large!T37</f>
        <v>1.372311E-3</v>
      </c>
      <c r="AC38" s="3">
        <f>Coef_Large!U37</f>
        <v>9.2365899999999996E-4</v>
      </c>
      <c r="AD38" s="3">
        <f>Coef_Large!V37</f>
        <v>1.2545799999999999E-3</v>
      </c>
      <c r="AE38" s="3">
        <f>Coef_Large!W37</f>
        <v>1.1790360000000001E-3</v>
      </c>
      <c r="AF38" s="3">
        <f>Coef_Large!X37</f>
        <v>1.081668E-3</v>
      </c>
      <c r="AG38" s="3">
        <f>Coef_Large!Y37</f>
        <v>7.9493800000000002E-4</v>
      </c>
      <c r="AH38" s="3">
        <f>Coef_Large!Z37</f>
        <v>2.8073019999999998E-3</v>
      </c>
      <c r="AI38" s="3">
        <f>Coef_Large!AA37</f>
        <v>9.5252900000000003E-4</v>
      </c>
      <c r="AJ38" s="3">
        <f>Coef_Large!AB37</f>
        <v>1.302206E-3</v>
      </c>
      <c r="AK38" s="3">
        <f>Coef_Large!AC37</f>
        <v>3.9152359999999999E-3</v>
      </c>
      <c r="AL38" s="3">
        <f>Coef_Large!AD37</f>
        <v>2.1967010000000001E-3</v>
      </c>
      <c r="AM38" s="3">
        <f>Coef_Large!AE37</f>
        <v>3.843038E-3</v>
      </c>
      <c r="AN38" s="3">
        <f>Coef_Large!AF37</f>
        <v>5.2101430000000004E-3</v>
      </c>
      <c r="AO38" s="3">
        <f>Coef_Large!AG37</f>
        <v>1.4022030000000001E-3</v>
      </c>
      <c r="AP38" s="3">
        <f>Coef_Large!AH37</f>
        <v>8.9230209999999997E-3</v>
      </c>
      <c r="AQ38" s="3">
        <f>Coef_Large!AI37</f>
        <v>2.6492070000000002E-3</v>
      </c>
      <c r="AR38" s="3">
        <f>Coef_Large!AJ37</f>
        <v>4.2405261999999999E-2</v>
      </c>
      <c r="AS38" s="3">
        <f>Coef_Large!AK37</f>
        <v>6.5867089000000004E-2</v>
      </c>
      <c r="AT38" s="3">
        <f>Coef_Large!AL37</f>
        <v>9.2776960000000002E-3</v>
      </c>
      <c r="AU38" s="3">
        <f>Coef_Large!AM37</f>
        <v>2.244972E-3</v>
      </c>
      <c r="AV38" s="3">
        <f>Coef_Large!AN37</f>
        <v>3.9529430000000004E-3</v>
      </c>
    </row>
    <row r="39" spans="2:48" ht="15" x14ac:dyDescent="0.25">
      <c r="B39" s="3" t="s">
        <v>37</v>
      </c>
      <c r="C39" s="3" t="s">
        <v>25</v>
      </c>
      <c r="H39" s="4" t="s">
        <v>37</v>
      </c>
      <c r="I39" s="4" t="str">
        <f t="shared" si="1"/>
        <v>E</v>
      </c>
      <c r="J39" s="3">
        <f>Coef_Large!B38</f>
        <v>0</v>
      </c>
      <c r="K39" s="3">
        <f>Coef_Large!C38</f>
        <v>0</v>
      </c>
      <c r="L39" s="3">
        <f>Coef_Large!D38</f>
        <v>9.9304899999999997E-4</v>
      </c>
      <c r="M39" s="3">
        <f>Coef_Large!E38</f>
        <v>3.0978199999999998E-4</v>
      </c>
      <c r="N39" s="3">
        <f>Coef_Large!F38</f>
        <v>3.1703900000000003E-4</v>
      </c>
      <c r="O39" s="3">
        <f>Coef_Large!G38</f>
        <v>2.59936E-4</v>
      </c>
      <c r="P39" s="3">
        <f>Coef_Large!H38</f>
        <v>2.6037100000000002E-4</v>
      </c>
      <c r="Q39" s="3">
        <f>Coef_Large!I38</f>
        <v>4.9632099999999998E-4</v>
      </c>
      <c r="R39" s="3">
        <f>Coef_Large!J38</f>
        <v>4.3227370000000001E-3</v>
      </c>
      <c r="S39" s="3">
        <f>Coef_Large!K38</f>
        <v>3.057E-4</v>
      </c>
      <c r="T39" s="3">
        <f>Coef_Large!L38</f>
        <v>4.0369199999999998E-4</v>
      </c>
      <c r="U39" s="3">
        <f>Coef_Large!M38</f>
        <v>4.0089599999999998E-4</v>
      </c>
      <c r="V39" s="3">
        <f>Coef_Large!N38</f>
        <v>2.5774100000000002E-4</v>
      </c>
      <c r="W39" s="3">
        <f>Coef_Large!O38</f>
        <v>5.9977199999999999E-5</v>
      </c>
      <c r="X39" s="3">
        <f>Coef_Large!P38</f>
        <v>3.1153600000000001E-4</v>
      </c>
      <c r="Y39" s="3">
        <f>Coef_Large!Q38</f>
        <v>2.1460399999999999E-4</v>
      </c>
      <c r="Z39" s="3">
        <f>Coef_Large!R38</f>
        <v>6.0111300000000002E-4</v>
      </c>
      <c r="AA39" s="3">
        <f>Coef_Large!S38</f>
        <v>1.4484200000000001E-4</v>
      </c>
      <c r="AB39" s="3">
        <f>Coef_Large!T38</f>
        <v>1.5852999999999999E-4</v>
      </c>
      <c r="AC39" s="3">
        <f>Coef_Large!U38</f>
        <v>9.7657000000000004E-5</v>
      </c>
      <c r="AD39" s="3">
        <f>Coef_Large!V38</f>
        <v>1.7820499999999999E-4</v>
      </c>
      <c r="AE39" s="3">
        <f>Coef_Large!W38</f>
        <v>4.70514E-4</v>
      </c>
      <c r="AF39" s="3">
        <f>Coef_Large!X38</f>
        <v>1.18261E-4</v>
      </c>
      <c r="AG39" s="3">
        <f>Coef_Large!Y38</f>
        <v>2.1617000000000001E-4</v>
      </c>
      <c r="AH39" s="3">
        <f>Coef_Large!Z38</f>
        <v>4.6961099999999999E-4</v>
      </c>
      <c r="AI39" s="3">
        <f>Coef_Large!AA38</f>
        <v>1.5632100000000001E-4</v>
      </c>
      <c r="AJ39" s="3">
        <f>Coef_Large!AB38</f>
        <v>3.5290000000000001E-4</v>
      </c>
      <c r="AK39" s="3">
        <f>Coef_Large!AC38</f>
        <v>1.60691E-4</v>
      </c>
      <c r="AL39" s="3">
        <f>Coef_Large!AD38</f>
        <v>7.4200399999999999E-4</v>
      </c>
      <c r="AM39" s="3">
        <f>Coef_Large!AE38</f>
        <v>2.5535829999999999E-3</v>
      </c>
      <c r="AN39" s="3">
        <f>Coef_Large!AF38</f>
        <v>1.133874E-3</v>
      </c>
      <c r="AO39" s="3">
        <f>Coef_Large!AG38</f>
        <v>1.35523E-4</v>
      </c>
      <c r="AP39" s="3">
        <f>Coef_Large!AH38</f>
        <v>1.8611688000000001E-2</v>
      </c>
      <c r="AQ39" s="3">
        <f>Coef_Large!AI38</f>
        <v>3.4911600000000001E-4</v>
      </c>
      <c r="AR39" s="3">
        <f>Coef_Large!AJ38</f>
        <v>1.609372E-3</v>
      </c>
      <c r="AS39" s="3">
        <f>Coef_Large!AK38</f>
        <v>1.374037E-3</v>
      </c>
      <c r="AT39" s="3">
        <f>Coef_Large!AL38</f>
        <v>7.3745867000000007E-2</v>
      </c>
      <c r="AU39" s="3">
        <f>Coef_Large!AM38</f>
        <v>2.4820279999999998E-3</v>
      </c>
      <c r="AV39" s="3">
        <f>Coef_Large!AN38</f>
        <v>1.959644E-3</v>
      </c>
    </row>
    <row r="40" spans="2:48" ht="15" x14ac:dyDescent="0.25">
      <c r="B40" s="3" t="s">
        <v>38</v>
      </c>
      <c r="C40" s="3" t="s">
        <v>25</v>
      </c>
      <c r="H40" s="4" t="s">
        <v>38</v>
      </c>
      <c r="I40" s="4" t="str">
        <f t="shared" si="1"/>
        <v>E</v>
      </c>
      <c r="J40" s="3">
        <f>Coef_Large!B39</f>
        <v>8.1068200000000004E-5</v>
      </c>
      <c r="K40" s="3">
        <f>Coef_Large!C39</f>
        <v>2.6160889999999998E-3</v>
      </c>
      <c r="L40" s="3">
        <f>Coef_Large!D39</f>
        <v>0</v>
      </c>
      <c r="M40" s="3">
        <f>Coef_Large!E39</f>
        <v>1.2524890000000001E-3</v>
      </c>
      <c r="N40" s="3">
        <f>Coef_Large!F39</f>
        <v>2.7686300000000002E-4</v>
      </c>
      <c r="O40" s="3">
        <f>Coef_Large!G39</f>
        <v>1.18737E-4</v>
      </c>
      <c r="P40" s="3">
        <f>Coef_Large!H39</f>
        <v>3.0532299999999999E-5</v>
      </c>
      <c r="Q40" s="3">
        <f>Coef_Large!I39</f>
        <v>2.6823299999999999E-4</v>
      </c>
      <c r="R40" s="3">
        <f>Coef_Large!J39</f>
        <v>1.028335E-3</v>
      </c>
      <c r="S40" s="3">
        <f>Coef_Large!K39</f>
        <v>3.1069399999999999E-7</v>
      </c>
      <c r="T40" s="3">
        <f>Coef_Large!L39</f>
        <v>5.76252E-6</v>
      </c>
      <c r="U40" s="3">
        <f>Coef_Large!M39</f>
        <v>4.6672799999999998E-5</v>
      </c>
      <c r="V40" s="3">
        <f>Coef_Large!N39</f>
        <v>1.1225399999999999E-5</v>
      </c>
      <c r="W40" s="3">
        <f>Coef_Large!O39</f>
        <v>6.3774899999999995E-4</v>
      </c>
      <c r="X40" s="3">
        <f>Coef_Large!P39</f>
        <v>1.04405E-4</v>
      </c>
      <c r="Y40" s="3">
        <f>Coef_Large!Q39</f>
        <v>1.09196E-4</v>
      </c>
      <c r="Z40" s="3">
        <f>Coef_Large!R39</f>
        <v>1.98371E-5</v>
      </c>
      <c r="AA40" s="3">
        <f>Coef_Large!S39</f>
        <v>3.4860399999999999E-7</v>
      </c>
      <c r="AB40" s="3">
        <f>Coef_Large!T39</f>
        <v>5.3913399999999998E-6</v>
      </c>
      <c r="AC40" s="3">
        <f>Coef_Large!U39</f>
        <v>1.8926199999999999E-7</v>
      </c>
      <c r="AD40" s="3">
        <f>Coef_Large!V39</f>
        <v>8.0154200000000003E-4</v>
      </c>
      <c r="AE40" s="3">
        <f>Coef_Large!W39</f>
        <v>2.1084200000000001E-4</v>
      </c>
      <c r="AF40" s="3">
        <f>Coef_Large!X39</f>
        <v>6.3230400000000004E-5</v>
      </c>
      <c r="AG40" s="3">
        <f>Coef_Large!Y39</f>
        <v>6.2870800000000001E-5</v>
      </c>
      <c r="AH40" s="3">
        <f>Coef_Large!Z39</f>
        <v>4.1827100000000001E-4</v>
      </c>
      <c r="AI40" s="3">
        <f>Coef_Large!AA39</f>
        <v>1.39779E-4</v>
      </c>
      <c r="AJ40" s="3">
        <f>Coef_Large!AB39</f>
        <v>7.3187200000000003E-5</v>
      </c>
      <c r="AK40" s="3">
        <f>Coef_Large!AC39</f>
        <v>9.1898799999999995E-5</v>
      </c>
      <c r="AL40" s="3">
        <f>Coef_Large!AD39</f>
        <v>1.103805E-3</v>
      </c>
      <c r="AM40" s="3">
        <f>Coef_Large!AE39</f>
        <v>3.9778039999999997E-3</v>
      </c>
      <c r="AN40" s="3">
        <f>Coef_Large!AF39</f>
        <v>5.59666E-4</v>
      </c>
      <c r="AO40" s="3">
        <f>Coef_Large!AG39</f>
        <v>4.4376899999999999E-5</v>
      </c>
      <c r="AP40" s="3">
        <f>Coef_Large!AH39</f>
        <v>5.6922400000000001E-4</v>
      </c>
      <c r="AQ40" s="3">
        <f>Coef_Large!AI39</f>
        <v>1.239226E-3</v>
      </c>
      <c r="AR40" s="3">
        <f>Coef_Large!AJ39</f>
        <v>3.3811639999999999E-3</v>
      </c>
      <c r="AS40" s="3">
        <f>Coef_Large!AK39</f>
        <v>7.5472500000000004E-4</v>
      </c>
      <c r="AT40" s="3">
        <f>Coef_Large!AL39</f>
        <v>1.1742479999999999E-3</v>
      </c>
      <c r="AU40" s="3">
        <f>Coef_Large!AM39</f>
        <v>2.5796761000000001E-2</v>
      </c>
      <c r="AV40" s="3">
        <f>Coef_Large!AN39</f>
        <v>2.7774337999999999E-2</v>
      </c>
    </row>
    <row r="41" spans="2:48" ht="15" x14ac:dyDescent="0.25">
      <c r="B41" s="3" t="s">
        <v>39</v>
      </c>
      <c r="C41" s="3" t="s">
        <v>25</v>
      </c>
      <c r="H41" s="4" t="s">
        <v>39</v>
      </c>
      <c r="I41" s="4" t="str">
        <f t="shared" si="1"/>
        <v>E</v>
      </c>
      <c r="J41" s="3">
        <f>Coef_Large!B40</f>
        <v>4.42045E-5</v>
      </c>
      <c r="K41" s="3">
        <f>Coef_Large!C40</f>
        <v>1.5696534000000002E-2</v>
      </c>
      <c r="L41" s="3">
        <f>Coef_Large!D40</f>
        <v>1.1916583999999999E-2</v>
      </c>
      <c r="M41" s="3">
        <f>Coef_Large!E40</f>
        <v>4.2810199999999997E-4</v>
      </c>
      <c r="N41" s="3">
        <f>Coef_Large!F40</f>
        <v>4.23869E-4</v>
      </c>
      <c r="O41" s="3">
        <f>Coef_Large!G40</f>
        <v>4.0219700000000003E-4</v>
      </c>
      <c r="P41" s="3">
        <f>Coef_Large!H40</f>
        <v>1.4212900000000001E-4</v>
      </c>
      <c r="Q41" s="3">
        <f>Coef_Large!I40</f>
        <v>3.2893100000000003E-4</v>
      </c>
      <c r="R41" s="3">
        <f>Coef_Large!J40</f>
        <v>1.3400409999999999E-3</v>
      </c>
      <c r="S41" s="3">
        <f>Coef_Large!K40</f>
        <v>7.7870499999999998E-4</v>
      </c>
      <c r="T41" s="3">
        <f>Coef_Large!L40</f>
        <v>7.7083399999999997E-4</v>
      </c>
      <c r="U41" s="3">
        <f>Coef_Large!M40</f>
        <v>9.4260399999999999E-4</v>
      </c>
      <c r="V41" s="3">
        <f>Coef_Large!N40</f>
        <v>3.43238E-4</v>
      </c>
      <c r="W41" s="3">
        <f>Coef_Large!O40</f>
        <v>4.4014999999999999E-4</v>
      </c>
      <c r="X41" s="3">
        <f>Coef_Large!P40</f>
        <v>4.4041499999999999E-4</v>
      </c>
      <c r="Y41" s="3">
        <f>Coef_Large!Q40</f>
        <v>4.8553499999999999E-4</v>
      </c>
      <c r="Z41" s="3">
        <f>Coef_Large!R40</f>
        <v>1.428772E-3</v>
      </c>
      <c r="AA41" s="3">
        <f>Coef_Large!S40</f>
        <v>2.9186400000000002E-4</v>
      </c>
      <c r="AB41" s="3">
        <f>Coef_Large!T40</f>
        <v>5.4622600000000002E-4</v>
      </c>
      <c r="AC41" s="3">
        <f>Coef_Large!U40</f>
        <v>2.8701300000000003E-4</v>
      </c>
      <c r="AD41" s="3">
        <f>Coef_Large!V40</f>
        <v>8.3396900000000005E-4</v>
      </c>
      <c r="AE41" s="3">
        <f>Coef_Large!W40</f>
        <v>7.8293099999999995E-4</v>
      </c>
      <c r="AF41" s="3">
        <f>Coef_Large!X40</f>
        <v>9.1991600000000001E-4</v>
      </c>
      <c r="AG41" s="3">
        <f>Coef_Large!Y40</f>
        <v>4.41576E-4</v>
      </c>
      <c r="AH41" s="3">
        <f>Coef_Large!Z40</f>
        <v>2.4435709999999999E-3</v>
      </c>
      <c r="AI41" s="3">
        <f>Coef_Large!AA40</f>
        <v>2.91556E-4</v>
      </c>
      <c r="AJ41" s="3">
        <f>Coef_Large!AB40</f>
        <v>9.5259000000000001E-4</v>
      </c>
      <c r="AK41" s="3">
        <f>Coef_Large!AC40</f>
        <v>3.7026649999999999E-3</v>
      </c>
      <c r="AL41" s="3">
        <f>Coef_Large!AD40</f>
        <v>4.6642339999999997E-3</v>
      </c>
      <c r="AM41" s="3">
        <f>Coef_Large!AE40</f>
        <v>1.6170632000000001E-2</v>
      </c>
      <c r="AN41" s="3">
        <f>Coef_Large!AF40</f>
        <v>2.0416129999999998E-3</v>
      </c>
      <c r="AO41" s="3">
        <f>Coef_Large!AG40</f>
        <v>5.0043699999999995E-4</v>
      </c>
      <c r="AP41" s="3">
        <f>Coef_Large!AH40</f>
        <v>3.501765E-3</v>
      </c>
      <c r="AQ41" s="3">
        <f>Coef_Large!AI40</f>
        <v>6.4747889999999999E-3</v>
      </c>
      <c r="AR41" s="3">
        <f>Coef_Large!AJ40</f>
        <v>1.2101213E-2</v>
      </c>
      <c r="AS41" s="3">
        <f>Coef_Large!AK40</f>
        <v>3.494006E-3</v>
      </c>
      <c r="AT41" s="3">
        <f>Coef_Large!AL40</f>
        <v>1.0331768999999999E-2</v>
      </c>
      <c r="AU41" s="3">
        <f>Coef_Large!AM40</f>
        <v>3.8991550999999999E-2</v>
      </c>
      <c r="AV41" s="3">
        <f>Coef_Large!AN40</f>
        <v>3.9039276999999997E-2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BE24-9953-4E61-8C3D-3CE62F92E987}">
  <dimension ref="B1:AO16"/>
  <sheetViews>
    <sheetView workbookViewId="0">
      <selection activeCell="B11" sqref="B11:G16"/>
    </sheetView>
  </sheetViews>
  <sheetFormatPr defaultRowHeight="14.25" x14ac:dyDescent="0.2"/>
  <cols>
    <col min="1" max="16384" width="9.140625" style="2"/>
  </cols>
  <sheetData>
    <row r="1" spans="2:41" ht="15" x14ac:dyDescent="0.25"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</row>
    <row r="2" spans="2:41" ht="15" x14ac:dyDescent="0.25">
      <c r="C2" s="4" t="s">
        <v>42</v>
      </c>
      <c r="D2" s="4" t="s">
        <v>42</v>
      </c>
      <c r="E2" s="4" t="s">
        <v>42</v>
      </c>
      <c r="F2" s="4" t="s">
        <v>42</v>
      </c>
      <c r="G2" s="4" t="s">
        <v>4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4" t="s">
        <v>43</v>
      </c>
      <c r="P2" s="4" t="s">
        <v>43</v>
      </c>
      <c r="Q2" s="4" t="s">
        <v>43</v>
      </c>
      <c r="R2" s="4" t="s">
        <v>43</v>
      </c>
      <c r="S2" s="4" t="s">
        <v>43</v>
      </c>
      <c r="T2" s="4" t="s">
        <v>43</v>
      </c>
      <c r="U2" s="4" t="s">
        <v>43</v>
      </c>
      <c r="V2" s="4" t="s">
        <v>24</v>
      </c>
      <c r="W2" s="4" t="s">
        <v>43</v>
      </c>
      <c r="X2" s="4" t="s">
        <v>43</v>
      </c>
      <c r="Y2" s="4" t="s">
        <v>42</v>
      </c>
      <c r="Z2" s="4" t="s">
        <v>25</v>
      </c>
      <c r="AA2" s="4" t="s">
        <v>25</v>
      </c>
      <c r="AB2" s="4" t="s">
        <v>25</v>
      </c>
      <c r="AC2" s="4" t="s">
        <v>25</v>
      </c>
      <c r="AD2" s="4" t="s">
        <v>25</v>
      </c>
      <c r="AE2" s="4" t="s">
        <v>25</v>
      </c>
      <c r="AF2" s="4" t="s">
        <v>25</v>
      </c>
      <c r="AG2" s="4" t="s">
        <v>25</v>
      </c>
      <c r="AH2" s="4" t="s">
        <v>25</v>
      </c>
      <c r="AI2" s="4" t="s">
        <v>25</v>
      </c>
      <c r="AJ2" s="4" t="s">
        <v>25</v>
      </c>
      <c r="AK2" s="4" t="s">
        <v>25</v>
      </c>
      <c r="AL2" s="4" t="s">
        <v>25</v>
      </c>
      <c r="AM2" s="4" t="s">
        <v>25</v>
      </c>
      <c r="AN2" s="4" t="s">
        <v>25</v>
      </c>
      <c r="AO2" s="4" t="s">
        <v>25</v>
      </c>
    </row>
    <row r="3" spans="2:41" ht="15" x14ac:dyDescent="0.25">
      <c r="B3" s="4" t="s">
        <v>42</v>
      </c>
      <c r="C3" s="3">
        <f>SUMIFS(Shrinkage!J$3:J$41,Shrinkage!$I$3:$I$41,$B3)</f>
        <v>9.5587833599999991E-2</v>
      </c>
      <c r="D3" s="3">
        <f>SUMIFS(Shrinkage!K$3:K$41,Shrinkage!$I$3:$I$41,$B3)</f>
        <v>0.28057553999999996</v>
      </c>
      <c r="E3" s="3">
        <f>SUMIFS(Shrinkage!L$3:L$41,Shrinkage!$I$3:$I$41,$B3)</f>
        <v>5.5114201000000002E-2</v>
      </c>
      <c r="F3" s="3">
        <f>SUMIFS(Shrinkage!M$3:M$41,Shrinkage!$I$3:$I$41,$B3)</f>
        <v>0.11680173198</v>
      </c>
      <c r="G3" s="3">
        <f>SUMIFS(Shrinkage!N$3:N$41,Shrinkage!$I$3:$I$41,$B3)</f>
        <v>0.11280687691000002</v>
      </c>
      <c r="H3" s="3">
        <f>SUMIFS(Shrinkage!O$3:O$41,Shrinkage!$I$3:$I$41,$B3)</f>
        <v>3.7326742000000001E-3</v>
      </c>
      <c r="I3" s="3">
        <f>SUMIFS(Shrinkage!P$3:P$41,Shrinkage!$I$3:$I$41,$B3)</f>
        <v>4.1231547300000004E-2</v>
      </c>
      <c r="J3" s="3">
        <f>SUMIFS(Shrinkage!Q$3:Q$41,Shrinkage!$I$3:$I$41,$B3)</f>
        <v>3.3708518840000002E-3</v>
      </c>
      <c r="K3" s="3">
        <f>SUMIFS(Shrinkage!R$3:R$41,Shrinkage!$I$3:$I$41,$B3)</f>
        <v>1.9604223490000002E-3</v>
      </c>
      <c r="L3" s="3">
        <f>SUMIFS(Shrinkage!S$3:S$41,Shrinkage!$I$3:$I$41,$B3)</f>
        <v>5.5880217999999997E-3</v>
      </c>
      <c r="M3" s="3">
        <f>SUMIFS(Shrinkage!T$3:T$41,Shrinkage!$I$3:$I$41,$B3)</f>
        <v>1.8587566E-2</v>
      </c>
      <c r="N3" s="3">
        <f>SUMIFS(Shrinkage!U$3:U$41,Shrinkage!$I$3:$I$41,$B3)</f>
        <v>4.030167286E-3</v>
      </c>
      <c r="O3" s="3">
        <f>SUMIFS(Shrinkage!V$3:V$41,Shrinkage!$I$3:$I$41,$B3)</f>
        <v>1.113870105E-2</v>
      </c>
      <c r="P3" s="3">
        <f>SUMIFS(Shrinkage!W$3:W$41,Shrinkage!$I$3:$I$41,$B3)</f>
        <v>5.1680410583000005E-2</v>
      </c>
      <c r="Q3" s="3">
        <f>SUMIFS(Shrinkage!X$3:X$41,Shrinkage!$I$3:$I$41,$B3)</f>
        <v>1.0039110677E-2</v>
      </c>
      <c r="R3" s="3">
        <f>SUMIFS(Shrinkage!Y$3:Y$41,Shrinkage!$I$3:$I$41,$B3)</f>
        <v>1.1764635255399999E-2</v>
      </c>
      <c r="S3" s="3">
        <f>SUMIFS(Shrinkage!Z$3:Z$41,Shrinkage!$I$3:$I$41,$B3)</f>
        <v>1.394757296E-2</v>
      </c>
      <c r="T3" s="3">
        <f>SUMIFS(Shrinkage!AA$3:AA$41,Shrinkage!$I$3:$I$41,$B3)</f>
        <v>3.3951553000000002E-2</v>
      </c>
      <c r="U3" s="3">
        <f>SUMIFS(Shrinkage!AB$3:AB$41,Shrinkage!$I$3:$I$41,$B3)</f>
        <v>3.8886705004000002E-2</v>
      </c>
      <c r="V3" s="3">
        <f>SUMIFS(Shrinkage!AC$3:AC$41,Shrinkage!$I$3:$I$41,$B3)</f>
        <v>1.9483766443000001E-2</v>
      </c>
      <c r="W3" s="3">
        <f>SUMIFS(Shrinkage!AD$3:AD$41,Shrinkage!$I$3:$I$41,$B3)</f>
        <v>0.10681560489299999</v>
      </c>
      <c r="X3" s="3">
        <f>SUMIFS(Shrinkage!AE$3:AE$41,Shrinkage!$I$3:$I$41,$B3)</f>
        <v>2.0616718749999999E-2</v>
      </c>
      <c r="Y3" s="3">
        <f>SUMIFS(Shrinkage!AF$3:AF$41,Shrinkage!$I$3:$I$41,$B3)</f>
        <v>0.1186117444</v>
      </c>
      <c r="Z3" s="3">
        <f>SUMIFS(Shrinkage!AG$3:AG$41,Shrinkage!$I$3:$I$41,$B3)</f>
        <v>9.95196099E-2</v>
      </c>
      <c r="AA3" s="3">
        <f>SUMIFS(Shrinkage!AH$3:AH$41,Shrinkage!$I$3:$I$41,$B3)</f>
        <v>2.7284079999999999E-3</v>
      </c>
      <c r="AB3" s="3">
        <f>SUMIFS(Shrinkage!AI$3:AI$41,Shrinkage!$I$3:$I$41,$B3)</f>
        <v>2.40350192E-2</v>
      </c>
      <c r="AC3" s="3">
        <f>SUMIFS(Shrinkage!AJ$3:AJ$41,Shrinkage!$I$3:$I$41,$B3)</f>
        <v>4.4974906E-3</v>
      </c>
      <c r="AD3" s="3">
        <f>SUMIFS(Shrinkage!AK$3:AK$41,Shrinkage!$I$3:$I$41,$B3)</f>
        <v>7.7711723600000001E-3</v>
      </c>
      <c r="AE3" s="3">
        <f>SUMIFS(Shrinkage!AL$3:AL$41,Shrinkage!$I$3:$I$41,$B3)</f>
        <v>1.1236324000000001E-2</v>
      </c>
      <c r="AF3" s="3">
        <f>SUMIFS(Shrinkage!AM$3:AM$41,Shrinkage!$I$3:$I$41,$B3)</f>
        <v>2.5789153420000001E-3</v>
      </c>
      <c r="AG3" s="3">
        <f>SUMIFS(Shrinkage!AN$3:AN$41,Shrinkage!$I$3:$I$41,$B3)</f>
        <v>2.8400634122999999E-4</v>
      </c>
      <c r="AH3" s="3">
        <f>SUMIFS(Shrinkage!AO$3:AO$41,Shrinkage!$I$3:$I$41,$B3)</f>
        <v>1.7509297100000001E-4</v>
      </c>
      <c r="AI3" s="3">
        <f>SUMIFS(Shrinkage!AP$3:AP$41,Shrinkage!$I$3:$I$41,$B3)</f>
        <v>3.3777766399999999E-3</v>
      </c>
      <c r="AJ3" s="3">
        <f>SUMIFS(Shrinkage!AQ$3:AQ$41,Shrinkage!$I$3:$I$41,$B3)</f>
        <v>2.3847236100000002E-3</v>
      </c>
      <c r="AK3" s="3">
        <f>SUMIFS(Shrinkage!AR$3:AR$41,Shrinkage!$I$3:$I$41,$B3)</f>
        <v>1.06085E-5</v>
      </c>
      <c r="AL3" s="3">
        <f>SUMIFS(Shrinkage!AS$3:AS$41,Shrinkage!$I$3:$I$41,$B3)</f>
        <v>6.5391309999999992E-4</v>
      </c>
      <c r="AM3" s="3">
        <f>SUMIFS(Shrinkage!AT$3:AT$41,Shrinkage!$I$3:$I$41,$B3)</f>
        <v>8.9595100000000008E-4</v>
      </c>
      <c r="AN3" s="3">
        <f>SUMIFS(Shrinkage!AU$3:AU$41,Shrinkage!$I$3:$I$41,$B3)</f>
        <v>3.1484870789999998E-3</v>
      </c>
      <c r="AO3" s="3">
        <f>SUMIFS(Shrinkage!AV$3:AV$41,Shrinkage!$I$3:$I$41,$B3)</f>
        <v>1.8191438000000001E-3</v>
      </c>
    </row>
    <row r="4" spans="2:41" ht="15" x14ac:dyDescent="0.25">
      <c r="B4" s="4" t="s">
        <v>4</v>
      </c>
      <c r="C4" s="3">
        <f>SUMIFS(Shrinkage!J$3:J$41,Shrinkage!$I$3:$I$41,$B4)</f>
        <v>9.8008856000000005E-2</v>
      </c>
      <c r="D4" s="3">
        <f>SUMIFS(Shrinkage!K$3:K$41,Shrinkage!$I$3:$I$41,$B4)</f>
        <v>6.5402199999999998E-4</v>
      </c>
      <c r="E4" s="3">
        <f>SUMIFS(Shrinkage!L$3:L$41,Shrinkage!$I$3:$I$41,$B4)</f>
        <v>5.3624628000000001E-2</v>
      </c>
      <c r="F4" s="3">
        <f>SUMIFS(Shrinkage!M$3:M$41,Shrinkage!$I$3:$I$41,$B4)</f>
        <v>1.5427939999999999E-3</v>
      </c>
      <c r="G4" s="3">
        <f>SUMIFS(Shrinkage!N$3:N$41,Shrinkage!$I$3:$I$41,$B4)</f>
        <v>0.164532394</v>
      </c>
      <c r="H4" s="3">
        <f>SUMIFS(Shrinkage!O$3:O$41,Shrinkage!$I$3:$I$41,$B4)</f>
        <v>1.9155887999999999E-2</v>
      </c>
      <c r="I4" s="3">
        <f>SUMIFS(Shrinkage!P$3:P$41,Shrinkage!$I$3:$I$41,$B4)</f>
        <v>1.367467E-3</v>
      </c>
      <c r="J4" s="3">
        <f>SUMIFS(Shrinkage!Q$3:Q$41,Shrinkage!$I$3:$I$41,$B4)</f>
        <v>6.2583719999999999E-3</v>
      </c>
      <c r="K4" s="3">
        <f>SUMIFS(Shrinkage!R$3:R$41,Shrinkage!$I$3:$I$41,$B4)</f>
        <v>1.798832E-3</v>
      </c>
      <c r="L4" s="3">
        <f>SUMIFS(Shrinkage!S$3:S$41,Shrinkage!$I$3:$I$41,$B4)</f>
        <v>1.0393259999999999E-3</v>
      </c>
      <c r="M4" s="3">
        <f>SUMIFS(Shrinkage!T$3:T$41,Shrinkage!$I$3:$I$41,$B4)</f>
        <v>7.6617120000000002E-3</v>
      </c>
      <c r="N4" s="3">
        <f>SUMIFS(Shrinkage!U$3:U$41,Shrinkage!$I$3:$I$41,$B4)</f>
        <v>1.8311849999999999E-3</v>
      </c>
      <c r="O4" s="3">
        <f>SUMIFS(Shrinkage!V$3:V$41,Shrinkage!$I$3:$I$41,$B4)</f>
        <v>1.2292679999999999E-3</v>
      </c>
      <c r="P4" s="3">
        <f>SUMIFS(Shrinkage!W$3:W$41,Shrinkage!$I$3:$I$41,$B4)</f>
        <v>6.1699989999999998E-3</v>
      </c>
      <c r="Q4" s="3">
        <f>SUMIFS(Shrinkage!X$3:X$41,Shrinkage!$I$3:$I$41,$B4)</f>
        <v>8.9378579999999999E-3</v>
      </c>
      <c r="R4" s="3">
        <f>SUMIFS(Shrinkage!Y$3:Y$41,Shrinkage!$I$3:$I$41,$B4)</f>
        <v>7.5262400000000002E-4</v>
      </c>
      <c r="S4" s="3">
        <f>SUMIFS(Shrinkage!Z$3:Z$41,Shrinkage!$I$3:$I$41,$B4)</f>
        <v>3.2509819999999999E-3</v>
      </c>
      <c r="T4" s="3">
        <f>SUMIFS(Shrinkage!AA$3:AA$41,Shrinkage!$I$3:$I$41,$B4)</f>
        <v>7.9650200000000004E-4</v>
      </c>
      <c r="U4" s="3">
        <f>SUMIFS(Shrinkage!AB$3:AB$41,Shrinkage!$I$3:$I$41,$B4)</f>
        <v>1.5837729999999999E-3</v>
      </c>
      <c r="V4" s="3">
        <f>SUMIFS(Shrinkage!AC$3:AC$41,Shrinkage!$I$3:$I$41,$B4)</f>
        <v>1.0726690000000001E-3</v>
      </c>
      <c r="W4" s="3">
        <f>SUMIFS(Shrinkage!AD$3:AD$41,Shrinkage!$I$3:$I$41,$B4)</f>
        <v>6.6434999999999997E-4</v>
      </c>
      <c r="X4" s="3">
        <f>SUMIFS(Shrinkage!AE$3:AE$41,Shrinkage!$I$3:$I$41,$B4)</f>
        <v>1.2321140000000001E-3</v>
      </c>
      <c r="Y4" s="3">
        <f>SUMIFS(Shrinkage!AF$3:AF$41,Shrinkage!$I$3:$I$41,$B4)</f>
        <v>8.5303500000000003E-4</v>
      </c>
      <c r="Z4" s="3">
        <f>SUMIFS(Shrinkage!AG$3:AG$41,Shrinkage!$I$3:$I$41,$B4)</f>
        <v>7.0770800000000003E-4</v>
      </c>
      <c r="AA4" s="3">
        <f>SUMIFS(Shrinkage!AH$3:AH$41,Shrinkage!$I$3:$I$41,$B4)</f>
        <v>6.9577199999999999E-4</v>
      </c>
      <c r="AB4" s="3">
        <f>SUMIFS(Shrinkage!AI$3:AI$41,Shrinkage!$I$3:$I$41,$B4)</f>
        <v>9.5357000000000005E-4</v>
      </c>
      <c r="AC4" s="3">
        <f>SUMIFS(Shrinkage!AJ$3:AJ$41,Shrinkage!$I$3:$I$41,$B4)</f>
        <v>1.627551E-2</v>
      </c>
      <c r="AD4" s="3">
        <f>SUMIFS(Shrinkage!AK$3:AK$41,Shrinkage!$I$3:$I$41,$B4)</f>
        <v>3.4668949999999998E-3</v>
      </c>
      <c r="AE4" s="3">
        <f>SUMIFS(Shrinkage!AL$3:AL$41,Shrinkage!$I$3:$I$41,$B4)</f>
        <v>0.102710628</v>
      </c>
      <c r="AF4" s="3">
        <f>SUMIFS(Shrinkage!AM$3:AM$41,Shrinkage!$I$3:$I$41,$B4)</f>
        <v>3.5356459999999999E-3</v>
      </c>
      <c r="AG4" s="3">
        <f>SUMIFS(Shrinkage!AN$3:AN$41,Shrinkage!$I$3:$I$41,$B4)</f>
        <v>1.0138549999999999E-3</v>
      </c>
      <c r="AH4" s="3">
        <f>SUMIFS(Shrinkage!AO$3:AO$41,Shrinkage!$I$3:$I$41,$B4)</f>
        <v>2.12136E-4</v>
      </c>
      <c r="AI4" s="3">
        <f>SUMIFS(Shrinkage!AP$3:AP$41,Shrinkage!$I$3:$I$41,$B4)</f>
        <v>3.0339260000000002E-3</v>
      </c>
      <c r="AJ4" s="3">
        <f>SUMIFS(Shrinkage!AQ$3:AQ$41,Shrinkage!$I$3:$I$41,$B4)</f>
        <v>5.3013009999999996E-3</v>
      </c>
      <c r="AK4" s="3">
        <f>SUMIFS(Shrinkage!AR$3:AR$41,Shrinkage!$I$3:$I$41,$B4)</f>
        <v>8.9309000000000003E-4</v>
      </c>
      <c r="AL4" s="3">
        <f>SUMIFS(Shrinkage!AS$3:AS$41,Shrinkage!$I$3:$I$41,$B4)</f>
        <v>6.110501E-3</v>
      </c>
      <c r="AM4" s="3">
        <f>SUMIFS(Shrinkage!AT$3:AT$41,Shrinkage!$I$3:$I$41,$B4)</f>
        <v>1.5768325E-2</v>
      </c>
      <c r="AN4" s="3">
        <f>SUMIFS(Shrinkage!AU$3:AU$41,Shrinkage!$I$3:$I$41,$B4)</f>
        <v>1.1401127E-2</v>
      </c>
      <c r="AO4" s="3">
        <f>SUMIFS(Shrinkage!AV$3:AV$41,Shrinkage!$I$3:$I$41,$B4)</f>
        <v>6.5672889999999996E-3</v>
      </c>
    </row>
    <row r="5" spans="2:41" ht="15" x14ac:dyDescent="0.25">
      <c r="B5" s="4" t="s">
        <v>43</v>
      </c>
      <c r="C5" s="3">
        <f>SUMIFS(Shrinkage!J$3:J$41,Shrinkage!$I$3:$I$41,$B5)</f>
        <v>6.8994812000000016E-2</v>
      </c>
      <c r="D5" s="3">
        <f>SUMIFS(Shrinkage!K$3:K$41,Shrinkage!$I$3:$I$41,$B5)</f>
        <v>4.2511443000000003E-2</v>
      </c>
      <c r="E5" s="3">
        <f>SUMIFS(Shrinkage!L$3:L$41,Shrinkage!$I$3:$I$41,$B5)</f>
        <v>0.12313803299999999</v>
      </c>
      <c r="F5" s="3">
        <f>SUMIFS(Shrinkage!M$3:M$41,Shrinkage!$I$3:$I$41,$B5)</f>
        <v>7.0325888370600012E-2</v>
      </c>
      <c r="G5" s="3">
        <f>SUMIFS(Shrinkage!N$3:N$41,Shrinkage!$I$3:$I$41,$B5)</f>
        <v>7.8035280524000009E-2</v>
      </c>
      <c r="H5" s="3">
        <f>SUMIFS(Shrinkage!O$3:O$41,Shrinkage!$I$3:$I$41,$B5)</f>
        <v>8.1845552199999977E-2</v>
      </c>
      <c r="I5" s="3">
        <f>SUMIFS(Shrinkage!P$3:P$41,Shrinkage!$I$3:$I$41,$B5)</f>
        <v>0.22751507327000006</v>
      </c>
      <c r="J5" s="3">
        <f>SUMIFS(Shrinkage!Q$3:Q$41,Shrinkage!$I$3:$I$41,$B5)</f>
        <v>7.1920781899300013E-2</v>
      </c>
      <c r="K5" s="3">
        <f>SUMIFS(Shrinkage!R$3:R$41,Shrinkage!$I$3:$I$41,$B5)</f>
        <v>0.23875285071999997</v>
      </c>
      <c r="L5" s="3">
        <f>SUMIFS(Shrinkage!S$3:S$41,Shrinkage!$I$3:$I$41,$B5)</f>
        <v>3.4240971537000002E-2</v>
      </c>
      <c r="M5" s="3">
        <f>SUMIFS(Shrinkage!T$3:T$41,Shrinkage!$I$3:$I$41,$B5)</f>
        <v>9.737266579999998E-2</v>
      </c>
      <c r="N5" s="3">
        <f>SUMIFS(Shrinkage!U$3:U$41,Shrinkage!$I$3:$I$41,$B5)</f>
        <v>2.8271807354000002E-2</v>
      </c>
      <c r="O5" s="3">
        <f>SUMIFS(Shrinkage!V$3:V$41,Shrinkage!$I$3:$I$41,$B5)</f>
        <v>9.9239791300000005E-2</v>
      </c>
      <c r="P5" s="3">
        <f>SUMIFS(Shrinkage!W$3:W$41,Shrinkage!$I$3:$I$41,$B5)</f>
        <v>0.112518174</v>
      </c>
      <c r="Q5" s="3">
        <f>SUMIFS(Shrinkage!X$3:X$41,Shrinkage!$I$3:$I$41,$B5)</f>
        <v>0.10949476063300002</v>
      </c>
      <c r="R5" s="3">
        <f>SUMIFS(Shrinkage!Y$3:Y$41,Shrinkage!$I$3:$I$41,$B5)</f>
        <v>0.158406392166</v>
      </c>
      <c r="S5" s="3">
        <f>SUMIFS(Shrinkage!Z$3:Z$41,Shrinkage!$I$3:$I$41,$B5)</f>
        <v>0.12256500276499999</v>
      </c>
      <c r="T5" s="3">
        <f>SUMIFS(Shrinkage!AA$3:AA$41,Shrinkage!$I$3:$I$41,$B5)</f>
        <v>0.13728783219099999</v>
      </c>
      <c r="U5" s="3">
        <f>SUMIFS(Shrinkage!AB$3:AB$41,Shrinkage!$I$3:$I$41,$B5)</f>
        <v>0.162348337037</v>
      </c>
      <c r="V5" s="3">
        <f>SUMIFS(Shrinkage!AC$3:AC$41,Shrinkage!$I$3:$I$41,$B5)</f>
        <v>0.11205735932000001</v>
      </c>
      <c r="W5" s="3">
        <f>SUMIFS(Shrinkage!AD$3:AD$41,Shrinkage!$I$3:$I$41,$B5)</f>
        <v>0.13301057630000002</v>
      </c>
      <c r="X5" s="3">
        <f>SUMIFS(Shrinkage!AE$3:AE$41,Shrinkage!$I$3:$I$41,$B5)</f>
        <v>0.16992989011600002</v>
      </c>
      <c r="Y5" s="3">
        <f>SUMIFS(Shrinkage!AF$3:AF$41,Shrinkage!$I$3:$I$41,$B5)</f>
        <v>0.14935412512000001</v>
      </c>
      <c r="Z5" s="3">
        <f>SUMIFS(Shrinkage!AG$3:AG$41,Shrinkage!$I$3:$I$41,$B5)</f>
        <v>2.2696049558999998E-2</v>
      </c>
      <c r="AA5" s="3">
        <f>SUMIFS(Shrinkage!AH$3:AH$41,Shrinkage!$I$3:$I$41,$B5)</f>
        <v>3.2589566013800003E-2</v>
      </c>
      <c r="AB5" s="3">
        <f>SUMIFS(Shrinkage!AI$3:AI$41,Shrinkage!$I$3:$I$41,$B5)</f>
        <v>0.10636534935999999</v>
      </c>
      <c r="AC5" s="3">
        <f>SUMIFS(Shrinkage!AJ$3:AJ$41,Shrinkage!$I$3:$I$41,$B5)</f>
        <v>2.6636352800000002E-2</v>
      </c>
      <c r="AD5" s="3">
        <f>SUMIFS(Shrinkage!AK$3:AK$41,Shrinkage!$I$3:$I$41,$B5)</f>
        <v>1.6846686008E-2</v>
      </c>
      <c r="AE5" s="3">
        <f>SUMIFS(Shrinkage!AL$3:AL$41,Shrinkage!$I$3:$I$41,$B5)</f>
        <v>1.6571609899999999E-2</v>
      </c>
      <c r="AF5" s="3">
        <f>SUMIFS(Shrinkage!AM$3:AM$41,Shrinkage!$I$3:$I$41,$B5)</f>
        <v>3.1301666519999993E-2</v>
      </c>
      <c r="AG5" s="3">
        <f>SUMIFS(Shrinkage!AN$3:AN$41,Shrinkage!$I$3:$I$41,$B5)</f>
        <v>9.2237173389999993E-3</v>
      </c>
      <c r="AH5" s="3">
        <f>SUMIFS(Shrinkage!AO$3:AO$41,Shrinkage!$I$3:$I$41,$B5)</f>
        <v>4.4850925159999992E-3</v>
      </c>
      <c r="AI5" s="3">
        <f>SUMIFS(Shrinkage!AP$3:AP$41,Shrinkage!$I$3:$I$41,$B5)</f>
        <v>1.6369309000000002E-2</v>
      </c>
      <c r="AJ5" s="3">
        <f>SUMIFS(Shrinkage!AQ$3:AQ$41,Shrinkage!$I$3:$I$41,$B5)</f>
        <v>2.09655695E-2</v>
      </c>
      <c r="AK5" s="3">
        <f>SUMIFS(Shrinkage!AR$3:AR$41,Shrinkage!$I$3:$I$41,$B5)</f>
        <v>6.9935253500000003E-2</v>
      </c>
      <c r="AL5" s="3">
        <f>SUMIFS(Shrinkage!AS$3:AS$41,Shrinkage!$I$3:$I$41,$B5)</f>
        <v>2.0042122000000006E-2</v>
      </c>
      <c r="AM5" s="3">
        <f>SUMIFS(Shrinkage!AT$3:AT$41,Shrinkage!$I$3:$I$41,$B5)</f>
        <v>2.1327202900000002E-2</v>
      </c>
      <c r="AN5" s="3">
        <f>SUMIFS(Shrinkage!AU$3:AU$41,Shrinkage!$I$3:$I$41,$B5)</f>
        <v>2.825962911E-2</v>
      </c>
      <c r="AO5" s="3">
        <f>SUMIFS(Shrinkage!AV$3:AV$41,Shrinkage!$I$3:$I$41,$B5)</f>
        <v>1.5583972499999999E-2</v>
      </c>
    </row>
    <row r="6" spans="2:41" ht="15" x14ac:dyDescent="0.25">
      <c r="B6" s="4" t="s">
        <v>24</v>
      </c>
      <c r="C6" s="3">
        <f>SUMIFS(Shrinkage!J$3:J$41,Shrinkage!$I$3:$I$41,$B6)</f>
        <v>1.4895850000000001E-3</v>
      </c>
      <c r="D6" s="3">
        <f>SUMIFS(Shrinkage!K$3:K$41,Shrinkage!$I$3:$I$41,$B6)</f>
        <v>8.5022889999999997E-3</v>
      </c>
      <c r="E6" s="3">
        <f>SUMIFS(Shrinkage!L$3:L$41,Shrinkage!$I$3:$I$41,$B6)</f>
        <v>0</v>
      </c>
      <c r="F6" s="3">
        <f>SUMIFS(Shrinkage!M$3:M$41,Shrinkage!$I$3:$I$41,$B6)</f>
        <v>3.1432859999999999E-3</v>
      </c>
      <c r="G6" s="3">
        <f>SUMIFS(Shrinkage!N$3:N$41,Shrinkage!$I$3:$I$41,$B6)</f>
        <v>1.4124529999999999E-3</v>
      </c>
      <c r="H6" s="3">
        <f>SUMIFS(Shrinkage!O$3:O$41,Shrinkage!$I$3:$I$41,$B6)</f>
        <v>9.6350299999999999E-4</v>
      </c>
      <c r="I6" s="3">
        <f>SUMIFS(Shrinkage!P$3:P$41,Shrinkage!$I$3:$I$41,$B6)</f>
        <v>2.7254570000000001E-3</v>
      </c>
      <c r="J6" s="3">
        <f>SUMIFS(Shrinkage!Q$3:Q$41,Shrinkage!$I$3:$I$41,$B6)</f>
        <v>1.216665E-3</v>
      </c>
      <c r="K6" s="3">
        <f>SUMIFS(Shrinkage!R$3:R$41,Shrinkage!$I$3:$I$41,$B6)</f>
        <v>7.4872399999999998E-4</v>
      </c>
      <c r="L6" s="3">
        <f>SUMIFS(Shrinkage!S$3:S$41,Shrinkage!$I$3:$I$41,$B6)</f>
        <v>9.3503600000000004E-5</v>
      </c>
      <c r="M6" s="3">
        <f>SUMIFS(Shrinkage!T$3:T$41,Shrinkage!$I$3:$I$41,$B6)</f>
        <v>1.1008210000000001E-3</v>
      </c>
      <c r="N6" s="3">
        <f>SUMIFS(Shrinkage!U$3:U$41,Shrinkage!$I$3:$I$41,$B6)</f>
        <v>2.3973199999999999E-4</v>
      </c>
      <c r="O6" s="3">
        <f>SUMIFS(Shrinkage!V$3:V$41,Shrinkage!$I$3:$I$41,$B6)</f>
        <v>4.2521600000000002E-4</v>
      </c>
      <c r="P6" s="3">
        <f>SUMIFS(Shrinkage!W$3:W$41,Shrinkage!$I$3:$I$41,$B6)</f>
        <v>2.525996E-3</v>
      </c>
      <c r="Q6" s="3">
        <f>SUMIFS(Shrinkage!X$3:X$41,Shrinkage!$I$3:$I$41,$B6)</f>
        <v>4.3520959999999997E-3</v>
      </c>
      <c r="R6" s="3">
        <f>SUMIFS(Shrinkage!Y$3:Y$41,Shrinkage!$I$3:$I$41,$B6)</f>
        <v>1.596103E-3</v>
      </c>
      <c r="S6" s="3">
        <f>SUMIFS(Shrinkage!Z$3:Z$41,Shrinkage!$I$3:$I$41,$B6)</f>
        <v>3.9212029999999998E-3</v>
      </c>
      <c r="T6" s="3">
        <f>SUMIFS(Shrinkage!AA$3:AA$41,Shrinkage!$I$3:$I$41,$B6)</f>
        <v>6.2169800000000004E-3</v>
      </c>
      <c r="U6" s="3">
        <f>SUMIFS(Shrinkage!AB$3:AB$41,Shrinkage!$I$3:$I$41,$B6)</f>
        <v>2.7932399999999998E-3</v>
      </c>
      <c r="V6" s="3">
        <f>SUMIFS(Shrinkage!AC$3:AC$41,Shrinkage!$I$3:$I$41,$B6)</f>
        <v>3.1059091E-2</v>
      </c>
      <c r="W6" s="3">
        <f>SUMIFS(Shrinkage!AD$3:AD$41,Shrinkage!$I$3:$I$41,$B6)</f>
        <v>8.7783399999999997E-4</v>
      </c>
      <c r="X6" s="3">
        <f>SUMIFS(Shrinkage!AE$3:AE$41,Shrinkage!$I$3:$I$41,$B6)</f>
        <v>4.4932410000000002E-3</v>
      </c>
      <c r="Y6" s="3">
        <f>SUMIFS(Shrinkage!AF$3:AF$41,Shrinkage!$I$3:$I$41,$B6)</f>
        <v>3.1838029999999998E-3</v>
      </c>
      <c r="Z6" s="3">
        <f>SUMIFS(Shrinkage!AG$3:AG$41,Shrinkage!$I$3:$I$41,$B6)</f>
        <v>3.7302199999999998E-4</v>
      </c>
      <c r="AA6" s="3">
        <f>SUMIFS(Shrinkage!AH$3:AH$41,Shrinkage!$I$3:$I$41,$B6)</f>
        <v>1.470687E-3</v>
      </c>
      <c r="AB6" s="3">
        <f>SUMIFS(Shrinkage!AI$3:AI$41,Shrinkage!$I$3:$I$41,$B6)</f>
        <v>7.2546000000000004E-4</v>
      </c>
      <c r="AC6" s="3">
        <f>SUMIFS(Shrinkage!AJ$3:AJ$41,Shrinkage!$I$3:$I$41,$B6)</f>
        <v>1.6086913000000001E-2</v>
      </c>
      <c r="AD6" s="3">
        <f>SUMIFS(Shrinkage!AK$3:AK$41,Shrinkage!$I$3:$I$41,$B6)</f>
        <v>2.7678659999999999E-3</v>
      </c>
      <c r="AE6" s="3">
        <f>SUMIFS(Shrinkage!AL$3:AL$41,Shrinkage!$I$3:$I$41,$B6)</f>
        <v>7.0022200000000002E-4</v>
      </c>
      <c r="AF6" s="3">
        <f>SUMIFS(Shrinkage!AM$3:AM$41,Shrinkage!$I$3:$I$41,$B6)</f>
        <v>9.6533800000000005E-4</v>
      </c>
      <c r="AG6" s="3">
        <f>SUMIFS(Shrinkage!AN$3:AN$41,Shrinkage!$I$3:$I$41,$B6)</f>
        <v>5.14556E-4</v>
      </c>
      <c r="AH6" s="3">
        <f>SUMIFS(Shrinkage!AO$3:AO$41,Shrinkage!$I$3:$I$41,$B6)</f>
        <v>2.3075299999999999E-4</v>
      </c>
      <c r="AI6" s="3">
        <f>SUMIFS(Shrinkage!AP$3:AP$41,Shrinkage!$I$3:$I$41,$B6)</f>
        <v>7.1106000000000001E-4</v>
      </c>
      <c r="AJ6" s="3">
        <f>SUMIFS(Shrinkage!AQ$3:AQ$41,Shrinkage!$I$3:$I$41,$B6)</f>
        <v>1.0364709999999999E-2</v>
      </c>
      <c r="AK6" s="3">
        <f>SUMIFS(Shrinkage!AR$3:AR$41,Shrinkage!$I$3:$I$41,$B6)</f>
        <v>2.386427E-3</v>
      </c>
      <c r="AL6" s="3">
        <f>SUMIFS(Shrinkage!AS$3:AS$41,Shrinkage!$I$3:$I$41,$B6)</f>
        <v>8.7771799999999999E-4</v>
      </c>
      <c r="AM6" s="3">
        <f>SUMIFS(Shrinkage!AT$3:AT$41,Shrinkage!$I$3:$I$41,$B6)</f>
        <v>2.264889E-3</v>
      </c>
      <c r="AN6" s="3">
        <f>SUMIFS(Shrinkage!AU$3:AU$41,Shrinkage!$I$3:$I$41,$B6)</f>
        <v>1.2635420000000001E-3</v>
      </c>
      <c r="AO6" s="3">
        <f>SUMIFS(Shrinkage!AV$3:AV$41,Shrinkage!$I$3:$I$41,$B6)</f>
        <v>1.5709159999999999E-3</v>
      </c>
    </row>
    <row r="7" spans="2:41" ht="15" x14ac:dyDescent="0.25">
      <c r="B7" s="4" t="s">
        <v>25</v>
      </c>
      <c r="C7" s="3">
        <f>SUMIFS(Shrinkage!J$3:J$41,Shrinkage!$I$3:$I$41,$B7)</f>
        <v>0.19172244470000002</v>
      </c>
      <c r="D7" s="3">
        <f>SUMIFS(Shrinkage!K$3:K$41,Shrinkage!$I$3:$I$41,$B7)</f>
        <v>0.183126226</v>
      </c>
      <c r="E7" s="3">
        <f>SUMIFS(Shrinkage!L$3:L$41,Shrinkage!$I$3:$I$41,$B7)</f>
        <v>0.30287984200000001</v>
      </c>
      <c r="F7" s="3">
        <f>SUMIFS(Shrinkage!M$3:M$41,Shrinkage!$I$3:$I$41,$B7)</f>
        <v>0.23212517700000002</v>
      </c>
      <c r="G7" s="3">
        <f>SUMIFS(Shrinkage!N$3:N$41,Shrinkage!$I$3:$I$41,$B7)</f>
        <v>0.21816408899999998</v>
      </c>
      <c r="H7" s="3">
        <f>SUMIFS(Shrinkage!O$3:O$41,Shrinkage!$I$3:$I$41,$B7)</f>
        <v>0.20046440099999999</v>
      </c>
      <c r="I7" s="3">
        <f>SUMIFS(Shrinkage!P$3:P$41,Shrinkage!$I$3:$I$41,$B7)</f>
        <v>0.13620473430000002</v>
      </c>
      <c r="J7" s="3">
        <f>SUMIFS(Shrinkage!Q$3:Q$41,Shrinkage!$I$3:$I$41,$B7)</f>
        <v>0.23092949100000001</v>
      </c>
      <c r="K7" s="3">
        <f>SUMIFS(Shrinkage!R$3:R$41,Shrinkage!$I$3:$I$41,$B7)</f>
        <v>0.18594930199999998</v>
      </c>
      <c r="L7" s="3">
        <f>SUMIFS(Shrinkage!S$3:S$41,Shrinkage!$I$3:$I$41,$B7)</f>
        <v>0.15975049377499995</v>
      </c>
      <c r="M7" s="3">
        <f>SUMIFS(Shrinkage!T$3:T$41,Shrinkage!$I$3:$I$41,$B7)</f>
        <v>0.25217332651999996</v>
      </c>
      <c r="N7" s="3">
        <f>SUMIFS(Shrinkage!U$3:U$41,Shrinkage!$I$3:$I$41,$B7)</f>
        <v>0.17659222480000003</v>
      </c>
      <c r="O7" s="3">
        <f>SUMIFS(Shrinkage!V$3:V$41,Shrinkage!$I$3:$I$41,$B7)</f>
        <v>0.17144156239999997</v>
      </c>
      <c r="P7" s="3">
        <f>SUMIFS(Shrinkage!W$3:W$41,Shrinkage!$I$3:$I$41,$B7)</f>
        <v>0.31609813520000007</v>
      </c>
      <c r="Q7" s="3">
        <f>SUMIFS(Shrinkage!X$3:X$41,Shrinkage!$I$3:$I$41,$B7)</f>
        <v>0.22719299999999998</v>
      </c>
      <c r="R7" s="3">
        <f>SUMIFS(Shrinkage!Y$3:Y$41,Shrinkage!$I$3:$I$41,$B7)</f>
        <v>0.12893225700000002</v>
      </c>
      <c r="S7" s="3">
        <f>SUMIFS(Shrinkage!Z$3:Z$41,Shrinkage!$I$3:$I$41,$B7)</f>
        <v>0.18037792809999997</v>
      </c>
      <c r="T7" s="3">
        <f>SUMIFS(Shrinkage!AA$3:AA$41,Shrinkage!$I$3:$I$41,$B7)</f>
        <v>0.16134910160400001</v>
      </c>
      <c r="U7" s="3">
        <f>SUMIFS(Shrinkage!AB$3:AB$41,Shrinkage!$I$3:$I$41,$B7)</f>
        <v>0.18641405763999996</v>
      </c>
      <c r="V7" s="3">
        <f>SUMIFS(Shrinkage!AC$3:AC$41,Shrinkage!$I$3:$I$41,$B7)</f>
        <v>0.21187538026199998</v>
      </c>
      <c r="W7" s="3">
        <f>SUMIFS(Shrinkage!AD$3:AD$41,Shrinkage!$I$3:$I$41,$B7)</f>
        <v>0.20350427799999996</v>
      </c>
      <c r="X7" s="3">
        <f>SUMIFS(Shrinkage!AE$3:AE$41,Shrinkage!$I$3:$I$41,$B7)</f>
        <v>0.15754058399999996</v>
      </c>
      <c r="Y7" s="3">
        <f>SUMIFS(Shrinkage!AF$3:AF$41,Shrinkage!$I$3:$I$41,$B7)</f>
        <v>0.19232819839999998</v>
      </c>
      <c r="Z7" s="3">
        <f>SUMIFS(Shrinkage!AG$3:AG$41,Shrinkage!$I$3:$I$41,$B7)</f>
        <v>0.47321400180000001</v>
      </c>
      <c r="AA7" s="3">
        <f>SUMIFS(Shrinkage!AH$3:AH$41,Shrinkage!$I$3:$I$41,$B7)</f>
        <v>0.36100261499999997</v>
      </c>
      <c r="AB7" s="3">
        <f>SUMIFS(Shrinkage!AI$3:AI$41,Shrinkage!$I$3:$I$41,$B7)</f>
        <v>0.38991850900000008</v>
      </c>
      <c r="AC7" s="3">
        <f>SUMIFS(Shrinkage!AJ$3:AJ$41,Shrinkage!$I$3:$I$41,$B7)</f>
        <v>0.32859068219999993</v>
      </c>
      <c r="AD7" s="3">
        <f>SUMIFS(Shrinkage!AK$3:AK$41,Shrinkage!$I$3:$I$41,$B7)</f>
        <v>0.43821480580000005</v>
      </c>
      <c r="AE7" s="3">
        <f>SUMIFS(Shrinkage!AL$3:AL$41,Shrinkage!$I$3:$I$41,$B7)</f>
        <v>0.206297868</v>
      </c>
      <c r="AF7" s="3">
        <f>SUMIFS(Shrinkage!AM$3:AM$41,Shrinkage!$I$3:$I$41,$B7)</f>
        <v>0.28578926900000001</v>
      </c>
      <c r="AG7" s="3">
        <f>SUMIFS(Shrinkage!AN$3:AN$41,Shrinkage!$I$3:$I$41,$B7)</f>
        <v>0.29547978600000002</v>
      </c>
      <c r="AH7" s="3">
        <f>SUMIFS(Shrinkage!AO$3:AO$41,Shrinkage!$I$3:$I$41,$B7)</f>
        <v>0.30397833510000005</v>
      </c>
      <c r="AI7" s="3">
        <f>SUMIFS(Shrinkage!AP$3:AP$41,Shrinkage!$I$3:$I$41,$B7)</f>
        <v>0.28030902299999999</v>
      </c>
      <c r="AJ7" s="3">
        <f>SUMIFS(Shrinkage!AQ$3:AQ$41,Shrinkage!$I$3:$I$41,$B7)</f>
        <v>0.36499873899999996</v>
      </c>
      <c r="AK7" s="3">
        <f>SUMIFS(Shrinkage!AR$3:AR$41,Shrinkage!$I$3:$I$41,$B7)</f>
        <v>0.34055129600000006</v>
      </c>
      <c r="AL7" s="3">
        <f>SUMIFS(Shrinkage!AS$3:AS$41,Shrinkage!$I$3:$I$41,$B7)</f>
        <v>0.15786678770000001</v>
      </c>
      <c r="AM7" s="3">
        <f>SUMIFS(Shrinkage!AT$3:AT$41,Shrinkage!$I$3:$I$41,$B7)</f>
        <v>0.23368683199999996</v>
      </c>
      <c r="AN7" s="3">
        <f>SUMIFS(Shrinkage!AU$3:AU$41,Shrinkage!$I$3:$I$41,$B7)</f>
        <v>0.32461673300000005</v>
      </c>
      <c r="AO7" s="3">
        <f>SUMIFS(Shrinkage!AV$3:AV$41,Shrinkage!$I$3:$I$41,$B7)</f>
        <v>0.22323945100000003</v>
      </c>
    </row>
    <row r="11" spans="2:41" ht="15" x14ac:dyDescent="0.25">
      <c r="C11" s="4" t="s">
        <v>42</v>
      </c>
      <c r="D11" s="4" t="s">
        <v>4</v>
      </c>
      <c r="E11" s="4" t="s">
        <v>43</v>
      </c>
      <c r="F11" s="4" t="s">
        <v>24</v>
      </c>
      <c r="G11" s="4" t="s">
        <v>25</v>
      </c>
    </row>
    <row r="12" spans="2:41" ht="15" x14ac:dyDescent="0.25">
      <c r="B12" s="4" t="s">
        <v>42</v>
      </c>
      <c r="C12" s="2">
        <f>SUMIFS($C3:$AO3,$C$2:$AO$2,C$11)/COUNTIF($C$2:$AO$2,C$11)</f>
        <v>0.13333821019599998</v>
      </c>
      <c r="D12" s="2">
        <f t="shared" ref="D12:G12" si="0">SUMIFS($C3:$AO3,$C$2:$AO$2,D$11)/COUNTIF($C$2:$AO$2,D$11)</f>
        <v>0.11280687691000002</v>
      </c>
      <c r="E12" s="2">
        <f t="shared" si="0"/>
        <v>2.35838914369625E-2</v>
      </c>
      <c r="F12" s="2">
        <f t="shared" si="0"/>
        <v>1.9483766443000001E-2</v>
      </c>
      <c r="G12" s="2">
        <f t="shared" si="0"/>
        <v>1.0319790152701873E-2</v>
      </c>
    </row>
    <row r="13" spans="2:41" ht="15" x14ac:dyDescent="0.25">
      <c r="B13" s="4" t="s">
        <v>4</v>
      </c>
      <c r="C13" s="2">
        <f t="shared" ref="C13:G13" si="1">SUMIFS($C4:$AO4,$C$2:$AO$2,C$11)/COUNTIF($C$2:$AO$2,C$11)</f>
        <v>3.0936667000000001E-2</v>
      </c>
      <c r="D13" s="2">
        <f t="shared" si="1"/>
        <v>0.164532394</v>
      </c>
      <c r="E13" s="2">
        <f t="shared" si="1"/>
        <v>3.9831407500000001E-3</v>
      </c>
      <c r="F13" s="2">
        <f t="shared" si="1"/>
        <v>1.0726690000000001E-3</v>
      </c>
      <c r="G13" s="2">
        <f t="shared" si="1"/>
        <v>1.1165454937500001E-2</v>
      </c>
    </row>
    <row r="14" spans="2:41" ht="15" x14ac:dyDescent="0.25">
      <c r="B14" s="4" t="s">
        <v>43</v>
      </c>
      <c r="C14" s="2">
        <f t="shared" ref="C14:G14" si="2">SUMIFS($C5:$AO5,$C$2:$AO$2,C$11)/COUNTIF($C$2:$AO$2,C$11)</f>
        <v>9.0864860298120007E-2</v>
      </c>
      <c r="D14" s="2">
        <f t="shared" si="2"/>
        <v>7.8035280524000009E-2</v>
      </c>
      <c r="E14" s="2">
        <f t="shared" si="2"/>
        <v>0.12404502870551876</v>
      </c>
      <c r="F14" s="2">
        <f t="shared" si="2"/>
        <v>0.11205735932000001</v>
      </c>
      <c r="G14" s="2">
        <f t="shared" si="2"/>
        <v>2.8699946782862501E-2</v>
      </c>
    </row>
    <row r="15" spans="2:41" ht="15" x14ac:dyDescent="0.25">
      <c r="B15" s="4" t="s">
        <v>24</v>
      </c>
      <c r="C15" s="2">
        <f t="shared" ref="C15:G15" si="3">SUMIFS($C6:$AO6,$C$2:$AO$2,C$11)/COUNTIF($C$2:$AO$2,C$11)</f>
        <v>3.2637925999999999E-3</v>
      </c>
      <c r="D15" s="2">
        <f t="shared" si="3"/>
        <v>1.4124529999999999E-3</v>
      </c>
      <c r="E15" s="2">
        <f t="shared" si="3"/>
        <v>2.1431446625000002E-3</v>
      </c>
      <c r="F15" s="2">
        <f t="shared" si="3"/>
        <v>3.1059091E-2</v>
      </c>
      <c r="G15" s="2">
        <f t="shared" si="3"/>
        <v>2.7046299375E-3</v>
      </c>
    </row>
    <row r="16" spans="2:41" ht="15" x14ac:dyDescent="0.25">
      <c r="B16" s="4" t="s">
        <v>25</v>
      </c>
      <c r="C16" s="2">
        <f t="shared" ref="C16:G16" si="4">SUMIFS($C7:$AO7,$C$2:$AO$2,C$11)/COUNTIF($C$2:$AO$2,C$11)</f>
        <v>0.22043637762000001</v>
      </c>
      <c r="D16" s="2">
        <f t="shared" si="4"/>
        <v>0.21816408899999998</v>
      </c>
      <c r="E16" s="2">
        <f t="shared" si="4"/>
        <v>0.19218217983368749</v>
      </c>
      <c r="F16" s="2">
        <f t="shared" si="4"/>
        <v>0.21187538026199998</v>
      </c>
      <c r="G16" s="2">
        <f t="shared" si="4"/>
        <v>0.31298467085000004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78D6-578B-47AC-982E-C7F34CE26E86}">
  <dimension ref="A2:G41"/>
  <sheetViews>
    <sheetView workbookViewId="0">
      <selection activeCell="G36" sqref="G36"/>
    </sheetView>
  </sheetViews>
  <sheetFormatPr defaultRowHeight="14.25" x14ac:dyDescent="0.2"/>
  <cols>
    <col min="1" max="5" width="9.140625" style="2"/>
    <col min="6" max="6" width="9.42578125" style="2" bestFit="1" customWidth="1"/>
    <col min="7" max="16384" width="9.140625" style="2"/>
  </cols>
  <sheetData>
    <row r="2" spans="1:7" ht="15" x14ac:dyDescent="0.25">
      <c r="A2" s="4" t="s">
        <v>40</v>
      </c>
      <c r="B2" s="4" t="s">
        <v>41</v>
      </c>
      <c r="C2" s="4" t="s">
        <v>50</v>
      </c>
      <c r="E2" s="4" t="s">
        <v>41</v>
      </c>
      <c r="F2" s="4" t="s">
        <v>50</v>
      </c>
      <c r="G2" s="4" t="s">
        <v>51</v>
      </c>
    </row>
    <row r="3" spans="1:7" ht="15" x14ac:dyDescent="0.25">
      <c r="A3" s="3" t="s">
        <v>1</v>
      </c>
      <c r="B3" s="3" t="s">
        <v>42</v>
      </c>
      <c r="C3" s="3">
        <v>7114</v>
      </c>
      <c r="E3" s="4" t="s">
        <v>42</v>
      </c>
      <c r="F3" s="3">
        <f>SUMIFS($C$3:$C$41,$B$3:$B$41,E3)</f>
        <v>8026</v>
      </c>
      <c r="G3" s="3">
        <f>F3/SUM($F$3:$F$7)</f>
        <v>8.7434813348570336E-3</v>
      </c>
    </row>
    <row r="4" spans="1:7" ht="15" x14ac:dyDescent="0.25">
      <c r="A4" s="3" t="s">
        <v>2</v>
      </c>
      <c r="B4" s="3" t="s">
        <v>42</v>
      </c>
      <c r="C4" s="3">
        <v>141</v>
      </c>
      <c r="E4" s="4" t="s">
        <v>4</v>
      </c>
      <c r="F4" s="3">
        <f t="shared" ref="F4:F7" si="0">SUMIFS($C$3:$C$41,$B$3:$B$41,E4)</f>
        <v>25757</v>
      </c>
      <c r="G4" s="3">
        <f t="shared" ref="G4:G7" si="1">F4/SUM($F$3:$F$7)</f>
        <v>2.8059537595553526E-2</v>
      </c>
    </row>
    <row r="5" spans="1:7" ht="15" x14ac:dyDescent="0.25">
      <c r="A5" s="3" t="s">
        <v>3</v>
      </c>
      <c r="B5" s="3" t="s">
        <v>42</v>
      </c>
      <c r="C5" s="3">
        <v>516</v>
      </c>
      <c r="E5" s="4" t="s">
        <v>43</v>
      </c>
      <c r="F5" s="3">
        <f t="shared" si="0"/>
        <v>17460</v>
      </c>
      <c r="G5" s="3">
        <f t="shared" si="1"/>
        <v>1.9020830314802367E-2</v>
      </c>
    </row>
    <row r="6" spans="1:7" ht="15" x14ac:dyDescent="0.25">
      <c r="A6" s="3" t="s">
        <v>4</v>
      </c>
      <c r="B6" s="3" t="s">
        <v>42</v>
      </c>
      <c r="C6" s="3">
        <v>255</v>
      </c>
      <c r="E6" s="4" t="s">
        <v>24</v>
      </c>
      <c r="F6" s="3">
        <f t="shared" si="0"/>
        <v>4312</v>
      </c>
      <c r="G6" s="3">
        <f t="shared" si="1"/>
        <v>4.6974696630829212E-3</v>
      </c>
    </row>
    <row r="7" spans="1:7" ht="15" x14ac:dyDescent="0.25">
      <c r="A7" s="3" t="s">
        <v>5</v>
      </c>
      <c r="B7" s="3" t="s">
        <v>4</v>
      </c>
      <c r="C7" s="3">
        <v>25757</v>
      </c>
      <c r="E7" s="4" t="s">
        <v>25</v>
      </c>
      <c r="F7" s="3">
        <f t="shared" si="0"/>
        <v>862386</v>
      </c>
      <c r="G7" s="3">
        <f t="shared" si="1"/>
        <v>0.93947868109170418</v>
      </c>
    </row>
    <row r="8" spans="1:7" x14ac:dyDescent="0.2">
      <c r="A8" s="3" t="s">
        <v>6</v>
      </c>
      <c r="B8" s="3" t="s">
        <v>43</v>
      </c>
      <c r="C8" s="3">
        <v>1334</v>
      </c>
    </row>
    <row r="9" spans="1:7" x14ac:dyDescent="0.2">
      <c r="A9" s="3" t="s">
        <v>7</v>
      </c>
      <c r="B9" s="3" t="s">
        <v>43</v>
      </c>
      <c r="C9" s="3">
        <v>733</v>
      </c>
    </row>
    <row r="10" spans="1:7" x14ac:dyDescent="0.2">
      <c r="A10" s="3" t="s">
        <v>8</v>
      </c>
      <c r="B10" s="3" t="s">
        <v>43</v>
      </c>
      <c r="C10" s="3">
        <v>26</v>
      </c>
    </row>
    <row r="11" spans="1:7" x14ac:dyDescent="0.2">
      <c r="A11" s="3" t="s">
        <v>9</v>
      </c>
      <c r="B11" s="3" t="s">
        <v>43</v>
      </c>
      <c r="C11" s="3">
        <v>1011</v>
      </c>
    </row>
    <row r="12" spans="1:7" x14ac:dyDescent="0.2">
      <c r="A12" s="3" t="s">
        <v>10</v>
      </c>
      <c r="B12" s="3" t="s">
        <v>43</v>
      </c>
      <c r="C12" s="3">
        <v>4686</v>
      </c>
    </row>
    <row r="13" spans="1:7" x14ac:dyDescent="0.2">
      <c r="A13" s="3" t="s">
        <v>11</v>
      </c>
      <c r="B13" s="3" t="s">
        <v>43</v>
      </c>
      <c r="C13" s="3">
        <v>1133</v>
      </c>
    </row>
    <row r="14" spans="1:7" x14ac:dyDescent="0.2">
      <c r="A14" s="3" t="s">
        <v>12</v>
      </c>
      <c r="B14" s="3" t="s">
        <v>43</v>
      </c>
      <c r="C14" s="3">
        <v>2562</v>
      </c>
    </row>
    <row r="15" spans="1:7" x14ac:dyDescent="0.2">
      <c r="A15" s="3" t="s">
        <v>13</v>
      </c>
      <c r="B15" s="3" t="s">
        <v>43</v>
      </c>
      <c r="C15" s="3">
        <v>6</v>
      </c>
    </row>
    <row r="16" spans="1:7" x14ac:dyDescent="0.2">
      <c r="A16" s="3" t="s">
        <v>14</v>
      </c>
      <c r="B16" s="3" t="s">
        <v>43</v>
      </c>
      <c r="C16" s="3">
        <v>335</v>
      </c>
    </row>
    <row r="17" spans="1:3" x14ac:dyDescent="0.2">
      <c r="A17" s="3" t="s">
        <v>15</v>
      </c>
      <c r="B17" s="3" t="s">
        <v>43</v>
      </c>
      <c r="C17" s="3">
        <v>1</v>
      </c>
    </row>
    <row r="18" spans="1:3" x14ac:dyDescent="0.2">
      <c r="A18" s="3" t="s">
        <v>16</v>
      </c>
      <c r="B18" s="3" t="s">
        <v>43</v>
      </c>
      <c r="C18" s="3">
        <v>7</v>
      </c>
    </row>
    <row r="19" spans="1:3" x14ac:dyDescent="0.2">
      <c r="A19" s="3" t="s">
        <v>17</v>
      </c>
      <c r="B19" s="3" t="s">
        <v>43</v>
      </c>
      <c r="C19" s="3">
        <v>342</v>
      </c>
    </row>
    <row r="20" spans="1:3" x14ac:dyDescent="0.2">
      <c r="A20" s="3" t="s">
        <v>18</v>
      </c>
      <c r="B20" s="3" t="s">
        <v>43</v>
      </c>
      <c r="C20" s="3">
        <v>2</v>
      </c>
    </row>
    <row r="21" spans="1:3" x14ac:dyDescent="0.2">
      <c r="A21" s="3" t="s">
        <v>19</v>
      </c>
      <c r="B21" s="3" t="s">
        <v>43</v>
      </c>
      <c r="C21" s="3">
        <v>89</v>
      </c>
    </row>
    <row r="22" spans="1:3" x14ac:dyDescent="0.2">
      <c r="A22" s="3" t="s">
        <v>20</v>
      </c>
      <c r="B22" s="3" t="s">
        <v>24</v>
      </c>
      <c r="C22" s="3">
        <v>4312</v>
      </c>
    </row>
    <row r="23" spans="1:3" x14ac:dyDescent="0.2">
      <c r="A23" s="3" t="s">
        <v>21</v>
      </c>
      <c r="B23" s="3" t="s">
        <v>43</v>
      </c>
      <c r="C23" s="3">
        <v>2799</v>
      </c>
    </row>
    <row r="24" spans="1:3" x14ac:dyDescent="0.2">
      <c r="A24" s="3" t="s">
        <v>22</v>
      </c>
      <c r="B24" s="3" t="s">
        <v>43</v>
      </c>
      <c r="C24" s="3">
        <v>2394</v>
      </c>
    </row>
    <row r="25" spans="1:3" x14ac:dyDescent="0.2">
      <c r="A25" s="3" t="s">
        <v>23</v>
      </c>
      <c r="B25" s="3" t="s">
        <v>42</v>
      </c>
      <c r="C25" s="3">
        <v>0</v>
      </c>
    </row>
    <row r="26" spans="1:3" x14ac:dyDescent="0.2">
      <c r="A26" s="3" t="s">
        <v>24</v>
      </c>
      <c r="B26" s="3" t="s">
        <v>25</v>
      </c>
      <c r="C26" s="3">
        <v>27762</v>
      </c>
    </row>
    <row r="27" spans="1:3" x14ac:dyDescent="0.2">
      <c r="A27" s="3" t="s">
        <v>25</v>
      </c>
      <c r="B27" s="3" t="s">
        <v>25</v>
      </c>
      <c r="C27" s="3">
        <v>9544</v>
      </c>
    </row>
    <row r="28" spans="1:3" x14ac:dyDescent="0.2">
      <c r="A28" s="3" t="s">
        <v>26</v>
      </c>
      <c r="B28" s="3" t="s">
        <v>25</v>
      </c>
      <c r="C28" s="3">
        <v>1548</v>
      </c>
    </row>
    <row r="29" spans="1:3" x14ac:dyDescent="0.2">
      <c r="A29" s="3" t="s">
        <v>27</v>
      </c>
      <c r="B29" s="3" t="s">
        <v>25</v>
      </c>
      <c r="C29" s="3">
        <v>194029</v>
      </c>
    </row>
    <row r="30" spans="1:3" x14ac:dyDescent="0.2">
      <c r="A30" s="3" t="s">
        <v>28</v>
      </c>
      <c r="B30" s="3" t="s">
        <v>25</v>
      </c>
      <c r="C30" s="3">
        <v>48268</v>
      </c>
    </row>
    <row r="31" spans="1:3" x14ac:dyDescent="0.2">
      <c r="A31" s="3" t="s">
        <v>29</v>
      </c>
      <c r="B31" s="3" t="s">
        <v>25</v>
      </c>
      <c r="C31" s="3">
        <v>96821</v>
      </c>
    </row>
    <row r="32" spans="1:3" x14ac:dyDescent="0.2">
      <c r="A32" s="3" t="s">
        <v>30</v>
      </c>
      <c r="B32" s="3" t="s">
        <v>25</v>
      </c>
      <c r="C32" s="3">
        <v>32421</v>
      </c>
    </row>
    <row r="33" spans="1:3" x14ac:dyDescent="0.2">
      <c r="A33" s="3" t="s">
        <v>31</v>
      </c>
      <c r="B33" s="3" t="s">
        <v>25</v>
      </c>
      <c r="C33" s="3">
        <v>69788</v>
      </c>
    </row>
    <row r="34" spans="1:3" x14ac:dyDescent="0.2">
      <c r="A34" s="3" t="s">
        <v>32</v>
      </c>
      <c r="B34" s="3" t="s">
        <v>25</v>
      </c>
      <c r="C34" s="3">
        <v>275264</v>
      </c>
    </row>
    <row r="35" spans="1:3" x14ac:dyDescent="0.2">
      <c r="A35" s="3" t="s">
        <v>33</v>
      </c>
      <c r="B35" s="3" t="s">
        <v>25</v>
      </c>
      <c r="C35" s="3">
        <v>4551</v>
      </c>
    </row>
    <row r="36" spans="1:3" x14ac:dyDescent="0.2">
      <c r="A36" s="3" t="s">
        <v>34</v>
      </c>
      <c r="B36" s="3" t="s">
        <v>25</v>
      </c>
      <c r="C36" s="3">
        <v>9235</v>
      </c>
    </row>
    <row r="37" spans="1:3" x14ac:dyDescent="0.2">
      <c r="A37" s="3" t="s">
        <v>35</v>
      </c>
      <c r="B37" s="3" t="s">
        <v>25</v>
      </c>
      <c r="C37" s="3">
        <v>3394</v>
      </c>
    </row>
    <row r="38" spans="1:3" x14ac:dyDescent="0.2">
      <c r="A38" s="3" t="s">
        <v>36</v>
      </c>
      <c r="B38" s="3" t="s">
        <v>25</v>
      </c>
      <c r="C38" s="3">
        <v>16388</v>
      </c>
    </row>
    <row r="39" spans="1:3" x14ac:dyDescent="0.2">
      <c r="A39" s="3" t="s">
        <v>37</v>
      </c>
      <c r="B39" s="3" t="s">
        <v>25</v>
      </c>
      <c r="C39" s="3">
        <v>26860</v>
      </c>
    </row>
    <row r="40" spans="1:3" x14ac:dyDescent="0.2">
      <c r="A40" s="3" t="s">
        <v>38</v>
      </c>
      <c r="B40" s="3" t="s">
        <v>25</v>
      </c>
      <c r="C40" s="3">
        <v>22825</v>
      </c>
    </row>
    <row r="41" spans="1:3" x14ac:dyDescent="0.2">
      <c r="A41" s="3" t="s">
        <v>39</v>
      </c>
      <c r="B41" s="3" t="s">
        <v>25</v>
      </c>
      <c r="C41" s="3">
        <v>23688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83CA-4097-4FD9-97CD-A5FAE6A2F7F5}">
  <dimension ref="B2:J41"/>
  <sheetViews>
    <sheetView tabSelected="1" workbookViewId="0">
      <selection activeCell="O21" sqref="O21"/>
    </sheetView>
  </sheetViews>
  <sheetFormatPr defaultRowHeight="14.25" x14ac:dyDescent="0.2"/>
  <cols>
    <col min="1" max="4" width="9.140625" style="2"/>
    <col min="5" max="5" width="11.42578125" style="2" bestFit="1" customWidth="1"/>
    <col min="6" max="6" width="17.85546875" style="2" bestFit="1" customWidth="1"/>
    <col min="7" max="8" width="9.140625" style="2"/>
    <col min="9" max="9" width="10.140625" style="2" bestFit="1" customWidth="1"/>
    <col min="10" max="16384" width="9.140625" style="2"/>
  </cols>
  <sheetData>
    <row r="2" spans="2:10" ht="15" x14ac:dyDescent="0.25">
      <c r="B2" s="4" t="s">
        <v>0</v>
      </c>
      <c r="C2" s="4" t="s">
        <v>41</v>
      </c>
      <c r="D2" s="4" t="s">
        <v>60</v>
      </c>
      <c r="E2" s="4" t="s">
        <v>61</v>
      </c>
      <c r="F2" s="4" t="s">
        <v>62</v>
      </c>
      <c r="H2" s="4" t="s">
        <v>41</v>
      </c>
      <c r="I2" s="4" t="s">
        <v>59</v>
      </c>
      <c r="J2" s="4" t="s">
        <v>51</v>
      </c>
    </row>
    <row r="3" spans="2:10" ht="15" x14ac:dyDescent="0.25">
      <c r="B3" s="5" t="s">
        <v>1</v>
      </c>
      <c r="C3" s="3" t="s">
        <v>42</v>
      </c>
      <c r="D3" s="3">
        <v>195500</v>
      </c>
      <c r="E3" s="3">
        <v>3252</v>
      </c>
      <c r="F3" s="11">
        <f>E3*10^6/$I$13</f>
        <v>130080</v>
      </c>
      <c r="H3" s="4" t="s">
        <v>42</v>
      </c>
      <c r="I3" s="3">
        <f>SUMIFS($D$3:$D$41,$C$3:$C$41,H3)</f>
        <v>440025</v>
      </c>
      <c r="J3" s="3">
        <f>I3/SUM(I$3:I$7)</f>
        <v>1.5297555311426625E-2</v>
      </c>
    </row>
    <row r="4" spans="2:10" ht="15" x14ac:dyDescent="0.25">
      <c r="B4" s="5" t="s">
        <v>2</v>
      </c>
      <c r="C4" s="3" t="s">
        <v>42</v>
      </c>
      <c r="D4" s="3">
        <v>13600</v>
      </c>
      <c r="E4" s="3">
        <v>128</v>
      </c>
      <c r="F4" s="11">
        <f>E4*10^6/$I$13</f>
        <v>5120</v>
      </c>
      <c r="H4" s="4" t="s">
        <v>4</v>
      </c>
      <c r="I4" s="3">
        <f t="shared" ref="I4:I7" si="0">SUMIFS($D$3:$D$41,$C$3:$C$41,H4)</f>
        <v>395880</v>
      </c>
      <c r="J4" s="3">
        <f t="shared" ref="J4:J7" si="1">I4/SUM(I$3:I$7)</f>
        <v>1.3762845739872898E-2</v>
      </c>
    </row>
    <row r="5" spans="2:10" ht="15" x14ac:dyDescent="0.25">
      <c r="B5" s="5" t="s">
        <v>3</v>
      </c>
      <c r="C5" s="3" t="s">
        <v>42</v>
      </c>
      <c r="D5" s="3">
        <v>6470</v>
      </c>
      <c r="E5" s="3">
        <v>68</v>
      </c>
      <c r="F5" s="11">
        <f>E5*10^6/$I$13</f>
        <v>2720</v>
      </c>
      <c r="H5" s="4" t="s">
        <v>43</v>
      </c>
      <c r="I5" s="3">
        <f t="shared" si="0"/>
        <v>1658995</v>
      </c>
      <c r="J5" s="3">
        <f t="shared" si="1"/>
        <v>5.7675286117561987E-2</v>
      </c>
    </row>
    <row r="6" spans="2:10" ht="15" x14ac:dyDescent="0.25">
      <c r="B6" s="5" t="s">
        <v>4</v>
      </c>
      <c r="C6" s="3" t="s">
        <v>42</v>
      </c>
      <c r="D6" s="3">
        <v>117955</v>
      </c>
      <c r="E6" s="3">
        <v>8922</v>
      </c>
      <c r="F6" s="11">
        <f>E6*10^6/$I$13</f>
        <v>356880</v>
      </c>
      <c r="H6" s="4" t="s">
        <v>24</v>
      </c>
      <c r="I6" s="3">
        <f t="shared" si="0"/>
        <v>156000</v>
      </c>
      <c r="J6" s="3">
        <f t="shared" si="1"/>
        <v>5.4233705552697081E-3</v>
      </c>
    </row>
    <row r="7" spans="2:10" ht="15" x14ac:dyDescent="0.25">
      <c r="B7" s="5" t="s">
        <v>5</v>
      </c>
      <c r="C7" s="3" t="s">
        <v>4</v>
      </c>
      <c r="D7" s="3">
        <v>395880</v>
      </c>
      <c r="E7" s="3">
        <v>2811</v>
      </c>
      <c r="F7" s="11">
        <f>E7*10^6/$I$13</f>
        <v>112440</v>
      </c>
      <c r="H7" s="4" t="s">
        <v>25</v>
      </c>
      <c r="I7" s="3">
        <f t="shared" si="0"/>
        <v>26113500</v>
      </c>
      <c r="J7" s="3">
        <f t="shared" si="1"/>
        <v>0.90784094227586876</v>
      </c>
    </row>
    <row r="8" spans="2:10" ht="15" x14ac:dyDescent="0.25">
      <c r="B8" s="5" t="s">
        <v>6</v>
      </c>
      <c r="C8" s="3" t="s">
        <v>43</v>
      </c>
      <c r="D8" s="3">
        <v>47500</v>
      </c>
      <c r="E8" s="3">
        <v>322</v>
      </c>
      <c r="F8" s="11">
        <f>E8*10^6/$I$13</f>
        <v>12880</v>
      </c>
    </row>
    <row r="9" spans="2:10" ht="15" x14ac:dyDescent="0.25">
      <c r="B9" s="5" t="s">
        <v>7</v>
      </c>
      <c r="C9" s="3" t="s">
        <v>43</v>
      </c>
      <c r="D9" s="3">
        <v>63500</v>
      </c>
      <c r="E9" s="3">
        <v>250</v>
      </c>
      <c r="F9" s="11">
        <f>E9*10^6/$I$13</f>
        <v>10000</v>
      </c>
      <c r="H9" s="4" t="s">
        <v>64</v>
      </c>
      <c r="I9" s="3">
        <f>SUM(I3:I7)</f>
        <v>28764400</v>
      </c>
      <c r="J9" s="3">
        <f>SUM(J3:J7)</f>
        <v>1</v>
      </c>
    </row>
    <row r="10" spans="2:10" ht="15" x14ac:dyDescent="0.25">
      <c r="B10" s="5" t="s">
        <v>8</v>
      </c>
      <c r="C10" s="3" t="s">
        <v>43</v>
      </c>
      <c r="D10" s="3">
        <v>53450</v>
      </c>
      <c r="E10" s="3">
        <v>432</v>
      </c>
      <c r="F10" s="11">
        <f>E10*10^6/$I$13</f>
        <v>17280</v>
      </c>
    </row>
    <row r="11" spans="2:10" ht="15" x14ac:dyDescent="0.25">
      <c r="B11" s="5" t="s">
        <v>9</v>
      </c>
      <c r="C11" s="3" t="s">
        <v>43</v>
      </c>
      <c r="D11" s="3">
        <v>108500</v>
      </c>
      <c r="E11" s="3">
        <v>620</v>
      </c>
      <c r="F11" s="11">
        <f>E11*10^6/$I$13</f>
        <v>24800</v>
      </c>
    </row>
    <row r="12" spans="2:10" ht="15" x14ac:dyDescent="0.25">
      <c r="B12" s="5" t="s">
        <v>10</v>
      </c>
      <c r="C12" s="3" t="s">
        <v>43</v>
      </c>
      <c r="D12" s="3">
        <v>8495</v>
      </c>
      <c r="E12" s="3">
        <v>413</v>
      </c>
      <c r="F12" s="11">
        <f>E12*10^6/$I$13</f>
        <v>16520</v>
      </c>
    </row>
    <row r="13" spans="2:10" ht="15" x14ac:dyDescent="0.25">
      <c r="B13" s="5" t="s">
        <v>11</v>
      </c>
      <c r="C13" s="3" t="s">
        <v>43</v>
      </c>
      <c r="D13" s="3">
        <v>93000</v>
      </c>
      <c r="E13" s="3">
        <v>2262</v>
      </c>
      <c r="F13" s="11">
        <f>E13*10^6/$I$13</f>
        <v>90480</v>
      </c>
      <c r="H13" s="4" t="s">
        <v>63</v>
      </c>
      <c r="I13" s="10">
        <v>25000</v>
      </c>
    </row>
    <row r="14" spans="2:10" ht="15" x14ac:dyDescent="0.25">
      <c r="B14" s="5" t="s">
        <v>12</v>
      </c>
      <c r="C14" s="3" t="s">
        <v>43</v>
      </c>
      <c r="D14" s="3">
        <v>33450</v>
      </c>
      <c r="E14" s="3">
        <v>2027</v>
      </c>
      <c r="F14" s="11">
        <f>E14*10^6/$I$13</f>
        <v>81080</v>
      </c>
    </row>
    <row r="15" spans="2:10" ht="15" x14ac:dyDescent="0.25">
      <c r="B15" s="5" t="s">
        <v>13</v>
      </c>
      <c r="C15" s="3" t="s">
        <v>43</v>
      </c>
      <c r="D15" s="3">
        <v>155000</v>
      </c>
      <c r="E15" s="3">
        <v>926</v>
      </c>
      <c r="F15" s="11">
        <f>E15*10^6/$I$13</f>
        <v>37040</v>
      </c>
      <c r="H15" s="4" t="s">
        <v>41</v>
      </c>
      <c r="I15" s="4" t="s">
        <v>55</v>
      </c>
      <c r="J15" s="4" t="s">
        <v>51</v>
      </c>
    </row>
    <row r="16" spans="2:10" ht="15" x14ac:dyDescent="0.25">
      <c r="B16" s="5" t="s">
        <v>14</v>
      </c>
      <c r="C16" s="3" t="s">
        <v>43</v>
      </c>
      <c r="D16" s="3">
        <v>73000</v>
      </c>
      <c r="E16" s="3">
        <v>691</v>
      </c>
      <c r="F16" s="11">
        <f>E16*10^6/$I$13</f>
        <v>27640</v>
      </c>
      <c r="H16" s="4" t="s">
        <v>42</v>
      </c>
      <c r="I16" s="3">
        <f>SUMIFS($F$3:$F$41,$C$3:$C$41,H16)</f>
        <v>524360</v>
      </c>
      <c r="J16" s="3">
        <f>I16/SUM(I$16:I$20)</f>
        <v>4.708219000962547E-2</v>
      </c>
    </row>
    <row r="17" spans="2:10" ht="15" x14ac:dyDescent="0.25">
      <c r="B17" s="5" t="s">
        <v>15</v>
      </c>
      <c r="C17" s="3" t="s">
        <v>43</v>
      </c>
      <c r="D17" s="3">
        <v>64850</v>
      </c>
      <c r="E17" s="3">
        <v>1006</v>
      </c>
      <c r="F17" s="11">
        <f>E17*10^6/$I$13</f>
        <v>40240</v>
      </c>
      <c r="H17" s="4" t="s">
        <v>4</v>
      </c>
      <c r="I17" s="3">
        <f t="shared" ref="I17:I20" si="2">SUMIFS($F$3:$F$41,$C$3:$C$41,H17)</f>
        <v>112440</v>
      </c>
      <c r="J17" s="3">
        <f t="shared" ref="J17:J20" si="3">I17/SUM(I$16:I$20)</f>
        <v>1.0095967359604637E-2</v>
      </c>
    </row>
    <row r="18" spans="2:10" ht="15" x14ac:dyDescent="0.25">
      <c r="B18" s="5" t="s">
        <v>16</v>
      </c>
      <c r="C18" s="3" t="s">
        <v>43</v>
      </c>
      <c r="D18" s="3">
        <v>310000</v>
      </c>
      <c r="E18" s="3">
        <v>1671</v>
      </c>
      <c r="F18" s="11">
        <f>E18*10^6/$I$13</f>
        <v>66840</v>
      </c>
      <c r="H18" s="4" t="s">
        <v>43</v>
      </c>
      <c r="I18" s="3">
        <f t="shared" si="2"/>
        <v>715200</v>
      </c>
      <c r="J18" s="3">
        <f t="shared" si="3"/>
        <v>6.4217679256396626E-2</v>
      </c>
    </row>
    <row r="19" spans="2:10" ht="15" x14ac:dyDescent="0.25">
      <c r="B19" s="5" t="s">
        <v>17</v>
      </c>
      <c r="C19" s="3" t="s">
        <v>43</v>
      </c>
      <c r="D19" s="3">
        <v>104000</v>
      </c>
      <c r="E19" s="3">
        <v>1750</v>
      </c>
      <c r="F19" s="11">
        <f>E19*10^6/$I$13</f>
        <v>70000</v>
      </c>
      <c r="H19" s="4" t="s">
        <v>24</v>
      </c>
      <c r="I19" s="3">
        <f t="shared" si="2"/>
        <v>172160</v>
      </c>
      <c r="J19" s="3">
        <f t="shared" si="3"/>
        <v>1.5458215409369747E-2</v>
      </c>
    </row>
    <row r="20" spans="2:10" ht="15" x14ac:dyDescent="0.25">
      <c r="B20" s="5" t="s">
        <v>18</v>
      </c>
      <c r="C20" s="3" t="s">
        <v>43</v>
      </c>
      <c r="D20" s="3">
        <v>86750</v>
      </c>
      <c r="E20" s="3">
        <v>529</v>
      </c>
      <c r="F20" s="11">
        <f>E20*10^6/$I$13</f>
        <v>21160</v>
      </c>
      <c r="H20" s="4" t="s">
        <v>25</v>
      </c>
      <c r="I20" s="3">
        <f t="shared" si="2"/>
        <v>9612960</v>
      </c>
      <c r="J20" s="3">
        <f t="shared" si="3"/>
        <v>0.86314594796500355</v>
      </c>
    </row>
    <row r="21" spans="2:10" ht="15" x14ac:dyDescent="0.25">
      <c r="B21" s="5" t="s">
        <v>19</v>
      </c>
      <c r="C21" s="3" t="s">
        <v>43</v>
      </c>
      <c r="D21" s="3">
        <v>174500</v>
      </c>
      <c r="E21" s="3">
        <v>1752</v>
      </c>
      <c r="F21" s="11">
        <f>E21*10^6/$I$13</f>
        <v>70080</v>
      </c>
    </row>
    <row r="22" spans="2:10" ht="15" x14ac:dyDescent="0.25">
      <c r="B22" s="5" t="s">
        <v>20</v>
      </c>
      <c r="C22" s="3" t="s">
        <v>24</v>
      </c>
      <c r="D22" s="3">
        <v>156000</v>
      </c>
      <c r="E22" s="3">
        <v>4304</v>
      </c>
      <c r="F22" s="11">
        <f>E22*10^6/$I$13</f>
        <v>172160</v>
      </c>
      <c r="H22" s="4" t="s">
        <v>64</v>
      </c>
      <c r="I22" s="3">
        <f>SUM(I16:I20)</f>
        <v>11137120</v>
      </c>
      <c r="J22" s="3">
        <f>SUM(J16:J20)</f>
        <v>1</v>
      </c>
    </row>
    <row r="23" spans="2:10" ht="15" x14ac:dyDescent="0.25">
      <c r="B23" s="5" t="s">
        <v>21</v>
      </c>
      <c r="C23" s="3" t="s">
        <v>43</v>
      </c>
      <c r="D23" s="3">
        <v>128500</v>
      </c>
      <c r="E23" s="3">
        <v>2637</v>
      </c>
      <c r="F23" s="11">
        <f>E23*10^6/$I$13</f>
        <v>105480</v>
      </c>
    </row>
    <row r="24" spans="2:10" ht="15" x14ac:dyDescent="0.25">
      <c r="B24" s="5" t="s">
        <v>22</v>
      </c>
      <c r="C24" s="3" t="s">
        <v>43</v>
      </c>
      <c r="D24" s="3">
        <v>154500</v>
      </c>
      <c r="E24" s="3">
        <v>592</v>
      </c>
      <c r="F24" s="11">
        <f>E24*10^6/$I$13</f>
        <v>23680</v>
      </c>
    </row>
    <row r="25" spans="2:10" ht="15" x14ac:dyDescent="0.25">
      <c r="B25" s="5" t="s">
        <v>23</v>
      </c>
      <c r="C25" s="3" t="s">
        <v>42</v>
      </c>
      <c r="D25" s="3">
        <v>106500</v>
      </c>
      <c r="E25" s="3">
        <v>739</v>
      </c>
      <c r="F25" s="11">
        <f>E25*10^6/$I$13</f>
        <v>29560</v>
      </c>
    </row>
    <row r="26" spans="2:10" ht="15" x14ac:dyDescent="0.25">
      <c r="B26" s="5" t="s">
        <v>24</v>
      </c>
      <c r="C26" s="3" t="s">
        <v>25</v>
      </c>
      <c r="D26" s="3">
        <v>122500</v>
      </c>
      <c r="E26" s="3">
        <v>6725</v>
      </c>
      <c r="F26" s="11">
        <f>E26*10^6/$I$13</f>
        <v>269000</v>
      </c>
    </row>
    <row r="27" spans="2:10" ht="15" x14ac:dyDescent="0.25">
      <c r="B27" s="5" t="s">
        <v>25</v>
      </c>
      <c r="C27" s="3" t="s">
        <v>25</v>
      </c>
      <c r="D27" s="3">
        <v>187000</v>
      </c>
      <c r="E27" s="3">
        <v>5767</v>
      </c>
      <c r="F27" s="11">
        <f>E27*10^6/$I$13</f>
        <v>230680</v>
      </c>
    </row>
    <row r="28" spans="2:10" ht="15" x14ac:dyDescent="0.25">
      <c r="B28" s="5" t="s">
        <v>26</v>
      </c>
      <c r="C28" s="3" t="s">
        <v>25</v>
      </c>
      <c r="D28" s="3">
        <v>1306000</v>
      </c>
      <c r="E28" s="3">
        <v>5114</v>
      </c>
      <c r="F28" s="11">
        <f>E28*10^6/$I$13</f>
        <v>204560</v>
      </c>
    </row>
    <row r="29" spans="2:10" ht="15" x14ac:dyDescent="0.25">
      <c r="B29" s="5" t="s">
        <v>27</v>
      </c>
      <c r="C29" s="3" t="s">
        <v>25</v>
      </c>
      <c r="D29" s="3">
        <v>4491000</v>
      </c>
      <c r="E29" s="3">
        <v>15729</v>
      </c>
      <c r="F29" s="11">
        <f>E29*10^6/$I$13</f>
        <v>629160</v>
      </c>
    </row>
    <row r="30" spans="2:10" ht="15" x14ac:dyDescent="0.25">
      <c r="B30" s="5" t="s">
        <v>28</v>
      </c>
      <c r="C30" s="3" t="s">
        <v>25</v>
      </c>
      <c r="D30" s="3">
        <v>1326000</v>
      </c>
      <c r="E30" s="3">
        <v>17839</v>
      </c>
      <c r="F30" s="11">
        <f>E30*10^6/$I$13</f>
        <v>713560</v>
      </c>
    </row>
    <row r="31" spans="2:10" ht="15" x14ac:dyDescent="0.25">
      <c r="B31" s="5" t="s">
        <v>29</v>
      </c>
      <c r="C31" s="3" t="s">
        <v>25</v>
      </c>
      <c r="D31" s="3">
        <v>2072000</v>
      </c>
      <c r="E31" s="3">
        <v>4249</v>
      </c>
      <c r="F31" s="11">
        <f>E31*10^6/$I$13</f>
        <v>169960</v>
      </c>
    </row>
    <row r="32" spans="2:10" ht="15" x14ac:dyDescent="0.25">
      <c r="B32" s="5" t="s">
        <v>30</v>
      </c>
      <c r="C32" s="3" t="s">
        <v>25</v>
      </c>
      <c r="D32" s="3">
        <v>1188000</v>
      </c>
      <c r="E32" s="3">
        <v>20080</v>
      </c>
      <c r="F32" s="11">
        <f>E32*10^6/$I$13</f>
        <v>803200</v>
      </c>
    </row>
    <row r="33" spans="2:6" ht="15" x14ac:dyDescent="0.25">
      <c r="B33" s="5" t="s">
        <v>31</v>
      </c>
      <c r="C33" s="3" t="s">
        <v>25</v>
      </c>
      <c r="D33" s="3">
        <v>1011000</v>
      </c>
      <c r="E33" s="3">
        <v>11441</v>
      </c>
      <c r="F33" s="11">
        <f>E33*10^6/$I$13</f>
        <v>457640</v>
      </c>
    </row>
    <row r="34" spans="2:6" ht="15" x14ac:dyDescent="0.25">
      <c r="B34" s="5" t="s">
        <v>32</v>
      </c>
      <c r="C34" s="3" t="s">
        <v>25</v>
      </c>
      <c r="D34" s="3">
        <v>482000</v>
      </c>
      <c r="E34" s="3">
        <v>74982</v>
      </c>
      <c r="F34" s="11">
        <f>E34*10^6/$I$13</f>
        <v>2999280</v>
      </c>
    </row>
    <row r="35" spans="2:6" ht="15" x14ac:dyDescent="0.25">
      <c r="B35" s="5" t="s">
        <v>33</v>
      </c>
      <c r="C35" s="3" t="s">
        <v>25</v>
      </c>
      <c r="D35" s="3">
        <v>2403000</v>
      </c>
      <c r="E35" s="3">
        <v>13141</v>
      </c>
      <c r="F35" s="11">
        <f>E35*10^6/$I$13</f>
        <v>525640</v>
      </c>
    </row>
    <row r="36" spans="2:6" ht="15" x14ac:dyDescent="0.25">
      <c r="B36" s="5" t="s">
        <v>34</v>
      </c>
      <c r="C36" s="3" t="s">
        <v>25</v>
      </c>
      <c r="D36" s="3">
        <v>2552000</v>
      </c>
      <c r="E36" s="3">
        <v>8005</v>
      </c>
      <c r="F36" s="11">
        <f>E36*10^6/$I$13</f>
        <v>320200</v>
      </c>
    </row>
    <row r="37" spans="2:6" ht="15" x14ac:dyDescent="0.25">
      <c r="B37" s="5" t="s">
        <v>35</v>
      </c>
      <c r="C37" s="3" t="s">
        <v>25</v>
      </c>
      <c r="D37" s="3">
        <v>1263000</v>
      </c>
      <c r="E37" s="3">
        <v>25395</v>
      </c>
      <c r="F37" s="11">
        <f>E37*10^6/$I$13</f>
        <v>1015800</v>
      </c>
    </row>
    <row r="38" spans="2:6" ht="15" x14ac:dyDescent="0.25">
      <c r="B38" s="5" t="s">
        <v>36</v>
      </c>
      <c r="C38" s="3" t="s">
        <v>25</v>
      </c>
      <c r="D38" s="3">
        <v>2609000</v>
      </c>
      <c r="E38" s="3">
        <v>17725</v>
      </c>
      <c r="F38" s="11">
        <f>E38*10^6/$I$13</f>
        <v>709000</v>
      </c>
    </row>
    <row r="39" spans="2:6" ht="15" x14ac:dyDescent="0.25">
      <c r="B39" s="5" t="s">
        <v>37</v>
      </c>
      <c r="C39" s="3" t="s">
        <v>25</v>
      </c>
      <c r="D39" s="3">
        <v>3797000</v>
      </c>
      <c r="E39" s="3">
        <v>8917</v>
      </c>
      <c r="F39" s="11">
        <f>E39*10^6/$I$13</f>
        <v>356680</v>
      </c>
    </row>
    <row r="40" spans="2:6" ht="15" x14ac:dyDescent="0.25">
      <c r="B40" s="5" t="s">
        <v>38</v>
      </c>
      <c r="C40" s="3" t="s">
        <v>25</v>
      </c>
      <c r="D40" s="3">
        <v>698000</v>
      </c>
      <c r="E40" s="3">
        <v>3628</v>
      </c>
      <c r="F40" s="11">
        <f>E40*10^6/$I$13</f>
        <v>145120</v>
      </c>
    </row>
    <row r="41" spans="2:6" ht="15" x14ac:dyDescent="0.25">
      <c r="B41" s="5" t="s">
        <v>39</v>
      </c>
      <c r="C41" s="3" t="s">
        <v>25</v>
      </c>
      <c r="D41" s="3">
        <v>606000</v>
      </c>
      <c r="E41" s="3">
        <v>1587</v>
      </c>
      <c r="F41" s="11">
        <f>E41*10^6/$I$13</f>
        <v>63480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0AF0-648C-4F3B-8108-1C17CD717FC4}">
  <dimension ref="B2:AP23"/>
  <sheetViews>
    <sheetView workbookViewId="0">
      <selection activeCell="J15" sqref="J15"/>
    </sheetView>
  </sheetViews>
  <sheetFormatPr defaultRowHeight="15" x14ac:dyDescent="0.25"/>
  <cols>
    <col min="3" max="3" width="12" bestFit="1" customWidth="1"/>
    <col min="19" max="19" width="12.42578125" bestFit="1" customWidth="1"/>
  </cols>
  <sheetData>
    <row r="2" spans="2:42" x14ac:dyDescent="0.25"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</row>
    <row r="3" spans="2:42" x14ac:dyDescent="0.25">
      <c r="B3" s="3" t="s">
        <v>52</v>
      </c>
      <c r="C3" s="3">
        <v>2015</v>
      </c>
      <c r="D3" s="3">
        <v>14123.331416938692</v>
      </c>
      <c r="E3" s="3">
        <v>599.17135382602999</v>
      </c>
      <c r="F3" s="3">
        <v>1411.9960278053622</v>
      </c>
      <c r="G3" s="3">
        <v>14422.0734075367</v>
      </c>
      <c r="H3" s="3">
        <v>57363.89124016936</v>
      </c>
      <c r="I3" s="3">
        <v>6422.9691038515884</v>
      </c>
      <c r="J3" s="3">
        <v>4834.7735361036985</v>
      </c>
      <c r="K3" s="3">
        <v>7805.913501841791</v>
      </c>
      <c r="L3" s="3">
        <v>5932.4924010347386</v>
      </c>
      <c r="M3" s="3">
        <v>16697.843879636566</v>
      </c>
      <c r="N3" s="3">
        <v>23975.057351635762</v>
      </c>
      <c r="O3" s="3">
        <v>9166.9794208665626</v>
      </c>
      <c r="P3" s="3">
        <v>12357.300561238131</v>
      </c>
      <c r="Q3" s="3">
        <v>10297.591296397055</v>
      </c>
      <c r="R3" s="3">
        <v>13786.000608981527</v>
      </c>
      <c r="S3" s="3">
        <v>17013.092561064328</v>
      </c>
      <c r="T3" s="3">
        <v>11307.884215590633</v>
      </c>
      <c r="U3" s="3">
        <v>7293.3035933800147</v>
      </c>
      <c r="V3" s="3">
        <v>18110.132159271638</v>
      </c>
      <c r="W3" s="3">
        <v>33574.305864169291</v>
      </c>
      <c r="X3" s="3">
        <v>17941.654666050163</v>
      </c>
      <c r="Y3" s="3">
        <v>8641.0085029970051</v>
      </c>
      <c r="Z3" s="3">
        <v>10815.154563683038</v>
      </c>
      <c r="AA3" s="3">
        <v>78029.055196326561</v>
      </c>
      <c r="AB3" s="3">
        <v>17287.12603216854</v>
      </c>
      <c r="AC3" s="3">
        <v>168217.60526681613</v>
      </c>
      <c r="AD3" s="3">
        <v>156821.43089338913</v>
      </c>
      <c r="AE3" s="3">
        <v>89533.981029398652</v>
      </c>
      <c r="AF3" s="3">
        <v>55233.96216348232</v>
      </c>
      <c r="AG3" s="3">
        <v>73419.578299090033</v>
      </c>
      <c r="AH3" s="3">
        <v>128711.7518060389</v>
      </c>
      <c r="AI3" s="3">
        <v>72921.688246823876</v>
      </c>
      <c r="AJ3" s="3">
        <v>93200.708207462885</v>
      </c>
      <c r="AK3" s="3">
        <v>71775.277813860375</v>
      </c>
      <c r="AL3" s="3">
        <v>64887.893750000003</v>
      </c>
      <c r="AM3" s="3">
        <v>33635.486907159335</v>
      </c>
      <c r="AN3" s="3">
        <v>81404.918164406059</v>
      </c>
      <c r="AO3" s="3">
        <v>20201.087120823438</v>
      </c>
      <c r="AP3" s="3">
        <v>17466.527868683974</v>
      </c>
    </row>
    <row r="4" spans="2:42" x14ac:dyDescent="0.25">
      <c r="B4" s="3" t="s">
        <v>53</v>
      </c>
      <c r="C4" s="3">
        <v>2015</v>
      </c>
      <c r="D4" s="3">
        <v>4200.142396044087</v>
      </c>
      <c r="E4" s="3">
        <v>166.3976455199477</v>
      </c>
      <c r="F4" s="3">
        <v>160.25422045680239</v>
      </c>
      <c r="G4" s="3">
        <v>5765.3661895031546</v>
      </c>
      <c r="H4" s="3">
        <v>16748.163911278123</v>
      </c>
      <c r="I4" s="3">
        <v>3687.9239896207323</v>
      </c>
      <c r="J4" s="3">
        <v>1564.0228890392921</v>
      </c>
      <c r="K4" s="3">
        <v>2929.735711253089</v>
      </c>
      <c r="L4" s="3">
        <v>2811.3693710879802</v>
      </c>
      <c r="M4" s="3">
        <v>2221.6451039250519</v>
      </c>
      <c r="N4" s="3">
        <v>5793.4656235219172</v>
      </c>
      <c r="O4" s="3">
        <v>3885.59393181932</v>
      </c>
      <c r="P4" s="3">
        <v>6300.471198219805</v>
      </c>
      <c r="Q4" s="3">
        <v>3365.6953271849188</v>
      </c>
      <c r="R4" s="3">
        <v>2389.2782991227109</v>
      </c>
      <c r="S4" s="3">
        <v>11907.350689925683</v>
      </c>
      <c r="T4" s="3">
        <v>5831.5414053945788</v>
      </c>
      <c r="U4" s="3">
        <v>3251.4996003816082</v>
      </c>
      <c r="V4" s="3">
        <v>6832.9538961577227</v>
      </c>
      <c r="W4" s="3">
        <v>7897.9382807394613</v>
      </c>
      <c r="X4" s="3">
        <v>5984.1964404657956</v>
      </c>
      <c r="Y4" s="3">
        <v>4620.7846808929271</v>
      </c>
      <c r="Z4" s="3">
        <v>4679.7814066778919</v>
      </c>
      <c r="AA4" s="3">
        <v>7844.596844344379</v>
      </c>
      <c r="AB4" s="3">
        <v>6769.965948461575</v>
      </c>
      <c r="AC4" s="3">
        <v>56317.467408435303</v>
      </c>
      <c r="AD4" s="3">
        <v>107576.90734511691</v>
      </c>
      <c r="AE4" s="3">
        <v>48768.12811965117</v>
      </c>
      <c r="AF4" s="3">
        <v>39474.596770154982</v>
      </c>
      <c r="AG4" s="3">
        <v>62613.43154278108</v>
      </c>
      <c r="AH4" s="3">
        <v>61329.490823440334</v>
      </c>
      <c r="AI4" s="3">
        <v>15531.078725635711</v>
      </c>
      <c r="AJ4" s="3">
        <v>84498.324909091316</v>
      </c>
      <c r="AK4" s="3">
        <v>52789.227855110956</v>
      </c>
      <c r="AL4" s="3">
        <v>56978.106249999997</v>
      </c>
      <c r="AM4" s="3">
        <v>82132.378011574998</v>
      </c>
      <c r="AN4" s="3">
        <v>95286.309379434912</v>
      </c>
      <c r="AO4" s="3">
        <v>12065.859112303966</v>
      </c>
      <c r="AP4" s="3">
        <v>18846.480282621971</v>
      </c>
    </row>
    <row r="5" spans="2:42" x14ac:dyDescent="0.25">
      <c r="B5" s="3" t="s">
        <v>54</v>
      </c>
      <c r="C5" s="3">
        <v>2015</v>
      </c>
      <c r="D5" s="3">
        <v>23521</v>
      </c>
      <c r="E5" s="3">
        <v>1069</v>
      </c>
      <c r="F5" s="3">
        <v>1968</v>
      </c>
      <c r="G5" s="3">
        <v>32876.000000000015</v>
      </c>
      <c r="H5" s="3">
        <v>82020.000000000015</v>
      </c>
      <c r="I5" s="3">
        <v>12340</v>
      </c>
      <c r="J5" s="3">
        <v>7656.0000000000009</v>
      </c>
      <c r="K5" s="3">
        <v>11818</v>
      </c>
      <c r="L5" s="3">
        <v>9949.9999999999982</v>
      </c>
      <c r="M5" s="3">
        <v>19729</v>
      </c>
      <c r="N5" s="3">
        <v>34986</v>
      </c>
      <c r="O5" s="3">
        <v>20041</v>
      </c>
      <c r="P5" s="3">
        <v>21287.000000000011</v>
      </c>
      <c r="Q5" s="3">
        <v>15221</v>
      </c>
      <c r="R5" s="3">
        <v>17968.999999999996</v>
      </c>
      <c r="S5" s="3">
        <v>33167</v>
      </c>
      <c r="T5" s="3">
        <v>19092</v>
      </c>
      <c r="U5" s="3">
        <v>11891</v>
      </c>
      <c r="V5" s="3">
        <v>27148.999999999989</v>
      </c>
      <c r="W5" s="3">
        <v>45273.999999999993</v>
      </c>
      <c r="X5" s="3">
        <v>27542</v>
      </c>
      <c r="Y5" s="3">
        <v>17234</v>
      </c>
      <c r="Z5" s="3">
        <v>17679</v>
      </c>
      <c r="AA5" s="3">
        <v>105062.99999999999</v>
      </c>
      <c r="AB5" s="3">
        <v>32553</v>
      </c>
      <c r="AC5" s="3">
        <v>277694.99999999988</v>
      </c>
      <c r="AD5" s="3">
        <v>323065</v>
      </c>
      <c r="AE5" s="3">
        <v>162954</v>
      </c>
      <c r="AF5" s="3">
        <v>114569.00000000004</v>
      </c>
      <c r="AG5" s="3">
        <v>177483.99999999997</v>
      </c>
      <c r="AH5" s="3">
        <v>239723</v>
      </c>
      <c r="AI5" s="3">
        <v>314527</v>
      </c>
      <c r="AJ5" s="3">
        <v>237452</v>
      </c>
      <c r="AK5" s="3">
        <v>159182</v>
      </c>
      <c r="AL5" s="3">
        <v>142911</v>
      </c>
      <c r="AM5" s="3">
        <v>131026</v>
      </c>
      <c r="AN5" s="3">
        <v>204473</v>
      </c>
      <c r="AO5" s="3">
        <v>45570</v>
      </c>
      <c r="AP5" s="3">
        <v>52279</v>
      </c>
    </row>
    <row r="6" spans="2:42" x14ac:dyDescent="0.25">
      <c r="B6" s="3" t="s">
        <v>55</v>
      </c>
      <c r="C6" s="3">
        <v>2015</v>
      </c>
      <c r="D6" s="3">
        <v>3252</v>
      </c>
      <c r="E6" s="3">
        <v>128</v>
      </c>
      <c r="F6" s="3">
        <v>68</v>
      </c>
      <c r="G6" s="3">
        <v>8922</v>
      </c>
      <c r="H6" s="3">
        <v>2811</v>
      </c>
      <c r="I6" s="3">
        <v>322</v>
      </c>
      <c r="J6" s="3">
        <v>250</v>
      </c>
      <c r="K6" s="3">
        <v>432</v>
      </c>
      <c r="L6" s="3">
        <v>620</v>
      </c>
      <c r="M6" s="3">
        <v>413</v>
      </c>
      <c r="N6" s="3">
        <v>2262</v>
      </c>
      <c r="O6" s="3">
        <v>2027</v>
      </c>
      <c r="P6" s="3">
        <v>926</v>
      </c>
      <c r="Q6" s="3">
        <v>691</v>
      </c>
      <c r="R6" s="3">
        <v>1006</v>
      </c>
      <c r="S6" s="3">
        <v>1671</v>
      </c>
      <c r="T6" s="3">
        <v>1750</v>
      </c>
      <c r="U6" s="3">
        <v>529</v>
      </c>
      <c r="V6" s="3">
        <v>1752</v>
      </c>
      <c r="W6" s="3">
        <v>4304</v>
      </c>
      <c r="X6" s="3">
        <v>2637</v>
      </c>
      <c r="Y6" s="3">
        <v>592</v>
      </c>
      <c r="Z6" s="3">
        <v>739</v>
      </c>
      <c r="AA6" s="3">
        <v>6725</v>
      </c>
      <c r="AB6" s="3">
        <v>5767</v>
      </c>
      <c r="AC6" s="3">
        <v>5114</v>
      </c>
      <c r="AD6" s="3">
        <v>15729</v>
      </c>
      <c r="AE6" s="3">
        <v>17839</v>
      </c>
      <c r="AF6" s="3">
        <v>4249</v>
      </c>
      <c r="AG6" s="3">
        <v>20080</v>
      </c>
      <c r="AH6" s="3">
        <v>11441</v>
      </c>
      <c r="AI6" s="3">
        <v>74982</v>
      </c>
      <c r="AJ6" s="3">
        <v>13141</v>
      </c>
      <c r="AK6" s="3">
        <v>8005</v>
      </c>
      <c r="AL6" s="3">
        <v>25395</v>
      </c>
      <c r="AM6" s="3">
        <v>17725</v>
      </c>
      <c r="AN6" s="3">
        <v>8917</v>
      </c>
      <c r="AO6" s="3">
        <v>3628</v>
      </c>
      <c r="AP6" s="3">
        <v>1587</v>
      </c>
    </row>
    <row r="7" spans="2:42" x14ac:dyDescent="0.25">
      <c r="C7" s="4" t="s">
        <v>41</v>
      </c>
      <c r="D7" s="3" t="s">
        <v>42</v>
      </c>
      <c r="E7" s="3" t="s">
        <v>42</v>
      </c>
      <c r="F7" s="3" t="s">
        <v>42</v>
      </c>
      <c r="G7" s="3" t="s">
        <v>42</v>
      </c>
      <c r="H7" s="3" t="s">
        <v>4</v>
      </c>
      <c r="I7" s="3" t="s">
        <v>43</v>
      </c>
      <c r="J7" s="3" t="s">
        <v>43</v>
      </c>
      <c r="K7" s="3" t="s">
        <v>43</v>
      </c>
      <c r="L7" s="3" t="s">
        <v>43</v>
      </c>
      <c r="M7" s="3" t="s">
        <v>43</v>
      </c>
      <c r="N7" s="3" t="s">
        <v>43</v>
      </c>
      <c r="O7" s="3" t="s">
        <v>43</v>
      </c>
      <c r="P7" s="3" t="s">
        <v>43</v>
      </c>
      <c r="Q7" s="3" t="s">
        <v>43</v>
      </c>
      <c r="R7" s="3" t="s">
        <v>43</v>
      </c>
      <c r="S7" s="3" t="s">
        <v>43</v>
      </c>
      <c r="T7" s="3" t="s">
        <v>43</v>
      </c>
      <c r="U7" s="3" t="s">
        <v>43</v>
      </c>
      <c r="V7" s="3" t="s">
        <v>43</v>
      </c>
      <c r="W7" s="3" t="s">
        <v>24</v>
      </c>
      <c r="X7" s="3" t="s">
        <v>43</v>
      </c>
      <c r="Y7" s="3" t="s">
        <v>43</v>
      </c>
      <c r="Z7" s="3" t="s">
        <v>42</v>
      </c>
      <c r="AA7" s="3" t="s">
        <v>25</v>
      </c>
      <c r="AB7" s="3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25</v>
      </c>
      <c r="AJ7" s="3" t="s">
        <v>25</v>
      </c>
      <c r="AK7" s="3" t="s">
        <v>25</v>
      </c>
      <c r="AL7" s="3" t="s">
        <v>25</v>
      </c>
      <c r="AM7" s="3" t="s">
        <v>25</v>
      </c>
      <c r="AN7" s="3" t="s">
        <v>25</v>
      </c>
      <c r="AO7" s="3" t="s">
        <v>25</v>
      </c>
      <c r="AP7" s="3" t="s">
        <v>25</v>
      </c>
    </row>
    <row r="9" spans="2:42" x14ac:dyDescent="0.25">
      <c r="D9" t="s">
        <v>42</v>
      </c>
      <c r="E9" t="s">
        <v>4</v>
      </c>
      <c r="F9" t="s">
        <v>43</v>
      </c>
      <c r="G9" t="s">
        <v>24</v>
      </c>
      <c r="H9" t="s">
        <v>25</v>
      </c>
      <c r="K9" s="2"/>
      <c r="L9" s="4" t="s">
        <v>42</v>
      </c>
      <c r="M9" s="4" t="s">
        <v>4</v>
      </c>
      <c r="N9" s="4" t="s">
        <v>43</v>
      </c>
      <c r="O9" s="4" t="s">
        <v>24</v>
      </c>
      <c r="P9" s="4" t="s">
        <v>25</v>
      </c>
      <c r="R9" s="3"/>
      <c r="S9" s="4" t="s">
        <v>42</v>
      </c>
      <c r="T9" s="4" t="s">
        <v>4</v>
      </c>
      <c r="U9" s="4" t="s">
        <v>43</v>
      </c>
      <c r="V9" s="4" t="s">
        <v>24</v>
      </c>
      <c r="W9" s="4" t="s">
        <v>25</v>
      </c>
    </row>
    <row r="10" spans="2:42" x14ac:dyDescent="0.25">
      <c r="B10" s="3" t="s">
        <v>52</v>
      </c>
      <c r="C10" s="8">
        <f>SUM(D10:H10)</f>
        <v>1546641.9999999995</v>
      </c>
      <c r="D10">
        <f>SUMIFS($D3:$AP3,$D$7:$AP$7,D$9)</f>
        <v>41371.726769789821</v>
      </c>
      <c r="E10">
        <f t="shared" ref="E10:H10" si="0">SUMIFS($D3:$AP3,$D$7:$AP$7,E9)</f>
        <v>57363.89124016936</v>
      </c>
      <c r="F10">
        <f t="shared" si="0"/>
        <v>191583.99735994122</v>
      </c>
      <c r="G10">
        <f t="shared" si="0"/>
        <v>33574.305864169291</v>
      </c>
      <c r="H10">
        <f t="shared" si="0"/>
        <v>1222748.0787659299</v>
      </c>
      <c r="K10" s="4" t="s">
        <v>42</v>
      </c>
      <c r="L10" s="2">
        <v>0.13333821019599998</v>
      </c>
      <c r="M10" s="2">
        <v>0.11280687691000002</v>
      </c>
      <c r="N10" s="2">
        <v>2.35838914369625E-2</v>
      </c>
      <c r="O10" s="2">
        <v>1.9483766443000001E-2</v>
      </c>
      <c r="P10" s="2">
        <v>1.0319790152701873E-2</v>
      </c>
      <c r="R10" s="4" t="s">
        <v>42</v>
      </c>
      <c r="S10" s="3">
        <f>L10*D$10*10^3</f>
        <v>5516432.0002017142</v>
      </c>
      <c r="T10" s="3">
        <f t="shared" ref="T10:T14" si="1">M10*E$10*10^3</f>
        <v>6471041.4182084128</v>
      </c>
      <c r="U10" s="3">
        <f t="shared" ref="U10:U14" si="2">N10*F$10*10^3</f>
        <v>4518296.1947961636</v>
      </c>
      <c r="V10" s="3">
        <f t="shared" ref="V10:V14" si="3">O10*G$10*10^3</f>
        <v>654153.93394331972</v>
      </c>
      <c r="W10" s="3">
        <f t="shared" ref="W10:W14" si="4">P10*H$10*10^3</f>
        <v>12618503.582483778</v>
      </c>
    </row>
    <row r="11" spans="2:42" x14ac:dyDescent="0.25">
      <c r="B11" s="3" t="s">
        <v>53</v>
      </c>
      <c r="C11" s="7">
        <f t="shared" ref="C11:C13" si="5">SUM(D11:H11)</f>
        <v>921817.92153639207</v>
      </c>
      <c r="D11">
        <f>SUMIFS($D4:$AP4,$D$7:$AP$7,D$9)</f>
        <v>14971.941858201884</v>
      </c>
      <c r="E11">
        <f t="shared" ref="E11:H11" si="6">SUMIFS($D4:$AP4,$D$7:$AP$7,E$9)</f>
        <v>16748.163911278123</v>
      </c>
      <c r="F11">
        <f t="shared" si="6"/>
        <v>73377.528158013141</v>
      </c>
      <c r="G11">
        <f t="shared" si="6"/>
        <v>7897.9382807394613</v>
      </c>
      <c r="H11">
        <f t="shared" si="6"/>
        <v>808822.34932815947</v>
      </c>
      <c r="K11" s="4" t="s">
        <v>4</v>
      </c>
      <c r="L11" s="2">
        <v>3.0936667000000001E-2</v>
      </c>
      <c r="M11" s="2">
        <v>0.164532394</v>
      </c>
      <c r="N11" s="2">
        <v>3.9831407500000001E-3</v>
      </c>
      <c r="O11" s="2">
        <v>1.0726690000000001E-3</v>
      </c>
      <c r="P11" s="2">
        <v>1.1165454937500001E-2</v>
      </c>
      <c r="R11" s="4" t="s">
        <v>4</v>
      </c>
      <c r="S11" s="3">
        <f t="shared" ref="S11:S14" si="7">L11*D$10*10^3</f>
        <v>1279903.3342919734</v>
      </c>
      <c r="T11" s="3">
        <f t="shared" si="1"/>
        <v>9438218.3549006935</v>
      </c>
      <c r="U11" s="3">
        <f t="shared" si="2"/>
        <v>763106.02693227434</v>
      </c>
      <c r="V11" s="3">
        <f t="shared" si="3"/>
        <v>36014.117097012611</v>
      </c>
      <c r="W11" s="3">
        <f t="shared" si="4"/>
        <v>13652538.573375693</v>
      </c>
    </row>
    <row r="12" spans="2:42" x14ac:dyDescent="0.25">
      <c r="B12" s="3" t="s">
        <v>54</v>
      </c>
      <c r="C12" s="8">
        <f t="shared" si="5"/>
        <v>3232005</v>
      </c>
      <c r="D12">
        <f>SUMIFS($D5:$AP5,$D$7:$AP$7,D$9)</f>
        <v>77113.000000000015</v>
      </c>
      <c r="E12">
        <f t="shared" ref="D12:H12" si="8">SUMIFS($D5:$AP5,$D$7:$AP$7,E$9)</f>
        <v>82020.000000000015</v>
      </c>
      <c r="F12">
        <f t="shared" si="8"/>
        <v>307072</v>
      </c>
      <c r="G12">
        <f t="shared" si="8"/>
        <v>45273.999999999993</v>
      </c>
      <c r="H12">
        <f t="shared" si="8"/>
        <v>2720526</v>
      </c>
      <c r="K12" s="4" t="s">
        <v>43</v>
      </c>
      <c r="L12" s="2">
        <v>9.0864860298120007E-2</v>
      </c>
      <c r="M12" s="2">
        <v>7.8035280524000009E-2</v>
      </c>
      <c r="N12" s="2">
        <v>0.12404502870551876</v>
      </c>
      <c r="O12" s="2">
        <v>0.11205735932000001</v>
      </c>
      <c r="P12" s="2">
        <v>2.8699946782862501E-2</v>
      </c>
      <c r="R12" s="4" t="s">
        <v>43</v>
      </c>
      <c r="S12" s="3">
        <f t="shared" si="7"/>
        <v>3759236.1732289437</v>
      </c>
      <c r="T12" s="3">
        <f t="shared" si="1"/>
        <v>4476407.344874843</v>
      </c>
      <c r="U12" s="3">
        <f t="shared" si="2"/>
        <v>23765042.45203194</v>
      </c>
      <c r="V12" s="3">
        <f t="shared" si="3"/>
        <v>3762248.0561408014</v>
      </c>
      <c r="W12" s="3">
        <f t="shared" si="4"/>
        <v>35092804.789429553</v>
      </c>
    </row>
    <row r="13" spans="2:42" x14ac:dyDescent="0.25">
      <c r="B13" s="3" t="s">
        <v>55</v>
      </c>
      <c r="C13" s="9">
        <f t="shared" si="5"/>
        <v>278428</v>
      </c>
      <c r="D13">
        <f t="shared" ref="D13:H13" si="9">SUMIFS($D6:$AP6,$D$7:$AP$7,D$9)</f>
        <v>13109</v>
      </c>
      <c r="E13">
        <f t="shared" si="9"/>
        <v>2811</v>
      </c>
      <c r="F13">
        <f t="shared" si="9"/>
        <v>17880</v>
      </c>
      <c r="G13">
        <f t="shared" si="9"/>
        <v>4304</v>
      </c>
      <c r="H13">
        <f t="shared" si="9"/>
        <v>240324</v>
      </c>
      <c r="K13" s="4" t="s">
        <v>24</v>
      </c>
      <c r="L13" s="2">
        <v>3.2637925999999999E-3</v>
      </c>
      <c r="M13" s="2">
        <v>1.4124529999999999E-3</v>
      </c>
      <c r="N13" s="2">
        <v>2.1431446625000002E-3</v>
      </c>
      <c r="O13" s="2">
        <v>3.1059091E-2</v>
      </c>
      <c r="P13" s="2">
        <v>2.7046299375E-3</v>
      </c>
      <c r="R13" s="4" t="s">
        <v>24</v>
      </c>
      <c r="S13" s="3">
        <f t="shared" si="7"/>
        <v>135028.73568046192</v>
      </c>
      <c r="T13" s="3">
        <f t="shared" si="1"/>
        <v>81023.800273850924</v>
      </c>
      <c r="U13" s="3">
        <f t="shared" si="2"/>
        <v>410592.2213623721</v>
      </c>
      <c r="V13" s="3">
        <f t="shared" si="3"/>
        <v>1042787.4210970677</v>
      </c>
      <c r="W13" s="3">
        <f t="shared" si="4"/>
        <v>3307081.0598509419</v>
      </c>
    </row>
    <row r="14" spans="2:42" x14ac:dyDescent="0.25">
      <c r="B14" s="2" t="s">
        <v>56</v>
      </c>
      <c r="C14" s="8">
        <f>SUM(D14:H14)</f>
        <v>28764400</v>
      </c>
      <c r="D14">
        <v>440025</v>
      </c>
      <c r="E14">
        <v>395880</v>
      </c>
      <c r="F14">
        <v>1658995</v>
      </c>
      <c r="G14">
        <v>156000</v>
      </c>
      <c r="H14">
        <v>26113500</v>
      </c>
      <c r="K14" s="4" t="s">
        <v>25</v>
      </c>
      <c r="L14" s="2">
        <v>0.22043637762000001</v>
      </c>
      <c r="M14" s="2">
        <v>0.21816408899999998</v>
      </c>
      <c r="N14" s="2">
        <v>0.19218217983368749</v>
      </c>
      <c r="O14" s="2">
        <v>0.21187538026199998</v>
      </c>
      <c r="P14" s="2">
        <v>0.31298467085000004</v>
      </c>
      <c r="R14" s="4" t="s">
        <v>25</v>
      </c>
      <c r="S14" s="3">
        <f t="shared" si="7"/>
        <v>9119833.5850168522</v>
      </c>
      <c r="T14" s="3">
        <f t="shared" si="1"/>
        <v>12514741.073906627</v>
      </c>
      <c r="U14" s="3">
        <f t="shared" si="2"/>
        <v>36819030.233884931</v>
      </c>
      <c r="V14" s="3">
        <f t="shared" si="3"/>
        <v>7113568.8220035648</v>
      </c>
      <c r="W14" s="3">
        <f t="shared" si="4"/>
        <v>382701404.96502447</v>
      </c>
    </row>
    <row r="15" spans="2:42" x14ac:dyDescent="0.25">
      <c r="B15" s="6" t="s">
        <v>58</v>
      </c>
      <c r="R15" s="4" t="s">
        <v>57</v>
      </c>
      <c r="S15" s="3">
        <f>D14</f>
        <v>440025</v>
      </c>
      <c r="T15" s="3">
        <f t="shared" ref="T15:W15" si="10">E14</f>
        <v>395880</v>
      </c>
      <c r="U15" s="3">
        <f t="shared" si="10"/>
        <v>1658995</v>
      </c>
      <c r="V15" s="3">
        <f t="shared" si="10"/>
        <v>156000</v>
      </c>
      <c r="W15" s="3">
        <f t="shared" si="10"/>
        <v>26113500</v>
      </c>
    </row>
    <row r="16" spans="2:42" x14ac:dyDescent="0.25">
      <c r="R16" s="4" t="s">
        <v>54</v>
      </c>
      <c r="S16" s="3">
        <f>D12*10^3</f>
        <v>77113000.000000015</v>
      </c>
      <c r="T16" s="3">
        <f t="shared" ref="T16:W16" si="11">E12*10^3</f>
        <v>82020000.000000015</v>
      </c>
      <c r="U16" s="3">
        <f t="shared" si="11"/>
        <v>307072000</v>
      </c>
      <c r="V16" s="3">
        <f t="shared" si="11"/>
        <v>45273999.999999993</v>
      </c>
      <c r="W16" s="3">
        <f t="shared" si="11"/>
        <v>2720526000</v>
      </c>
    </row>
    <row r="18" spans="18:23" x14ac:dyDescent="0.25">
      <c r="R18" s="4" t="s">
        <v>42</v>
      </c>
      <c r="S18">
        <f>S10/S$16</f>
        <v>7.1536991171420039E-2</v>
      </c>
      <c r="T18">
        <f t="shared" ref="T18:W18" si="12">T10/T$16</f>
        <v>7.8895896344896507E-2</v>
      </c>
      <c r="U18">
        <f t="shared" si="12"/>
        <v>1.4714126311731983E-2</v>
      </c>
      <c r="V18">
        <f t="shared" si="12"/>
        <v>1.4448777089351942E-2</v>
      </c>
      <c r="W18">
        <f t="shared" si="12"/>
        <v>4.6382587714595552E-3</v>
      </c>
    </row>
    <row r="19" spans="18:23" x14ac:dyDescent="0.25">
      <c r="R19" s="4" t="s">
        <v>4</v>
      </c>
      <c r="S19">
        <f t="shared" ref="S19:W23" si="13">S11/S$16</f>
        <v>1.659776346779367E-2</v>
      </c>
      <c r="T19">
        <f t="shared" si="13"/>
        <v>0.11507215746038395</v>
      </c>
      <c r="U19">
        <f t="shared" si="13"/>
        <v>2.4851045583194637E-3</v>
      </c>
      <c r="V19">
        <f t="shared" si="13"/>
        <v>7.9547018370394967E-4</v>
      </c>
      <c r="W19">
        <f t="shared" si="13"/>
        <v>5.0183451925751464E-3</v>
      </c>
    </row>
    <row r="20" spans="18:23" x14ac:dyDescent="0.25">
      <c r="R20" s="4" t="s">
        <v>43</v>
      </c>
      <c r="S20">
        <f t="shared" si="13"/>
        <v>4.8749707224838131E-2</v>
      </c>
      <c r="T20">
        <f t="shared" si="13"/>
        <v>5.4577022005301658E-2</v>
      </c>
      <c r="U20">
        <f t="shared" si="13"/>
        <v>7.739241106982056E-2</v>
      </c>
      <c r="V20">
        <f t="shared" si="13"/>
        <v>8.3099528562548083E-2</v>
      </c>
      <c r="W20">
        <f t="shared" si="13"/>
        <v>1.2899271975136262E-2</v>
      </c>
    </row>
    <row r="21" spans="18:23" x14ac:dyDescent="0.25">
      <c r="R21" s="4" t="s">
        <v>24</v>
      </c>
      <c r="S21">
        <f t="shared" si="13"/>
        <v>1.7510502208507241E-3</v>
      </c>
      <c r="T21">
        <f t="shared" si="13"/>
        <v>9.8785418524568297E-4</v>
      </c>
      <c r="U21">
        <f t="shared" si="13"/>
        <v>1.3371203540614974E-3</v>
      </c>
      <c r="V21">
        <f t="shared" si="13"/>
        <v>2.3032809583802355E-2</v>
      </c>
      <c r="W21">
        <f t="shared" si="13"/>
        <v>1.2156035486707137E-3</v>
      </c>
    </row>
    <row r="22" spans="18:23" x14ac:dyDescent="0.25">
      <c r="R22" s="4" t="s">
        <v>25</v>
      </c>
      <c r="S22">
        <f t="shared" si="13"/>
        <v>0.11826583825057838</v>
      </c>
      <c r="T22">
        <f t="shared" si="13"/>
        <v>0.15258157856506491</v>
      </c>
      <c r="U22">
        <f t="shared" si="13"/>
        <v>0.11990357386503794</v>
      </c>
      <c r="V22">
        <f t="shared" si="13"/>
        <v>0.15712260507142214</v>
      </c>
      <c r="W22">
        <f t="shared" si="13"/>
        <v>0.14067184249113021</v>
      </c>
    </row>
    <row r="23" spans="18:23" x14ac:dyDescent="0.25">
      <c r="R23" s="4" t="s">
        <v>57</v>
      </c>
      <c r="S23">
        <f t="shared" si="13"/>
        <v>5.7062363025689559E-3</v>
      </c>
      <c r="T23">
        <f t="shared" si="13"/>
        <v>4.8266276517922452E-3</v>
      </c>
      <c r="U23">
        <f t="shared" si="13"/>
        <v>5.402625442892872E-3</v>
      </c>
      <c r="V23">
        <f t="shared" si="13"/>
        <v>3.4456862658479486E-3</v>
      </c>
      <c r="W23">
        <f t="shared" si="13"/>
        <v>9.5986952523151765E-3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Coef_Large</vt:lpstr>
      <vt:lpstr>Shrinkage</vt:lpstr>
      <vt:lpstr>Coef_small</vt:lpstr>
      <vt:lpstr>HH_coef</vt:lpstr>
      <vt:lpstr>Employment</vt:lpstr>
      <vt:lpstr>A_j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Lambert</cp:lastModifiedBy>
  <dcterms:created xsi:type="dcterms:W3CDTF">2023-07-28T09:22:47Z</dcterms:created>
  <dcterms:modified xsi:type="dcterms:W3CDTF">2023-07-28T15:01:27Z</dcterms:modified>
</cp:coreProperties>
</file>