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00. EMAP\189. Big Data\05. Project\"/>
    </mc:Choice>
  </mc:AlternateContent>
  <xr:revisionPtr revIDLastSave="0" documentId="13_ncr:1_{39D2FD35-47FE-4D3D-AF37-9B408BADDE43}" xr6:coauthVersionLast="47" xr6:coauthVersionMax="47" xr10:uidLastSave="{00000000-0000-0000-0000-000000000000}"/>
  <bookViews>
    <workbookView xWindow="-120" yWindow="-120" windowWidth="29040" windowHeight="15840" xr2:uid="{DDDA3E40-FAA0-44AD-A088-35CD8939CF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G53" i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D53" i="1"/>
  <c r="D52" i="1"/>
  <c r="D54" i="1" s="1"/>
  <c r="D51" i="1"/>
  <c r="I48" i="1"/>
  <c r="J48" i="1" s="1"/>
  <c r="K48" i="1" s="1"/>
  <c r="L48" i="1" s="1"/>
  <c r="M48" i="1" s="1"/>
  <c r="N48" i="1" s="1"/>
  <c r="O48" i="1" s="1"/>
  <c r="P48" i="1" s="1"/>
  <c r="Q48" i="1" s="1"/>
  <c r="H48" i="1"/>
  <c r="G48" i="1"/>
  <c r="H44" i="1"/>
  <c r="G44" i="1"/>
  <c r="F44" i="1"/>
  <c r="H43" i="1"/>
  <c r="G43" i="1"/>
  <c r="F43" i="1"/>
  <c r="E42" i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O38" i="1"/>
  <c r="G38" i="1"/>
  <c r="H38" i="1" s="1"/>
  <c r="I38" i="1" s="1"/>
  <c r="J38" i="1" s="1"/>
  <c r="K38" i="1" s="1"/>
  <c r="L38" i="1" s="1"/>
  <c r="M38" i="1" s="1"/>
  <c r="N38" i="1" s="1"/>
  <c r="F38" i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F36" i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F37" i="1"/>
  <c r="M5" i="1"/>
  <c r="L2" i="1"/>
  <c r="K2" i="1"/>
  <c r="M7" i="1"/>
  <c r="L5" i="1"/>
  <c r="K5" i="1"/>
  <c r="E22" i="1"/>
  <c r="E7" i="1"/>
  <c r="E6" i="1"/>
  <c r="D22" i="1"/>
  <c r="C22" i="1"/>
  <c r="M22" i="1" s="1"/>
  <c r="D7" i="1"/>
  <c r="C7" i="1"/>
  <c r="L7" i="1" s="1"/>
  <c r="D6" i="1"/>
  <c r="C6" i="1"/>
  <c r="M6" i="1" s="1"/>
  <c r="B7" i="1"/>
  <c r="B8" i="1" s="1"/>
  <c r="S52" i="1" l="1"/>
  <c r="S51" i="1"/>
  <c r="S49" i="1"/>
  <c r="S50" i="1"/>
  <c r="P38" i="1"/>
  <c r="Q38" i="1" s="1"/>
  <c r="R38" i="1" s="1"/>
  <c r="S38" i="1" s="1"/>
  <c r="T38" i="1" s="1"/>
  <c r="U38" i="1" s="1"/>
  <c r="V38" i="1" s="1"/>
  <c r="W38" i="1" s="1"/>
  <c r="X38" i="1" s="1"/>
  <c r="Y38" i="1" s="1"/>
  <c r="B9" i="1"/>
  <c r="D8" i="1"/>
  <c r="C8" i="1"/>
  <c r="E8" i="1"/>
  <c r="K22" i="1"/>
  <c r="K7" i="1"/>
  <c r="K6" i="1"/>
  <c r="L6" i="1"/>
  <c r="L22" i="1"/>
  <c r="K8" i="1" l="1"/>
  <c r="L8" i="1"/>
  <c r="M8" i="1"/>
  <c r="B10" i="1"/>
  <c r="D9" i="1"/>
  <c r="C9" i="1"/>
  <c r="E9" i="1"/>
  <c r="B11" i="1" l="1"/>
  <c r="E10" i="1"/>
  <c r="C10" i="1"/>
  <c r="D10" i="1"/>
  <c r="K9" i="1"/>
  <c r="M9" i="1"/>
  <c r="L9" i="1"/>
  <c r="K10" i="1" l="1"/>
  <c r="M10" i="1"/>
  <c r="L10" i="1"/>
  <c r="B12" i="1"/>
  <c r="E11" i="1"/>
  <c r="D11" i="1"/>
  <c r="C11" i="1"/>
  <c r="B13" i="1" l="1"/>
  <c r="C12" i="1"/>
  <c r="E12" i="1"/>
  <c r="D12" i="1"/>
  <c r="M11" i="1"/>
  <c r="L11" i="1"/>
  <c r="K11" i="1"/>
  <c r="M12" i="1" l="1"/>
  <c r="L12" i="1"/>
  <c r="K12" i="1"/>
  <c r="B14" i="1"/>
  <c r="D13" i="1"/>
  <c r="C13" i="1"/>
  <c r="E13" i="1"/>
  <c r="B15" i="1" l="1"/>
  <c r="E14" i="1"/>
  <c r="D14" i="1"/>
  <c r="C14" i="1"/>
  <c r="M13" i="1"/>
  <c r="L13" i="1"/>
  <c r="K13" i="1"/>
  <c r="M14" i="1" l="1"/>
  <c r="L14" i="1"/>
  <c r="K14" i="1"/>
  <c r="B16" i="1"/>
  <c r="C15" i="1"/>
  <c r="E15" i="1"/>
  <c r="D15" i="1"/>
  <c r="B17" i="1" l="1"/>
  <c r="E16" i="1"/>
  <c r="C16" i="1"/>
  <c r="D16" i="1"/>
  <c r="L15" i="1"/>
  <c r="K15" i="1"/>
  <c r="M15" i="1"/>
  <c r="L16" i="1" l="1"/>
  <c r="K16" i="1"/>
  <c r="M16" i="1"/>
  <c r="B18" i="1"/>
  <c r="D17" i="1"/>
  <c r="C17" i="1"/>
  <c r="E17" i="1"/>
  <c r="K17" i="1" l="1"/>
  <c r="M17" i="1"/>
  <c r="L17" i="1"/>
  <c r="B19" i="1"/>
  <c r="C18" i="1"/>
  <c r="E18" i="1"/>
  <c r="D18" i="1"/>
  <c r="E19" i="1" l="1"/>
  <c r="B20" i="1"/>
  <c r="C19" i="1"/>
  <c r="D19" i="1"/>
  <c r="K18" i="1"/>
  <c r="M18" i="1"/>
  <c r="L18" i="1"/>
  <c r="M19" i="1" l="1"/>
  <c r="L19" i="1"/>
  <c r="K19" i="1"/>
  <c r="B21" i="1"/>
  <c r="D20" i="1"/>
  <c r="C20" i="1"/>
  <c r="E20" i="1"/>
  <c r="D21" i="1" l="1"/>
  <c r="C21" i="1"/>
  <c r="E21" i="1"/>
  <c r="M20" i="1"/>
  <c r="L20" i="1"/>
  <c r="K20" i="1"/>
  <c r="L21" i="1" l="1"/>
  <c r="L4" i="1" s="1"/>
  <c r="K21" i="1"/>
  <c r="K4" i="1" s="1"/>
  <c r="F4" i="1"/>
  <c r="M2" i="1" l="1"/>
  <c r="M21" i="1"/>
  <c r="M4" i="1" s="1"/>
</calcChain>
</file>

<file path=xl/sharedStrings.xml><?xml version="1.0" encoding="utf-8"?>
<sst xmlns="http://schemas.openxmlformats.org/spreadsheetml/2006/main" count="19" uniqueCount="14">
  <si>
    <t>x</t>
  </si>
  <si>
    <t>y1</t>
  </si>
  <si>
    <t>y2</t>
  </si>
  <si>
    <t>y3</t>
  </si>
  <si>
    <t>Actual</t>
  </si>
  <si>
    <t>MSE</t>
  </si>
  <si>
    <t>R2</t>
  </si>
  <si>
    <t>50 10</t>
  </si>
  <si>
    <t>73 10</t>
  </si>
  <si>
    <t>GDP</t>
  </si>
  <si>
    <t>Country 1</t>
  </si>
  <si>
    <t>Country 2</t>
  </si>
  <si>
    <t>Country 3</t>
  </si>
  <si>
    <t>Manufacturing Employment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</si>
</sst>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11" fontId="1" fillId="0" borderId="1" xfId="0" applyNumberFormat="1" applyFont="1" applyBorder="1" applyAlignment="1">
      <alignment vertical="center" wrapText="1"/>
    </xf>
    <xf numFmtId="11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</a:t>
            </a:r>
            <a:r>
              <a:rPr lang="en-GB" baseline="0"/>
              <a:t>^2 Comparisons</a:t>
            </a:r>
            <a:endParaRPr lang="en-GB"/>
          </a:p>
        </c:rich>
      </c:tx>
      <c:layout>
        <c:manualLayout>
          <c:xMode val="edge"/>
          <c:yMode val="edge"/>
          <c:x val="0.1378956692913385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9663349109886799"/>
          <c:w val="0.83129396325459315"/>
          <c:h val="0.59513103110866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Sheet1!$B$6:$B$22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Sheet1!$C$6:$C$22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A-4018-BA7D-BBAEA3C30FAE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Sheet1!$B$6:$B$22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Sheet1!$D$6:$D$22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A-4018-BA7D-BBAEA3C30FAE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Sheet1!$B$6:$B$22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Sheet1!$E$6:$E$22</c:f>
              <c:numCache>
                <c:formatCode>General</c:formatCode>
                <c:ptCount val="1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A-4018-BA7D-BBAEA3C3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92360"/>
        <c:axId val="557094000"/>
      </c:scatterChart>
      <c:valAx>
        <c:axId val="55709236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94000"/>
        <c:crosses val="autoZero"/>
        <c:crossBetween val="midCat"/>
      </c:valAx>
      <c:valAx>
        <c:axId val="557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9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76902887139107"/>
          <c:y val="4.687445319335079E-2"/>
          <c:w val="0.37215223097112854"/>
          <c:h val="6.8493619131961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</a:t>
            </a:r>
            <a:r>
              <a:rPr lang="en-GB" baseline="0"/>
              <a:t>^2 Comparisons</a:t>
            </a:r>
            <a:endParaRPr lang="en-GB"/>
          </a:p>
        </c:rich>
      </c:tx>
      <c:layout>
        <c:manualLayout>
          <c:xMode val="edge"/>
          <c:yMode val="edge"/>
          <c:x val="0.1378956692913385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9663349109886799"/>
          <c:w val="0.83129396325459315"/>
          <c:h val="0.59513103110866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Sheet1!$B$6:$B$22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Sheet1!$C$6:$C$22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CB-42FA-8CA9-1340937C744C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Sheet1!$B$6:$B$22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Sheet1!$D$6:$D$22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CB-42FA-8CA9-1340937C744C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Sheet1!$B$6:$B$22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Sheet1!$F$6:$F$22</c:f>
              <c:numCache>
                <c:formatCode>General</c:formatCode>
                <c:ptCount val="17"/>
                <c:pt idx="0">
                  <c:v>5.6</c:v>
                </c:pt>
                <c:pt idx="1">
                  <c:v>6.5</c:v>
                </c:pt>
                <c:pt idx="2">
                  <c:v>7.9</c:v>
                </c:pt>
                <c:pt idx="3">
                  <c:v>9.4</c:v>
                </c:pt>
                <c:pt idx="4">
                  <c:v>10.3</c:v>
                </c:pt>
                <c:pt idx="5">
                  <c:v>11.2</c:v>
                </c:pt>
                <c:pt idx="6">
                  <c:v>12.5</c:v>
                </c:pt>
                <c:pt idx="7">
                  <c:v>13.4</c:v>
                </c:pt>
                <c:pt idx="8">
                  <c:v>13.9</c:v>
                </c:pt>
                <c:pt idx="9">
                  <c:v>15.2</c:v>
                </c:pt>
                <c:pt idx="10">
                  <c:v>16.399999999999999</c:v>
                </c:pt>
                <c:pt idx="11">
                  <c:v>16.8</c:v>
                </c:pt>
                <c:pt idx="12">
                  <c:v>18</c:v>
                </c:pt>
                <c:pt idx="13">
                  <c:v>18.8</c:v>
                </c:pt>
                <c:pt idx="14">
                  <c:v>19.899999999999999</c:v>
                </c:pt>
                <c:pt idx="15">
                  <c:v>21</c:v>
                </c:pt>
                <c:pt idx="16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CB-42FA-8CA9-1340937C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92360"/>
        <c:axId val="5570940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y2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Sheet1!$E$6:$E$22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9CB-42FA-8CA9-1340937C744C}"/>
                  </c:ext>
                </c:extLst>
              </c15:ser>
            </c15:filteredScatterSeries>
          </c:ext>
        </c:extLst>
      </c:scatterChart>
      <c:valAx>
        <c:axId val="55709236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94000"/>
        <c:crosses val="autoZero"/>
        <c:crossBetween val="midCat"/>
      </c:valAx>
      <c:valAx>
        <c:axId val="557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9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76902887139107"/>
          <c:y val="4.687445319335079E-2"/>
          <c:w val="0.37215223097112854"/>
          <c:h val="6.8493619131961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Example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Sheet1!$D$49:$E$49</c:f>
              <c:strCache>
                <c:ptCount val="2"/>
                <c:pt idx="0">
                  <c:v>GDP</c:v>
                </c:pt>
                <c:pt idx="1">
                  <c:v>Country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Sheet1!$F$48:$Q$48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Sheet1!$F$49:$Q$49</c:f>
              <c:numCache>
                <c:formatCode>General</c:formatCode>
                <c:ptCount val="12"/>
                <c:pt idx="0">
                  <c:v>100</c:v>
                </c:pt>
                <c:pt idx="1">
                  <c:v>104</c:v>
                </c:pt>
                <c:pt idx="2">
                  <c:v>108.16</c:v>
                </c:pt>
                <c:pt idx="3">
                  <c:v>112.4864</c:v>
                </c:pt>
                <c:pt idx="4">
                  <c:v>115.86099200000001</c:v>
                </c:pt>
                <c:pt idx="5">
                  <c:v>121.65404160000001</c:v>
                </c:pt>
                <c:pt idx="6">
                  <c:v>127.73674368000002</c:v>
                </c:pt>
                <c:pt idx="7">
                  <c:v>132.84621342720001</c:v>
                </c:pt>
                <c:pt idx="8">
                  <c:v>138.16006196428802</c:v>
                </c:pt>
                <c:pt idx="9">
                  <c:v>145.06806506250243</c:v>
                </c:pt>
                <c:pt idx="10">
                  <c:v>152.32146831562756</c:v>
                </c:pt>
                <c:pt idx="11">
                  <c:v>156.89111236509638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B-4C6B-9687-346DC399EA01}"/>
            </c:ext>
          </c:extLst>
        </c:ser>
        <c:ser>
          <c:idx val="1"/>
          <c:order val="1"/>
          <c:tx>
            <c:strRef>
              <c:f>Sheet1!$D$50:$E$50</c:f>
              <c:strCache>
                <c:ptCount val="2"/>
                <c:pt idx="0">
                  <c:v>Manufacturing Employment %</c:v>
                </c:pt>
                <c:pt idx="1">
                  <c:v>Country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Sheet1!$F$48:$Q$48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Sheet1!$F$50:$Q$50</c:f>
              <c:numCache>
                <c:formatCode>General</c:formatCode>
                <c:ptCount val="12"/>
                <c:pt idx="0">
                  <c:v>40</c:v>
                </c:pt>
                <c:pt idx="1">
                  <c:v>40.519999999999996</c:v>
                </c:pt>
                <c:pt idx="2">
                  <c:v>41.451959999999993</c:v>
                </c:pt>
                <c:pt idx="3">
                  <c:v>42.612614879999995</c:v>
                </c:pt>
                <c:pt idx="4">
                  <c:v>43.507479792479991</c:v>
                </c:pt>
                <c:pt idx="5">
                  <c:v>43.942554590404789</c:v>
                </c:pt>
                <c:pt idx="6">
                  <c:v>44.689578018441665</c:v>
                </c:pt>
                <c:pt idx="7">
                  <c:v>45.762127890884265</c:v>
                </c:pt>
                <c:pt idx="8">
                  <c:v>46.67737044870195</c:v>
                </c:pt>
                <c:pt idx="9">
                  <c:v>47.610917857675993</c:v>
                </c:pt>
                <c:pt idx="10">
                  <c:v>48.848801721975569</c:v>
                </c:pt>
                <c:pt idx="11">
                  <c:v>49.67923135124915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B-4C6B-9687-346DC399EA01}"/>
            </c:ext>
          </c:extLst>
        </c:ser>
        <c:ser>
          <c:idx val="2"/>
          <c:order val="2"/>
          <c:tx>
            <c:strRef>
              <c:f>Sheet1!$D$51:$E$51</c:f>
              <c:strCache>
                <c:ptCount val="2"/>
                <c:pt idx="0">
                  <c:v>GDP</c:v>
                </c:pt>
                <c:pt idx="1">
                  <c:v>Country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Sheet1!$F$48:$Q$48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Sheet1!$F$51:$Q$51</c:f>
              <c:numCache>
                <c:formatCode>General</c:formatCode>
                <c:ptCount val="12"/>
                <c:pt idx="0">
                  <c:v>100</c:v>
                </c:pt>
                <c:pt idx="1">
                  <c:v>101</c:v>
                </c:pt>
                <c:pt idx="2">
                  <c:v>102.01</c:v>
                </c:pt>
                <c:pt idx="3">
                  <c:v>103.0301</c:v>
                </c:pt>
                <c:pt idx="4">
                  <c:v>106.121003</c:v>
                </c:pt>
                <c:pt idx="5">
                  <c:v>108.24342306</c:v>
                </c:pt>
                <c:pt idx="6">
                  <c:v>110.4082915212</c:v>
                </c:pt>
                <c:pt idx="7">
                  <c:v>112.61645735162401</c:v>
                </c:pt>
                <c:pt idx="8">
                  <c:v>113.74262192514024</c:v>
                </c:pt>
                <c:pt idx="9">
                  <c:v>114.88004814439165</c:v>
                </c:pt>
                <c:pt idx="10">
                  <c:v>117.17764910727949</c:v>
                </c:pt>
                <c:pt idx="11">
                  <c:v>118.34942559835228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B-4C6B-9687-346DC399EA01}"/>
            </c:ext>
          </c:extLst>
        </c:ser>
        <c:ser>
          <c:idx val="3"/>
          <c:order val="3"/>
          <c:tx>
            <c:strRef>
              <c:f>Sheet1!$D$52:$E$52</c:f>
              <c:strCache>
                <c:ptCount val="2"/>
                <c:pt idx="0">
                  <c:v>Manufacturing Employment %</c:v>
                </c:pt>
                <c:pt idx="1">
                  <c:v>Country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Sheet1!$F$48:$Q$48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Sheet1!$F$52:$Q$52</c:f>
              <c:numCache>
                <c:formatCode>General</c:formatCode>
                <c:ptCount val="12"/>
                <c:pt idx="0">
                  <c:v>60</c:v>
                </c:pt>
                <c:pt idx="1">
                  <c:v>55.440000000000005</c:v>
                </c:pt>
                <c:pt idx="2">
                  <c:v>51.337440000000008</c:v>
                </c:pt>
                <c:pt idx="3">
                  <c:v>47.897831520000011</c:v>
                </c:pt>
                <c:pt idx="4">
                  <c:v>44.066004998400011</c:v>
                </c:pt>
                <c:pt idx="5">
                  <c:v>40.981384648512005</c:v>
                </c:pt>
                <c:pt idx="6">
                  <c:v>37.702873876631045</c:v>
                </c:pt>
                <c:pt idx="7">
                  <c:v>35.66691868729297</c:v>
                </c:pt>
                <c:pt idx="8">
                  <c:v>32.991899785746</c:v>
                </c:pt>
                <c:pt idx="9">
                  <c:v>30.682466800743779</c:v>
                </c:pt>
                <c:pt idx="10">
                  <c:v>28.872201259499896</c:v>
                </c:pt>
                <c:pt idx="11">
                  <c:v>27.226485787708402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B-4C6B-9687-346DC399EA01}"/>
            </c:ext>
          </c:extLst>
        </c:ser>
        <c:ser>
          <c:idx val="4"/>
          <c:order val="4"/>
          <c:tx>
            <c:strRef>
              <c:f>Sheet1!$D$53:$E$53</c:f>
              <c:strCache>
                <c:ptCount val="2"/>
                <c:pt idx="0">
                  <c:v>GDP</c:v>
                </c:pt>
                <c:pt idx="1">
                  <c:v>Country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Sheet1!$F$48:$Q$48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Sheet1!$F$53:$Q$53</c:f>
              <c:numCache>
                <c:formatCode>General</c:formatCode>
                <c:ptCount val="12"/>
                <c:pt idx="0">
                  <c:v>80</c:v>
                </c:pt>
                <c:pt idx="1">
                  <c:v>83.2</c:v>
                </c:pt>
                <c:pt idx="2">
                  <c:v>87.360000000000014</c:v>
                </c:pt>
                <c:pt idx="3">
                  <c:v>91.728000000000023</c:v>
                </c:pt>
                <c:pt idx="4">
                  <c:v>94.479840000000024</c:v>
                </c:pt>
                <c:pt idx="5">
                  <c:v>98.259033600000024</c:v>
                </c:pt>
                <c:pt idx="6">
                  <c:v>101.20680460800003</c:v>
                </c:pt>
                <c:pt idx="7">
                  <c:v>102.21887265408003</c:v>
                </c:pt>
                <c:pt idx="8">
                  <c:v>104.26325010716164</c:v>
                </c:pt>
                <c:pt idx="9">
                  <c:v>106.34851510930487</c:v>
                </c:pt>
                <c:pt idx="10">
                  <c:v>109.53897056258401</c:v>
                </c:pt>
                <c:pt idx="11">
                  <c:v>115.01591909071321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B-4C6B-9687-346DC399EA01}"/>
            </c:ext>
          </c:extLst>
        </c:ser>
        <c:ser>
          <c:idx val="5"/>
          <c:order val="5"/>
          <c:tx>
            <c:strRef>
              <c:f>Sheet1!$D$54:$E$54</c:f>
              <c:strCache>
                <c:ptCount val="2"/>
                <c:pt idx="0">
                  <c:v>Manufacturing Employment %</c:v>
                </c:pt>
                <c:pt idx="1">
                  <c:v>Country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Sheet1!$F$48:$Q$48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Sheet1!$F$54:$Q$54</c:f>
              <c:numCache>
                <c:formatCode>General</c:formatCode>
                <c:ptCount val="12"/>
                <c:pt idx="0">
                  <c:v>55</c:v>
                </c:pt>
                <c:pt idx="1">
                  <c:v>57.2</c:v>
                </c:pt>
                <c:pt idx="2">
                  <c:v>56.056000000000004</c:v>
                </c:pt>
                <c:pt idx="3">
                  <c:v>53.813760000000002</c:v>
                </c:pt>
                <c:pt idx="4">
                  <c:v>56.504448000000004</c:v>
                </c:pt>
                <c:pt idx="5">
                  <c:v>55.374359040000002</c:v>
                </c:pt>
                <c:pt idx="6">
                  <c:v>55.374359040000002</c:v>
                </c:pt>
                <c:pt idx="7">
                  <c:v>53.159384678400002</c:v>
                </c:pt>
                <c:pt idx="8">
                  <c:v>52.627790831616004</c:v>
                </c:pt>
                <c:pt idx="9">
                  <c:v>55.259180373196806</c:v>
                </c:pt>
                <c:pt idx="10">
                  <c:v>55.811772176928777</c:v>
                </c:pt>
                <c:pt idx="11">
                  <c:v>56.369889898698062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B-4C6B-9687-346DC399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502544"/>
        <c:axId val="620503528"/>
      </c:lineChart>
      <c:catAx>
        <c:axId val="6205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03528"/>
        <c:crosses val="autoZero"/>
        <c:auto val="1"/>
        <c:lblAlgn val="ctr"/>
        <c:lblOffset val="100"/>
        <c:noMultiLvlLbl val="0"/>
      </c:catAx>
      <c:valAx>
        <c:axId val="6205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Index (1990), Manufacturing Employmetn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2</xdr:row>
      <xdr:rowOff>4761</xdr:rowOff>
    </xdr:from>
    <xdr:to>
      <xdr:col>23</xdr:col>
      <xdr:colOff>581025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F5B3D-CC19-2EBE-A300-18FB0574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95250</xdr:rowOff>
    </xdr:from>
    <xdr:to>
      <xdr:col>17</xdr:col>
      <xdr:colOff>457200</xdr:colOff>
      <xdr:row>32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41C8D-E994-4BCA-92F3-D3882BDE7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200024</xdr:colOff>
      <xdr:row>54</xdr:row>
      <xdr:rowOff>128586</xdr:rowOff>
    </xdr:from>
    <xdr:to>
      <xdr:col>16</xdr:col>
      <xdr:colOff>514349</xdr:colOff>
      <xdr:row>80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239FAA-A46A-3FC4-54F7-C8264AA7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6CA6-886F-4258-830D-A448FB40572D}">
  <dimension ref="B1:Y54"/>
  <sheetViews>
    <sheetView tabSelected="1" topLeftCell="A43" workbookViewId="0">
      <selection activeCell="S52" sqref="S52"/>
    </sheetView>
  </sheetViews>
  <sheetFormatPr defaultRowHeight="15" x14ac:dyDescent="0.25"/>
  <cols>
    <col min="5" max="5" width="11" bestFit="1" customWidth="1"/>
    <col min="6" max="6" width="13.5703125" bestFit="1" customWidth="1"/>
  </cols>
  <sheetData>
    <row r="1" spans="2:13" x14ac:dyDescent="0.25">
      <c r="K1" t="s">
        <v>6</v>
      </c>
    </row>
    <row r="2" spans="2:13" x14ac:dyDescent="0.25">
      <c r="K2">
        <f>CORREL($C$6:$C$22,D6:D22)</f>
        <v>1.0000000000000002</v>
      </c>
      <c r="L2">
        <f t="shared" ref="L2:M2" si="0">CORREL($C$6:$C$22,E6:E22)</f>
        <v>1.0000000000000002</v>
      </c>
      <c r="M2">
        <f t="shared" si="0"/>
        <v>0.99819598098477802</v>
      </c>
    </row>
    <row r="3" spans="2:13" x14ac:dyDescent="0.25">
      <c r="C3">
        <v>6</v>
      </c>
      <c r="D3">
        <v>4</v>
      </c>
      <c r="E3">
        <v>18</v>
      </c>
      <c r="K3" t="s">
        <v>5</v>
      </c>
      <c r="L3" t="s">
        <v>5</v>
      </c>
    </row>
    <row r="4" spans="2:13" x14ac:dyDescent="0.25">
      <c r="B4">
        <v>1</v>
      </c>
      <c r="C4">
        <v>1</v>
      </c>
      <c r="D4">
        <v>1</v>
      </c>
      <c r="E4">
        <v>1</v>
      </c>
      <c r="F4">
        <f>CORREL(C6:C22,D6:D22)</f>
        <v>1.0000000000000002</v>
      </c>
      <c r="K4">
        <f>SUM(K6:K22)/COUNTA(K6:K22)</f>
        <v>4</v>
      </c>
      <c r="L4">
        <f>SUM(L6:L22)/COUNTA(L6:L22)</f>
        <v>144</v>
      </c>
      <c r="M4">
        <f>SUM(M6:M22)/COUNTA(M6:M22)</f>
        <v>9.8235294117647032E-2</v>
      </c>
    </row>
    <row r="5" spans="2:13" x14ac:dyDescent="0.25">
      <c r="B5" t="s">
        <v>0</v>
      </c>
      <c r="C5" t="s">
        <v>4</v>
      </c>
      <c r="D5" t="s">
        <v>1</v>
      </c>
      <c r="E5" t="s">
        <v>2</v>
      </c>
      <c r="F5" t="s">
        <v>3</v>
      </c>
      <c r="K5" t="str">
        <f>D5</f>
        <v>y1</v>
      </c>
      <c r="L5" t="str">
        <f>E5</f>
        <v>y2</v>
      </c>
      <c r="M5" t="str">
        <f>F5</f>
        <v>y3</v>
      </c>
    </row>
    <row r="6" spans="2:13" x14ac:dyDescent="0.25">
      <c r="B6">
        <v>0</v>
      </c>
      <c r="C6">
        <f>($B6*C$4)+C$3</f>
        <v>6</v>
      </c>
      <c r="D6">
        <f>($B6*D$4)+D$3</f>
        <v>4</v>
      </c>
      <c r="E6">
        <f>($B6*E$4)+E$3</f>
        <v>18</v>
      </c>
      <c r="F6">
        <v>5.6</v>
      </c>
      <c r="K6">
        <f t="shared" ref="K6:K22" si="1">($C6-D6)^2</f>
        <v>4</v>
      </c>
      <c r="L6">
        <f t="shared" ref="L6:L22" si="2">($C6-E6)^2</f>
        <v>144</v>
      </c>
      <c r="M6">
        <f t="shared" ref="M6:M22" si="3">($C6-F6)^2</f>
        <v>0.16000000000000028</v>
      </c>
    </row>
    <row r="7" spans="2:13" x14ac:dyDescent="0.25">
      <c r="B7">
        <f>B6+$B$4</f>
        <v>1</v>
      </c>
      <c r="C7">
        <f t="shared" ref="C7:E22" si="4">($B7*C$4)+C$3</f>
        <v>7</v>
      </c>
      <c r="D7">
        <f t="shared" si="4"/>
        <v>5</v>
      </c>
      <c r="E7">
        <f t="shared" si="4"/>
        <v>19</v>
      </c>
      <c r="F7">
        <v>6.5</v>
      </c>
      <c r="K7">
        <f t="shared" si="1"/>
        <v>4</v>
      </c>
      <c r="L7">
        <f t="shared" si="2"/>
        <v>144</v>
      </c>
      <c r="M7">
        <f t="shared" si="3"/>
        <v>0.25</v>
      </c>
    </row>
    <row r="8" spans="2:13" x14ac:dyDescent="0.25">
      <c r="B8">
        <f t="shared" ref="B8:B21" si="5">B7+$B$4</f>
        <v>2</v>
      </c>
      <c r="C8">
        <f t="shared" si="4"/>
        <v>8</v>
      </c>
      <c r="D8">
        <f t="shared" si="4"/>
        <v>6</v>
      </c>
      <c r="E8">
        <f t="shared" si="4"/>
        <v>20</v>
      </c>
      <c r="F8">
        <v>7.9</v>
      </c>
      <c r="K8">
        <f t="shared" si="1"/>
        <v>4</v>
      </c>
      <c r="L8">
        <f t="shared" si="2"/>
        <v>144</v>
      </c>
      <c r="M8">
        <f t="shared" si="3"/>
        <v>9.9999999999999291E-3</v>
      </c>
    </row>
    <row r="9" spans="2:13" x14ac:dyDescent="0.25">
      <c r="B9">
        <f t="shared" si="5"/>
        <v>3</v>
      </c>
      <c r="C9">
        <f t="shared" si="4"/>
        <v>9</v>
      </c>
      <c r="D9">
        <f t="shared" si="4"/>
        <v>7</v>
      </c>
      <c r="E9">
        <f t="shared" si="4"/>
        <v>21</v>
      </c>
      <c r="F9">
        <v>9.4</v>
      </c>
      <c r="K9">
        <f t="shared" si="1"/>
        <v>4</v>
      </c>
      <c r="L9">
        <f t="shared" si="2"/>
        <v>144</v>
      </c>
      <c r="M9">
        <f t="shared" si="3"/>
        <v>0.16000000000000028</v>
      </c>
    </row>
    <row r="10" spans="2:13" x14ac:dyDescent="0.25">
      <c r="B10">
        <f t="shared" si="5"/>
        <v>4</v>
      </c>
      <c r="C10">
        <f t="shared" si="4"/>
        <v>10</v>
      </c>
      <c r="D10">
        <f t="shared" si="4"/>
        <v>8</v>
      </c>
      <c r="E10">
        <f t="shared" si="4"/>
        <v>22</v>
      </c>
      <c r="F10">
        <v>10.3</v>
      </c>
      <c r="K10">
        <f t="shared" si="1"/>
        <v>4</v>
      </c>
      <c r="L10">
        <f t="shared" si="2"/>
        <v>144</v>
      </c>
      <c r="M10">
        <f t="shared" si="3"/>
        <v>9.0000000000000427E-2</v>
      </c>
    </row>
    <row r="11" spans="2:13" x14ac:dyDescent="0.25">
      <c r="B11">
        <f t="shared" si="5"/>
        <v>5</v>
      </c>
      <c r="C11">
        <f t="shared" si="4"/>
        <v>11</v>
      </c>
      <c r="D11">
        <f t="shared" si="4"/>
        <v>9</v>
      </c>
      <c r="E11">
        <f t="shared" si="4"/>
        <v>23</v>
      </c>
      <c r="F11">
        <v>11.2</v>
      </c>
      <c r="K11">
        <f t="shared" si="1"/>
        <v>4</v>
      </c>
      <c r="L11">
        <f t="shared" si="2"/>
        <v>144</v>
      </c>
      <c r="M11">
        <f t="shared" si="3"/>
        <v>3.9999999999999716E-2</v>
      </c>
    </row>
    <row r="12" spans="2:13" x14ac:dyDescent="0.25">
      <c r="B12">
        <f t="shared" si="5"/>
        <v>6</v>
      </c>
      <c r="C12">
        <f t="shared" si="4"/>
        <v>12</v>
      </c>
      <c r="D12">
        <f t="shared" si="4"/>
        <v>10</v>
      </c>
      <c r="E12">
        <f t="shared" si="4"/>
        <v>24</v>
      </c>
      <c r="F12">
        <v>12.5</v>
      </c>
      <c r="K12">
        <f t="shared" si="1"/>
        <v>4</v>
      </c>
      <c r="L12">
        <f t="shared" si="2"/>
        <v>144</v>
      </c>
      <c r="M12">
        <f t="shared" si="3"/>
        <v>0.25</v>
      </c>
    </row>
    <row r="13" spans="2:13" x14ac:dyDescent="0.25">
      <c r="B13">
        <f t="shared" si="5"/>
        <v>7</v>
      </c>
      <c r="C13">
        <f t="shared" si="4"/>
        <v>13</v>
      </c>
      <c r="D13">
        <f t="shared" si="4"/>
        <v>11</v>
      </c>
      <c r="E13">
        <f t="shared" si="4"/>
        <v>25</v>
      </c>
      <c r="F13">
        <v>13.4</v>
      </c>
      <c r="K13">
        <f t="shared" si="1"/>
        <v>4</v>
      </c>
      <c r="L13">
        <f t="shared" si="2"/>
        <v>144</v>
      </c>
      <c r="M13">
        <f t="shared" si="3"/>
        <v>0.16000000000000028</v>
      </c>
    </row>
    <row r="14" spans="2:13" x14ac:dyDescent="0.25">
      <c r="B14">
        <f t="shared" si="5"/>
        <v>8</v>
      </c>
      <c r="C14">
        <f t="shared" si="4"/>
        <v>14</v>
      </c>
      <c r="D14">
        <f t="shared" si="4"/>
        <v>12</v>
      </c>
      <c r="E14">
        <f t="shared" si="4"/>
        <v>26</v>
      </c>
      <c r="F14">
        <v>13.9</v>
      </c>
      <c r="K14">
        <f t="shared" si="1"/>
        <v>4</v>
      </c>
      <c r="L14">
        <f t="shared" si="2"/>
        <v>144</v>
      </c>
      <c r="M14">
        <f t="shared" si="3"/>
        <v>9.9999999999999291E-3</v>
      </c>
    </row>
    <row r="15" spans="2:13" x14ac:dyDescent="0.25">
      <c r="B15">
        <f t="shared" si="5"/>
        <v>9</v>
      </c>
      <c r="C15">
        <f t="shared" si="4"/>
        <v>15</v>
      </c>
      <c r="D15">
        <f t="shared" si="4"/>
        <v>13</v>
      </c>
      <c r="E15">
        <f t="shared" si="4"/>
        <v>27</v>
      </c>
      <c r="F15">
        <v>15.2</v>
      </c>
      <c r="K15">
        <f t="shared" si="1"/>
        <v>4</v>
      </c>
      <c r="L15">
        <f t="shared" si="2"/>
        <v>144</v>
      </c>
      <c r="M15">
        <f t="shared" si="3"/>
        <v>3.9999999999999716E-2</v>
      </c>
    </row>
    <row r="16" spans="2:13" x14ac:dyDescent="0.25">
      <c r="B16">
        <f t="shared" si="5"/>
        <v>10</v>
      </c>
      <c r="C16">
        <f t="shared" si="4"/>
        <v>16</v>
      </c>
      <c r="D16">
        <f t="shared" si="4"/>
        <v>14</v>
      </c>
      <c r="E16">
        <f t="shared" si="4"/>
        <v>28</v>
      </c>
      <c r="F16">
        <v>16.399999999999999</v>
      </c>
      <c r="K16">
        <f t="shared" si="1"/>
        <v>4</v>
      </c>
      <c r="L16">
        <f t="shared" si="2"/>
        <v>144</v>
      </c>
      <c r="M16">
        <f t="shared" si="3"/>
        <v>0.15999999999999887</v>
      </c>
    </row>
    <row r="17" spans="2:13" x14ac:dyDescent="0.25">
      <c r="B17">
        <f t="shared" si="5"/>
        <v>11</v>
      </c>
      <c r="C17">
        <f t="shared" si="4"/>
        <v>17</v>
      </c>
      <c r="D17">
        <f t="shared" si="4"/>
        <v>15</v>
      </c>
      <c r="E17">
        <f t="shared" si="4"/>
        <v>29</v>
      </c>
      <c r="F17">
        <v>16.8</v>
      </c>
      <c r="K17">
        <f t="shared" si="1"/>
        <v>4</v>
      </c>
      <c r="L17">
        <f t="shared" si="2"/>
        <v>144</v>
      </c>
      <c r="M17">
        <f t="shared" si="3"/>
        <v>3.9999999999999716E-2</v>
      </c>
    </row>
    <row r="18" spans="2:13" x14ac:dyDescent="0.25">
      <c r="B18">
        <f t="shared" si="5"/>
        <v>12</v>
      </c>
      <c r="C18">
        <f t="shared" si="4"/>
        <v>18</v>
      </c>
      <c r="D18">
        <f t="shared" si="4"/>
        <v>16</v>
      </c>
      <c r="E18">
        <f t="shared" si="4"/>
        <v>30</v>
      </c>
      <c r="F18">
        <v>18</v>
      </c>
      <c r="K18">
        <f t="shared" si="1"/>
        <v>4</v>
      </c>
      <c r="L18">
        <f t="shared" si="2"/>
        <v>144</v>
      </c>
      <c r="M18">
        <f t="shared" si="3"/>
        <v>0</v>
      </c>
    </row>
    <row r="19" spans="2:13" x14ac:dyDescent="0.25">
      <c r="B19">
        <f t="shared" si="5"/>
        <v>13</v>
      </c>
      <c r="C19">
        <f t="shared" si="4"/>
        <v>19</v>
      </c>
      <c r="D19">
        <f t="shared" si="4"/>
        <v>17</v>
      </c>
      <c r="E19">
        <f t="shared" si="4"/>
        <v>31</v>
      </c>
      <c r="F19">
        <v>18.8</v>
      </c>
      <c r="K19">
        <f t="shared" si="1"/>
        <v>4</v>
      </c>
      <c r="L19">
        <f t="shared" si="2"/>
        <v>144</v>
      </c>
      <c r="M19">
        <f t="shared" si="3"/>
        <v>3.9999999999999716E-2</v>
      </c>
    </row>
    <row r="20" spans="2:13" x14ac:dyDescent="0.25">
      <c r="B20">
        <f t="shared" si="5"/>
        <v>14</v>
      </c>
      <c r="C20">
        <f t="shared" si="4"/>
        <v>20</v>
      </c>
      <c r="D20">
        <f t="shared" si="4"/>
        <v>18</v>
      </c>
      <c r="E20">
        <f t="shared" si="4"/>
        <v>32</v>
      </c>
      <c r="F20">
        <v>19.899999999999999</v>
      </c>
      <c r="K20">
        <f t="shared" si="1"/>
        <v>4</v>
      </c>
      <c r="L20">
        <f t="shared" si="2"/>
        <v>144</v>
      </c>
      <c r="M20">
        <f t="shared" si="3"/>
        <v>1.0000000000000285E-2</v>
      </c>
    </row>
    <row r="21" spans="2:13" x14ac:dyDescent="0.25">
      <c r="B21">
        <f t="shared" si="5"/>
        <v>15</v>
      </c>
      <c r="C21">
        <f t="shared" si="4"/>
        <v>21</v>
      </c>
      <c r="D21">
        <f t="shared" si="4"/>
        <v>19</v>
      </c>
      <c r="E21">
        <f t="shared" si="4"/>
        <v>33</v>
      </c>
      <c r="F21">
        <v>21</v>
      </c>
      <c r="K21">
        <f t="shared" si="1"/>
        <v>4</v>
      </c>
      <c r="L21">
        <f t="shared" si="2"/>
        <v>144</v>
      </c>
      <c r="M21">
        <f t="shared" si="3"/>
        <v>0</v>
      </c>
    </row>
    <row r="22" spans="2:13" x14ac:dyDescent="0.25">
      <c r="B22">
        <v>16</v>
      </c>
      <c r="C22">
        <f t="shared" si="4"/>
        <v>22</v>
      </c>
      <c r="D22">
        <f t="shared" si="4"/>
        <v>20</v>
      </c>
      <c r="E22">
        <f t="shared" si="4"/>
        <v>34</v>
      </c>
      <c r="F22">
        <v>22.5</v>
      </c>
      <c r="K22">
        <f t="shared" si="1"/>
        <v>4</v>
      </c>
      <c r="L22">
        <f t="shared" si="2"/>
        <v>144</v>
      </c>
      <c r="M22">
        <f t="shared" si="3"/>
        <v>0.25</v>
      </c>
    </row>
    <row r="35" spans="4:25" x14ac:dyDescent="0.25">
      <c r="E35">
        <v>0.97</v>
      </c>
      <c r="F35">
        <v>0.7</v>
      </c>
    </row>
    <row r="36" spans="4:25" x14ac:dyDescent="0.25">
      <c r="E36">
        <v>1</v>
      </c>
      <c r="F36">
        <f>E36*$E$35</f>
        <v>0.97</v>
      </c>
      <c r="G36">
        <f t="shared" ref="G36:Y36" si="6">F36*$E$35</f>
        <v>0.94089999999999996</v>
      </c>
      <c r="H36">
        <f t="shared" si="6"/>
        <v>0.91267299999999996</v>
      </c>
      <c r="I36">
        <f t="shared" si="6"/>
        <v>0.88529280999999993</v>
      </c>
      <c r="J36">
        <f t="shared" si="6"/>
        <v>0.8587340256999999</v>
      </c>
      <c r="K36">
        <f t="shared" si="6"/>
        <v>0.83297200492899992</v>
      </c>
      <c r="L36">
        <f t="shared" si="6"/>
        <v>0.80798284478112992</v>
      </c>
      <c r="M36">
        <f t="shared" si="6"/>
        <v>0.78374335943769602</v>
      </c>
      <c r="N36">
        <f t="shared" si="6"/>
        <v>0.76023105865456508</v>
      </c>
      <c r="O36">
        <f t="shared" si="6"/>
        <v>0.73742412689492809</v>
      </c>
      <c r="P36">
        <f t="shared" si="6"/>
        <v>0.71530140308808021</v>
      </c>
      <c r="Q36">
        <f t="shared" si="6"/>
        <v>0.69384236099543783</v>
      </c>
      <c r="R36">
        <f t="shared" si="6"/>
        <v>0.67302709016557472</v>
      </c>
      <c r="S36">
        <f t="shared" si="6"/>
        <v>0.65283627746060746</v>
      </c>
      <c r="T36">
        <f t="shared" si="6"/>
        <v>0.63325118913678924</v>
      </c>
      <c r="U36">
        <f t="shared" si="6"/>
        <v>0.61425365346268557</v>
      </c>
      <c r="V36">
        <f t="shared" si="6"/>
        <v>0.595826043858805</v>
      </c>
      <c r="W36">
        <f t="shared" si="6"/>
        <v>0.57795126254304086</v>
      </c>
      <c r="X36">
        <f t="shared" si="6"/>
        <v>0.56061272466674961</v>
      </c>
      <c r="Y36">
        <f t="shared" si="6"/>
        <v>0.54379434292674711</v>
      </c>
    </row>
    <row r="37" spans="4:25" x14ac:dyDescent="0.25">
      <c r="E37">
        <v>1</v>
      </c>
      <c r="F37">
        <f>E37+1</f>
        <v>2</v>
      </c>
      <c r="G37">
        <f t="shared" ref="G37:Y37" si="7">F37+1</f>
        <v>3</v>
      </c>
      <c r="H37">
        <f t="shared" si="7"/>
        <v>4</v>
      </c>
      <c r="I37">
        <f t="shared" si="7"/>
        <v>5</v>
      </c>
      <c r="J37">
        <f t="shared" si="7"/>
        <v>6</v>
      </c>
      <c r="K37">
        <f t="shared" si="7"/>
        <v>7</v>
      </c>
      <c r="L37">
        <f t="shared" si="7"/>
        <v>8</v>
      </c>
      <c r="M37">
        <f t="shared" si="7"/>
        <v>9</v>
      </c>
      <c r="N37">
        <f t="shared" si="7"/>
        <v>10</v>
      </c>
      <c r="O37">
        <f t="shared" si="7"/>
        <v>11</v>
      </c>
      <c r="P37">
        <f t="shared" si="7"/>
        <v>12</v>
      </c>
      <c r="Q37">
        <f t="shared" si="7"/>
        <v>13</v>
      </c>
      <c r="R37">
        <f t="shared" si="7"/>
        <v>14</v>
      </c>
      <c r="S37">
        <f t="shared" si="7"/>
        <v>15</v>
      </c>
      <c r="T37">
        <f t="shared" si="7"/>
        <v>16</v>
      </c>
      <c r="U37">
        <f t="shared" si="7"/>
        <v>17</v>
      </c>
      <c r="V37">
        <f t="shared" si="7"/>
        <v>18</v>
      </c>
      <c r="W37">
        <f t="shared" si="7"/>
        <v>19</v>
      </c>
      <c r="X37">
        <f t="shared" si="7"/>
        <v>20</v>
      </c>
      <c r="Y37">
        <f t="shared" si="7"/>
        <v>21</v>
      </c>
    </row>
    <row r="38" spans="4:25" x14ac:dyDescent="0.25">
      <c r="D38" t="s">
        <v>7</v>
      </c>
      <c r="E38">
        <v>50</v>
      </c>
      <c r="F38">
        <f>E38</f>
        <v>50</v>
      </c>
      <c r="G38">
        <f t="shared" ref="G38:Y39" si="8">F38</f>
        <v>50</v>
      </c>
      <c r="H38">
        <f t="shared" si="8"/>
        <v>50</v>
      </c>
      <c r="I38">
        <f t="shared" si="8"/>
        <v>50</v>
      </c>
      <c r="J38">
        <f t="shared" si="8"/>
        <v>50</v>
      </c>
      <c r="K38">
        <f t="shared" si="8"/>
        <v>50</v>
      </c>
      <c r="L38">
        <f t="shared" si="8"/>
        <v>50</v>
      </c>
      <c r="M38">
        <f t="shared" si="8"/>
        <v>50</v>
      </c>
      <c r="N38">
        <f t="shared" si="8"/>
        <v>50</v>
      </c>
      <c r="O38">
        <f>N38*$F$35</f>
        <v>35</v>
      </c>
      <c r="P38">
        <f t="shared" si="8"/>
        <v>35</v>
      </c>
      <c r="Q38">
        <f t="shared" si="8"/>
        <v>35</v>
      </c>
      <c r="R38">
        <f t="shared" si="8"/>
        <v>35</v>
      </c>
      <c r="S38">
        <f t="shared" si="8"/>
        <v>35</v>
      </c>
      <c r="T38">
        <f t="shared" si="8"/>
        <v>35</v>
      </c>
      <c r="U38">
        <f t="shared" si="8"/>
        <v>35</v>
      </c>
      <c r="V38">
        <f t="shared" si="8"/>
        <v>35</v>
      </c>
      <c r="W38">
        <f t="shared" si="8"/>
        <v>35</v>
      </c>
      <c r="X38">
        <f t="shared" si="8"/>
        <v>35</v>
      </c>
      <c r="Y38">
        <f t="shared" si="8"/>
        <v>35</v>
      </c>
    </row>
    <row r="39" spans="4:25" x14ac:dyDescent="0.25">
      <c r="D39" t="s">
        <v>8</v>
      </c>
      <c r="E39">
        <v>73</v>
      </c>
      <c r="F39">
        <f>E39</f>
        <v>73</v>
      </c>
      <c r="G39">
        <f t="shared" si="8"/>
        <v>73</v>
      </c>
      <c r="H39">
        <f t="shared" si="8"/>
        <v>73</v>
      </c>
      <c r="I39">
        <f t="shared" si="8"/>
        <v>73</v>
      </c>
      <c r="J39">
        <f t="shared" si="8"/>
        <v>73</v>
      </c>
      <c r="K39">
        <f t="shared" si="8"/>
        <v>73</v>
      </c>
      <c r="L39">
        <f t="shared" si="8"/>
        <v>73</v>
      </c>
      <c r="M39">
        <f t="shared" si="8"/>
        <v>73</v>
      </c>
      <c r="N39">
        <f t="shared" si="8"/>
        <v>73</v>
      </c>
      <c r="O39">
        <f>N39*$F$35</f>
        <v>51.099999999999994</v>
      </c>
      <c r="P39">
        <f t="shared" si="8"/>
        <v>51.099999999999994</v>
      </c>
      <c r="Q39">
        <f t="shared" si="8"/>
        <v>51.099999999999994</v>
      </c>
      <c r="R39">
        <f t="shared" si="8"/>
        <v>51.099999999999994</v>
      </c>
      <c r="S39">
        <f t="shared" si="8"/>
        <v>51.099999999999994</v>
      </c>
      <c r="T39">
        <f t="shared" si="8"/>
        <v>51.099999999999994</v>
      </c>
      <c r="U39">
        <f t="shared" si="8"/>
        <v>51.099999999999994</v>
      </c>
      <c r="V39">
        <f t="shared" si="8"/>
        <v>51.099999999999994</v>
      </c>
      <c r="W39">
        <f t="shared" si="8"/>
        <v>51.099999999999994</v>
      </c>
      <c r="X39">
        <f t="shared" si="8"/>
        <v>51.099999999999994</v>
      </c>
      <c r="Y39">
        <f t="shared" si="8"/>
        <v>51.099999999999994</v>
      </c>
    </row>
    <row r="40" spans="4:25" x14ac:dyDescent="0.25">
      <c r="D40" t="s">
        <v>8</v>
      </c>
    </row>
    <row r="41" spans="4:25" ht="15.75" thickBot="1" x14ac:dyDescent="0.3"/>
    <row r="42" spans="4:25" ht="15.75" thickBot="1" x14ac:dyDescent="0.3">
      <c r="D42" s="1">
        <v>8.8E+19</v>
      </c>
      <c r="E42">
        <f>SQRT(D42)</f>
        <v>9380831519.6468582</v>
      </c>
      <c r="F42" s="2">
        <v>4.7499999999999997E+22</v>
      </c>
      <c r="G42" s="3">
        <v>8.8E+19</v>
      </c>
      <c r="H42" s="3">
        <v>1.33E+20</v>
      </c>
    </row>
    <row r="43" spans="4:25" ht="15.75" thickBot="1" x14ac:dyDescent="0.3">
      <c r="F43" s="4">
        <f>SQRT(F42)</f>
        <v>217944947177.03366</v>
      </c>
      <c r="G43" s="4">
        <f t="shared" ref="G43:H43" si="9">SQRT(G42)</f>
        <v>9380831519.6468582</v>
      </c>
      <c r="H43" s="4">
        <f t="shared" si="9"/>
        <v>11532562594.670795</v>
      </c>
    </row>
    <row r="44" spans="4:25" x14ac:dyDescent="0.25">
      <c r="F44">
        <f>F43*10^-9</f>
        <v>217.94494717703367</v>
      </c>
      <c r="G44">
        <f t="shared" ref="G44:H44" si="10">G43*10^-9</f>
        <v>9.3808315196468595</v>
      </c>
      <c r="H44">
        <f t="shared" si="10"/>
        <v>11.532562594670797</v>
      </c>
    </row>
    <row r="48" spans="4:25" x14ac:dyDescent="0.25">
      <c r="F48">
        <v>1990</v>
      </c>
      <c r="G48">
        <f>F48+1</f>
        <v>1991</v>
      </c>
      <c r="H48">
        <f t="shared" ref="H48:Q48" si="11">G48+1</f>
        <v>1992</v>
      </c>
      <c r="I48">
        <f t="shared" si="11"/>
        <v>1993</v>
      </c>
      <c r="J48">
        <f t="shared" si="11"/>
        <v>1994</v>
      </c>
      <c r="K48">
        <f t="shared" si="11"/>
        <v>1995</v>
      </c>
      <c r="L48">
        <f t="shared" si="11"/>
        <v>1996</v>
      </c>
      <c r="M48">
        <f t="shared" si="11"/>
        <v>1997</v>
      </c>
      <c r="N48">
        <f t="shared" si="11"/>
        <v>1998</v>
      </c>
      <c r="O48">
        <f t="shared" si="11"/>
        <v>1999</v>
      </c>
      <c r="P48">
        <f t="shared" si="11"/>
        <v>2000</v>
      </c>
      <c r="Q48">
        <f t="shared" si="11"/>
        <v>2001</v>
      </c>
    </row>
    <row r="49" spans="4:19" x14ac:dyDescent="0.25">
      <c r="D49" t="s">
        <v>9</v>
      </c>
      <c r="E49" t="s">
        <v>10</v>
      </c>
      <c r="F49">
        <v>100</v>
      </c>
      <c r="G49">
        <v>104</v>
      </c>
      <c r="H49">
        <v>108.16</v>
      </c>
      <c r="I49">
        <v>112.4864</v>
      </c>
      <c r="J49">
        <v>115.86099200000001</v>
      </c>
      <c r="K49">
        <v>121.65404160000001</v>
      </c>
      <c r="L49">
        <v>127.73674368000002</v>
      </c>
      <c r="M49">
        <v>132.84621342720001</v>
      </c>
      <c r="N49">
        <v>138.16006196428802</v>
      </c>
      <c r="O49">
        <v>145.06806506250243</v>
      </c>
      <c r="P49">
        <v>152.32146831562756</v>
      </c>
      <c r="Q49">
        <v>156.89111236509638</v>
      </c>
      <c r="S49">
        <f>CORREL(F49:Q49,F51:Q51)</f>
        <v>0.99062752770963292</v>
      </c>
    </row>
    <row r="50" spans="4:19" x14ac:dyDescent="0.25">
      <c r="D50" t="s">
        <v>13</v>
      </c>
      <c r="E50" t="s">
        <v>10</v>
      </c>
      <c r="F50">
        <v>40</v>
      </c>
      <c r="G50">
        <v>40.519999999999996</v>
      </c>
      <c r="H50">
        <v>41.451959999999993</v>
      </c>
      <c r="I50">
        <v>42.612614879999995</v>
      </c>
      <c r="J50">
        <v>43.507479792479991</v>
      </c>
      <c r="K50">
        <v>43.942554590404789</v>
      </c>
      <c r="L50">
        <v>44.689578018441665</v>
      </c>
      <c r="M50">
        <v>45.762127890884265</v>
      </c>
      <c r="N50">
        <v>46.67737044870195</v>
      </c>
      <c r="O50">
        <v>47.610917857675993</v>
      </c>
      <c r="P50">
        <v>48.848801721975569</v>
      </c>
      <c r="Q50">
        <v>49.67923135124915</v>
      </c>
      <c r="S50">
        <f>CORREL(F50:Q50,F52:Q52)</f>
        <v>-0.98194209554774092</v>
      </c>
    </row>
    <row r="51" spans="4:19" x14ac:dyDescent="0.25">
      <c r="D51" t="str">
        <f>D49</f>
        <v>GDP</v>
      </c>
      <c r="E51" t="s">
        <v>11</v>
      </c>
      <c r="F51">
        <v>100</v>
      </c>
      <c r="G51">
        <v>101</v>
      </c>
      <c r="H51">
        <v>102.01</v>
      </c>
      <c r="I51">
        <v>103.0301</v>
      </c>
      <c r="J51">
        <v>106.121003</v>
      </c>
      <c r="K51">
        <v>108.24342306</v>
      </c>
      <c r="L51">
        <v>110.4082915212</v>
      </c>
      <c r="M51">
        <v>112.61645735162401</v>
      </c>
      <c r="N51">
        <v>113.74262192514024</v>
      </c>
      <c r="O51">
        <v>114.88004814439165</v>
      </c>
      <c r="P51">
        <v>117.17764910727949</v>
      </c>
      <c r="Q51">
        <v>118.34942559835228</v>
      </c>
      <c r="S51">
        <f ca="1">CORREL(F51:Q51,F53:Q53)</f>
        <v>0.98259223957314468</v>
      </c>
    </row>
    <row r="52" spans="4:19" x14ac:dyDescent="0.25">
      <c r="D52" t="str">
        <f t="shared" ref="D52:D54" si="12">D50</f>
        <v>Manufacturing Employment %</v>
      </c>
      <c r="E52" t="s">
        <v>11</v>
      </c>
      <c r="F52">
        <v>60</v>
      </c>
      <c r="G52">
        <v>55.440000000000005</v>
      </c>
      <c r="H52">
        <v>51.337440000000008</v>
      </c>
      <c r="I52">
        <v>47.897831520000011</v>
      </c>
      <c r="J52">
        <v>44.066004998400011</v>
      </c>
      <c r="K52">
        <v>40.981384648512005</v>
      </c>
      <c r="L52">
        <v>37.702873876631045</v>
      </c>
      <c r="M52">
        <v>35.66691868729297</v>
      </c>
      <c r="N52">
        <v>32.991899785746</v>
      </c>
      <c r="O52">
        <v>30.682466800743779</v>
      </c>
      <c r="P52">
        <v>28.872201259499896</v>
      </c>
      <c r="Q52">
        <v>27.226485787708402</v>
      </c>
      <c r="S52">
        <f ca="1">CORREL(F52:Q52,F54:Q54)</f>
        <v>0.21427441555760304</v>
      </c>
    </row>
    <row r="53" spans="4:19" x14ac:dyDescent="0.25">
      <c r="D53" t="str">
        <f t="shared" si="12"/>
        <v>GDP</v>
      </c>
      <c r="E53" t="s">
        <v>12</v>
      </c>
      <c r="F53">
        <v>80</v>
      </c>
      <c r="G53">
        <f ca="1">F53*(1+RANDBETWEEN(1,5)/100)</f>
        <v>83.2</v>
      </c>
      <c r="H53">
        <f t="shared" ref="H53:Q53" ca="1" si="13">G53*(1+RANDBETWEEN(1,5)/100)</f>
        <v>87.360000000000014</v>
      </c>
      <c r="I53">
        <f t="shared" ca="1" si="13"/>
        <v>91.728000000000023</v>
      </c>
      <c r="J53">
        <f t="shared" ca="1" si="13"/>
        <v>94.479840000000024</v>
      </c>
      <c r="K53">
        <f t="shared" ca="1" si="13"/>
        <v>98.259033600000024</v>
      </c>
      <c r="L53">
        <f t="shared" ca="1" si="13"/>
        <v>101.20680460800003</v>
      </c>
      <c r="M53">
        <f t="shared" ca="1" si="13"/>
        <v>102.21887265408003</v>
      </c>
      <c r="N53">
        <f t="shared" ca="1" si="13"/>
        <v>104.26325010716164</v>
      </c>
      <c r="O53">
        <f t="shared" ca="1" si="13"/>
        <v>106.34851510930487</v>
      </c>
      <c r="P53">
        <f t="shared" ca="1" si="13"/>
        <v>109.53897056258401</v>
      </c>
      <c r="Q53">
        <f t="shared" ca="1" si="13"/>
        <v>115.01591909071321</v>
      </c>
    </row>
    <row r="54" spans="4:19" x14ac:dyDescent="0.25">
      <c r="D54" t="str">
        <f t="shared" si="12"/>
        <v>Manufacturing Employment %</v>
      </c>
      <c r="E54" t="s">
        <v>12</v>
      </c>
      <c r="F54">
        <v>55</v>
      </c>
      <c r="G54">
        <f ca="1">F54*(1+(RANDBETWEEN(1,10)-5)/100)</f>
        <v>57.2</v>
      </c>
      <c r="H54">
        <f t="shared" ref="H54:Q54" ca="1" si="14">G54*(1+(RANDBETWEEN(1,10)-5)/100)</f>
        <v>56.056000000000004</v>
      </c>
      <c r="I54">
        <f t="shared" ca="1" si="14"/>
        <v>53.813760000000002</v>
      </c>
      <c r="J54">
        <f t="shared" ca="1" si="14"/>
        <v>56.504448000000004</v>
      </c>
      <c r="K54">
        <f t="shared" ca="1" si="14"/>
        <v>55.374359040000002</v>
      </c>
      <c r="L54">
        <f t="shared" ca="1" si="14"/>
        <v>55.374359040000002</v>
      </c>
      <c r="M54">
        <f t="shared" ca="1" si="14"/>
        <v>53.159384678400002</v>
      </c>
      <c r="N54">
        <f t="shared" ca="1" si="14"/>
        <v>52.627790831616004</v>
      </c>
      <c r="O54">
        <f t="shared" ca="1" si="14"/>
        <v>55.259180373196806</v>
      </c>
      <c r="P54">
        <f t="shared" ca="1" si="14"/>
        <v>55.811772176928777</v>
      </c>
      <c r="Q54">
        <f t="shared" ca="1" si="14"/>
        <v>56.369889898698062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Lambert</dc:creator>
  <cp:lastModifiedBy>James Lambert</cp:lastModifiedBy>
  <dcterms:created xsi:type="dcterms:W3CDTF">2023-02-15T08:58:10Z</dcterms:created>
  <dcterms:modified xsi:type="dcterms:W3CDTF">2023-02-16T21:02:16Z</dcterms:modified>
</cp:coreProperties>
</file>